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ramirez\Downloads\"/>
    </mc:Choice>
  </mc:AlternateContent>
  <xr:revisionPtr revIDLastSave="0" documentId="13_ncr:1_{880E3D31-B573-4728-BD73-D60081EF67BB}" xr6:coauthVersionLast="36" xr6:coauthVersionMax="47" xr10:uidLastSave="{00000000-0000-0000-0000-000000000000}"/>
  <bookViews>
    <workbookView xWindow="0" yWindow="0" windowWidth="28365" windowHeight="9795" xr2:uid="{19D10999-B775-44CE-9FAF-5CD8A7170A5F}"/>
  </bookViews>
  <sheets>
    <sheet name="Plan de trabaj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9" i="1"/>
  <c r="J20" i="1"/>
  <c r="J21" i="1"/>
  <c r="N28" i="1"/>
  <c r="O28" i="1"/>
  <c r="P28" i="1"/>
  <c r="Q28" i="1"/>
  <c r="R28" i="1"/>
  <c r="S28" i="1"/>
  <c r="J22" i="1"/>
  <c r="J25" i="1"/>
  <c r="J26" i="1"/>
  <c r="J27" i="1"/>
  <c r="J24" i="1" l="1"/>
  <c r="J23" i="1"/>
  <c r="J18" i="1"/>
  <c r="M16" i="1"/>
  <c r="M15" i="1"/>
  <c r="M14" i="1"/>
  <c r="M13" i="1"/>
  <c r="M28" i="1" l="1"/>
  <c r="J28" i="1"/>
</calcChain>
</file>

<file path=xl/sharedStrings.xml><?xml version="1.0" encoding="utf-8"?>
<sst xmlns="http://schemas.openxmlformats.org/spreadsheetml/2006/main" count="113" uniqueCount="100">
  <si>
    <t>PLAN DE TRABAJO OPERACIÓN ESTADÍSTICA</t>
  </si>
  <si>
    <t>Proceso</t>
  </si>
  <si>
    <t>Fecha elaboración:</t>
  </si>
  <si>
    <t>Operación Estadística</t>
  </si>
  <si>
    <t>Áreas Protegidas integrantes del SINAP inscritas en el RUNAP</t>
  </si>
  <si>
    <t xml:space="preserve">Tipo </t>
  </si>
  <si>
    <t>Aprovechamiento de registros administrativos</t>
  </si>
  <si>
    <t>Elaborado por:</t>
  </si>
  <si>
    <t>Jairo González</t>
  </si>
  <si>
    <t>Alcance</t>
  </si>
  <si>
    <t>La operación estadística aplica para todas las áreas protegidas del territorio nacional, que sean integrantes del SINAP y que se encuentren inscritas en el RUNAP.</t>
  </si>
  <si>
    <t>Revisado por:</t>
  </si>
  <si>
    <t>Luis Cruz</t>
  </si>
  <si>
    <t>OAP</t>
  </si>
  <si>
    <t>Objetivo General</t>
  </si>
  <si>
    <t>Aprobado por:</t>
  </si>
  <si>
    <t>Fase</t>
  </si>
  <si>
    <t>Fecha inicio</t>
  </si>
  <si>
    <t>Fecha Final</t>
  </si>
  <si>
    <t>Actividad</t>
  </si>
  <si>
    <t>Producto</t>
  </si>
  <si>
    <t>Responsable</t>
  </si>
  <si>
    <t>Dependencia o grupo</t>
  </si>
  <si>
    <t>Presupuesto</t>
  </si>
  <si>
    <t xml:space="preserve">Detección y análisis de necesidades </t>
  </si>
  <si>
    <t>GGIS</t>
  </si>
  <si>
    <t>Identificar y analizar los requerimientos y/o necesidades para la operación estadística.</t>
  </si>
  <si>
    <t>Diseño</t>
  </si>
  <si>
    <t>Listas de asistencia</t>
  </si>
  <si>
    <t>Profesionales OAP</t>
  </si>
  <si>
    <t>Actualizar las actividades e instrumentos definidos para el desarrollo de cada una de las fases del proceso estadístico</t>
  </si>
  <si>
    <t>Documentación oficializada y publicada
- Manual Metodológico
- Procedimientos Runap
- Manual  usuario RUNAP.
- Manual Administrador.
- Manual Usuario Externo
- Manual del sistema</t>
  </si>
  <si>
    <t>Construcción</t>
  </si>
  <si>
    <t>Desarrollar las pruebas cuando se formulen, cambien o actualicen aspectos metodológicos u operativos en la operación estadística</t>
  </si>
  <si>
    <t>GGIS
GTIC</t>
  </si>
  <si>
    <t>GTIC</t>
  </si>
  <si>
    <t>Realizar las sensibilizaciones al personal interno de la operación estadística y a las fuentes que alimentan el RUNAP</t>
  </si>
  <si>
    <t>Sensibilización
- Lista de asistencia
- Respuesta correo electrónico</t>
  </si>
  <si>
    <t>Procesamiento</t>
  </si>
  <si>
    <t>Validar la consistencia, completitud y coherencia de la información alfanumérica y geográfica cargada por las autoridades ambientales competentes en el RUNAP.</t>
  </si>
  <si>
    <t>Visto Bueno en aplicativo</t>
  </si>
  <si>
    <t>Administrador temático y geográfico RUNAP</t>
  </si>
  <si>
    <t>Procesar la información de las AP, a través de los reportes que genera el RUNAP</t>
  </si>
  <si>
    <t>Proyecto cuadro de salida</t>
  </si>
  <si>
    <t>Administrador temático RUNAP
Administrador geográfico RUNAP</t>
  </si>
  <si>
    <t>Realizar copia de seguridad de la información producida y base de datos</t>
  </si>
  <si>
    <t>Proceso automático en los servidores en nube</t>
  </si>
  <si>
    <t>Especialista en seguridad de la información (GTIC)</t>
  </si>
  <si>
    <t>Análisis</t>
  </si>
  <si>
    <t xml:space="preserve">Procesar y analizar (contexto y coherencia), la información de las áreas protegidas inscritas en el RUNAP. </t>
  </si>
  <si>
    <t>Difusión</t>
  </si>
  <si>
    <t>Publicación en Sitio WEB</t>
  </si>
  <si>
    <t>Publicación en RUNAP</t>
  </si>
  <si>
    <t>Evaluación</t>
  </si>
  <si>
    <t>Realizar monitoreo y seguimiento al cumplimiento de las fases y política de gestión para la información estadística - MIPG</t>
  </si>
  <si>
    <t>Profesional delegado Control Interno</t>
  </si>
  <si>
    <t>Total presupuesto</t>
  </si>
  <si>
    <t>Fortalecimiento del SINAP</t>
  </si>
  <si>
    <t>Generar información estadística de calidad de las áreas protegidas integrantes del Sistema Nacional de Áreas Protegidas - SINAP inscritas en el Registro Único Nacional de Áreas Protegidas - RUNAP, a partir de la información proveída por las Autoridades Ambientales Competentes, con respecto a su extensión geográfica, localización y su conteo por categorías de manejo, con el fin de apoyar la toma de decisiones de las partes interesadas.</t>
  </si>
  <si>
    <t>Profesional delegado GGIS</t>
  </si>
  <si>
    <t>Plan General</t>
  </si>
  <si>
    <t>Caracterización de usuarios del RUNAP</t>
  </si>
  <si>
    <t>Caracterización de usuarios</t>
  </si>
  <si>
    <t>Atención ciudadano</t>
  </si>
  <si>
    <t>Geográfico GGIS</t>
  </si>
  <si>
    <t>Comunicaciones</t>
  </si>
  <si>
    <t xml:space="preserve">GGIS
</t>
  </si>
  <si>
    <t>Dar cierre al plan de mejoramiento generado por la auditoría.</t>
  </si>
  <si>
    <t>GGIS
OAP
GTIC</t>
  </si>
  <si>
    <t>Actualizar plan General (Cronograma de implementación del proceso estadístico), que incluya las actividades y productos para el cumplimiento de los requisitos de la norma NTC PE 1000:2020 y del Sistema de Gestión de la entidad</t>
  </si>
  <si>
    <t>Entrenamiento
- Lista de asistencia</t>
  </si>
  <si>
    <t>Profesional contratado para la implementación proceso estadístico</t>
  </si>
  <si>
    <t>Profesional contratado para la implementación proceso estadístico
Administrador temático</t>
  </si>
  <si>
    <t>-Grupo atención al ciudadano
-Profesional contratado para la implementación proceso estadístico</t>
  </si>
  <si>
    <t xml:space="preserve">-Administrador temático
-Profesional contratado para la implementación proceso estadístico
</t>
  </si>
  <si>
    <t>-Profesional contratado para la implementación proceso estadístico
-Profesional GTIC
- Administrador temático
- Administrador geográfico</t>
  </si>
  <si>
    <t xml:space="preserve">- GLPI
-Correos electrónicos
</t>
  </si>
  <si>
    <t>Realizar entrenamiento cada que se requiera de personal nuevo o por rediseño de la OE</t>
  </si>
  <si>
    <t>-Profesional contratado para la implementación proceso estadístico
-Administrador temático y geográfico RUNAP
-Profesionales OAP</t>
  </si>
  <si>
    <t>OAP
GGIS
GTIC</t>
  </si>
  <si>
    <t xml:space="preserve">GGIS
GTIC
</t>
  </si>
  <si>
    <t>GGIS
GAC</t>
  </si>
  <si>
    <t>OAP
GGIS</t>
  </si>
  <si>
    <t>Reporte estadístico RUNAP de las AP</t>
  </si>
  <si>
    <t>-Profesional contratado para la implementación proceso estadístico
- Administrador temático RUNAP
- Administrador geográfico RUNAP</t>
  </si>
  <si>
    <t>Revisión por parte de los administradores temáticos y geográficos del RUNAP con frecuencia mensual la coherencia de todos los gráficos publicados en el sitio web del RUNAP y sus notas aclaratorias sobre las posibles diferencias presentadas.</t>
  </si>
  <si>
    <t>- Administrador temático RUNAP
- Administrador geográfico RUNAP</t>
  </si>
  <si>
    <t>Publicar la información estadística, de acuerdo con el cronograma de difusión.</t>
  </si>
  <si>
    <t>-Profesional contratado para la implementación proceso estadístico
- Administrador temático RUNAP
- Administrador geográfico RUNAP
- Apoyo profesional Grupo de Comunicaciones y Educación Ambiental</t>
  </si>
  <si>
    <t>GGIS
GCEA</t>
  </si>
  <si>
    <t>-Administrador temático RUNAP
-Administrador geográfico RUNAP
-Profesional GTIC</t>
  </si>
  <si>
    <t>Actualizar anualmente las series históricas de áreas protegidas y el calendario de difusión</t>
  </si>
  <si>
    <t>Informe de evaluación final por fase</t>
  </si>
  <si>
    <t>Plan de mejoramiento Cerrado</t>
  </si>
  <si>
    <t>Acopio</t>
  </si>
  <si>
    <t>31/06/2026</t>
  </si>
  <si>
    <t>Informe de necesidades de información estadística del RUNAP.</t>
  </si>
  <si>
    <t>Asesorar y acompañar el proceso de mantenimiento y fortalecimiento del Sistema de Gestión de Información estadística basado en la NTC PE 1000:2020</t>
  </si>
  <si>
    <t>Líder</t>
  </si>
  <si>
    <t>Temática GGIS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</si>
</sst>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[$$-240A]\ * #,##0_-;\-[$$-240A]\ * #,##0_-;_-[$$-240A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1" xfId="0" applyFont="1" applyBorder="1"/>
    <xf numFmtId="165" fontId="5" fillId="0" borderId="1" xfId="0" applyNumberFormat="1" applyFont="1" applyBorder="1"/>
    <xf numFmtId="9" fontId="0" fillId="0" borderId="0" xfId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quotePrefix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3">
    <cellStyle name="Normal" xfId="0" builtinId="0"/>
    <cellStyle name="Normal 10" xfId="2" xr:uid="{DCA7AC8D-545C-454B-9718-DA9D5506FF4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88312-888D-4800-A7BE-D9D1C0D30938}">
  <dimension ref="A1:S28"/>
  <sheetViews>
    <sheetView tabSelected="1" zoomScale="80" zoomScaleNormal="80" workbookViewId="0">
      <selection sqref="A1:J3"/>
    </sheetView>
  </sheetViews>
  <sheetFormatPr baseColWidth="10" defaultRowHeight="15" x14ac:dyDescent="0.25"/>
  <cols>
    <col min="2" max="2" width="14.5703125" customWidth="1"/>
    <col min="3" max="3" width="18.140625" customWidth="1"/>
    <col min="4" max="4" width="13.5703125" customWidth="1"/>
    <col min="5" max="5" width="10.85546875" customWidth="1"/>
    <col min="6" max="6" width="34.140625" customWidth="1"/>
    <col min="7" max="7" width="23.7109375" customWidth="1"/>
    <col min="8" max="8" width="19.42578125" customWidth="1"/>
    <col min="9" max="9" width="16.28515625" customWidth="1"/>
    <col min="10" max="10" width="19.28515625" customWidth="1"/>
    <col min="14" max="14" width="14.85546875" customWidth="1"/>
    <col min="15" max="15" width="16.85546875" customWidth="1"/>
    <col min="17" max="17" width="14.28515625" customWidth="1"/>
    <col min="18" max="18" width="14.7109375" customWidth="1"/>
  </cols>
  <sheetData>
    <row r="1" spans="1:19" ht="18" customHeight="1" x14ac:dyDescent="0.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4"/>
      <c r="K1" s="1"/>
      <c r="L1" s="1"/>
      <c r="M1" s="1"/>
      <c r="N1" s="1"/>
      <c r="O1" s="1"/>
      <c r="P1" s="1"/>
      <c r="Q1" s="1"/>
    </row>
    <row r="2" spans="1:19" ht="18" customHeight="1" x14ac:dyDescent="0.3">
      <c r="A2" s="35"/>
      <c r="B2" s="36"/>
      <c r="C2" s="36"/>
      <c r="D2" s="36"/>
      <c r="E2" s="36"/>
      <c r="F2" s="36"/>
      <c r="G2" s="36"/>
      <c r="H2" s="36"/>
      <c r="I2" s="36"/>
      <c r="J2" s="37"/>
      <c r="K2" s="1"/>
      <c r="L2" s="1"/>
      <c r="M2" s="1"/>
      <c r="N2" s="1"/>
      <c r="O2" s="1"/>
      <c r="P2" s="1"/>
      <c r="Q2" s="1"/>
    </row>
    <row r="3" spans="1:19" ht="3" customHeight="1" x14ac:dyDescent="0.3">
      <c r="A3" s="38"/>
      <c r="B3" s="39"/>
      <c r="C3" s="39"/>
      <c r="D3" s="39"/>
      <c r="E3" s="39"/>
      <c r="F3" s="39"/>
      <c r="G3" s="39"/>
      <c r="H3" s="39"/>
      <c r="I3" s="39"/>
      <c r="J3" s="40"/>
      <c r="K3" s="1"/>
      <c r="L3" s="1"/>
      <c r="M3" s="1"/>
      <c r="N3" s="1"/>
      <c r="O3" s="1"/>
      <c r="P3" s="1"/>
      <c r="Q3" s="1"/>
    </row>
    <row r="4" spans="1:19" ht="16.5" x14ac:dyDescent="0.3">
      <c r="A4" s="47" t="s">
        <v>1</v>
      </c>
      <c r="B4" s="47"/>
      <c r="C4" s="47" t="s">
        <v>57</v>
      </c>
      <c r="D4" s="47"/>
      <c r="E4" s="47"/>
      <c r="F4" s="47"/>
      <c r="G4" s="47"/>
      <c r="H4" s="47"/>
      <c r="I4" s="49" t="s">
        <v>2</v>
      </c>
      <c r="J4" s="46">
        <v>46002</v>
      </c>
      <c r="K4" s="1"/>
      <c r="L4" s="1"/>
      <c r="M4" s="1"/>
      <c r="N4" s="1"/>
      <c r="O4" s="1"/>
      <c r="P4" s="1"/>
      <c r="Q4" s="1"/>
    </row>
    <row r="5" spans="1:19" ht="16.5" x14ac:dyDescent="0.3">
      <c r="A5" s="47" t="s">
        <v>3</v>
      </c>
      <c r="B5" s="47"/>
      <c r="C5" s="47" t="s">
        <v>4</v>
      </c>
      <c r="D5" s="47"/>
      <c r="E5" s="47"/>
      <c r="F5" s="47"/>
      <c r="G5" s="47"/>
      <c r="H5" s="47"/>
      <c r="I5" s="50"/>
      <c r="J5" s="31"/>
      <c r="K5" s="1"/>
      <c r="L5" s="1"/>
      <c r="M5" s="1"/>
      <c r="N5" s="1"/>
      <c r="O5" s="1"/>
      <c r="P5" s="1"/>
      <c r="Q5" s="1"/>
    </row>
    <row r="6" spans="1:19" ht="16.5" x14ac:dyDescent="0.3">
      <c r="A6" s="47" t="s">
        <v>5</v>
      </c>
      <c r="B6" s="47"/>
      <c r="C6" s="47" t="s">
        <v>6</v>
      </c>
      <c r="D6" s="47"/>
      <c r="E6" s="47"/>
      <c r="F6" s="47"/>
      <c r="G6" s="47"/>
      <c r="H6" s="47"/>
      <c r="I6" s="2" t="s">
        <v>7</v>
      </c>
      <c r="J6" s="3" t="s">
        <v>8</v>
      </c>
      <c r="K6" s="1"/>
      <c r="L6" s="1"/>
      <c r="M6" s="1"/>
      <c r="N6" s="1"/>
      <c r="O6" s="1"/>
      <c r="P6" s="1"/>
      <c r="Q6" s="1"/>
    </row>
    <row r="7" spans="1:19" ht="36" customHeight="1" x14ac:dyDescent="0.3">
      <c r="A7" s="47" t="s">
        <v>9</v>
      </c>
      <c r="B7" s="47"/>
      <c r="C7" s="48" t="s">
        <v>10</v>
      </c>
      <c r="D7" s="48"/>
      <c r="E7" s="48"/>
      <c r="F7" s="48"/>
      <c r="G7" s="48"/>
      <c r="H7" s="48"/>
      <c r="I7" s="2" t="s">
        <v>11</v>
      </c>
      <c r="J7" s="4" t="s">
        <v>12</v>
      </c>
      <c r="K7" s="1"/>
      <c r="L7" s="1"/>
      <c r="M7" s="5" t="s">
        <v>98</v>
      </c>
      <c r="N7" s="5" t="s">
        <v>99</v>
      </c>
      <c r="O7" s="5" t="s">
        <v>64</v>
      </c>
      <c r="P7" s="5" t="s">
        <v>13</v>
      </c>
      <c r="Q7" s="5" t="s">
        <v>65</v>
      </c>
      <c r="R7" s="5" t="s">
        <v>35</v>
      </c>
      <c r="S7" s="5" t="s">
        <v>63</v>
      </c>
    </row>
    <row r="8" spans="1:19" ht="56.25" customHeight="1" x14ac:dyDescent="0.3">
      <c r="A8" s="47" t="s">
        <v>14</v>
      </c>
      <c r="B8" s="47"/>
      <c r="C8" s="48" t="s">
        <v>58</v>
      </c>
      <c r="D8" s="48"/>
      <c r="E8" s="48"/>
      <c r="F8" s="48"/>
      <c r="G8" s="48"/>
      <c r="H8" s="48"/>
      <c r="I8" s="2" t="s">
        <v>15</v>
      </c>
      <c r="J8" s="4" t="s">
        <v>12</v>
      </c>
      <c r="K8" s="1"/>
      <c r="L8" s="1"/>
      <c r="M8" s="6">
        <v>71921839</v>
      </c>
      <c r="N8" s="6">
        <v>86049430</v>
      </c>
      <c r="O8" s="6">
        <v>86049430</v>
      </c>
      <c r="P8" s="6">
        <v>86049430</v>
      </c>
      <c r="Q8" s="6">
        <v>75122887</v>
      </c>
      <c r="R8" s="6">
        <v>86049430</v>
      </c>
      <c r="S8" s="6">
        <v>86049430</v>
      </c>
    </row>
    <row r="9" spans="1:19" ht="16.5" x14ac:dyDescent="0.3">
      <c r="A9" s="42"/>
      <c r="B9" s="42"/>
      <c r="C9" s="42"/>
      <c r="D9" s="42"/>
      <c r="E9" s="42"/>
      <c r="F9" s="42"/>
      <c r="G9" s="42"/>
      <c r="H9" s="42"/>
      <c r="I9" s="42"/>
      <c r="J9" s="42"/>
      <c r="K9" s="1"/>
      <c r="L9" s="1"/>
      <c r="M9" s="1"/>
      <c r="N9" s="1"/>
      <c r="O9" s="1"/>
      <c r="P9" s="1"/>
      <c r="Q9" s="1"/>
    </row>
    <row r="10" spans="1:19" ht="16.5" x14ac:dyDescent="0.3">
      <c r="A10" s="43" t="s">
        <v>14</v>
      </c>
      <c r="B10" s="44"/>
      <c r="C10" s="7" t="s">
        <v>16</v>
      </c>
      <c r="D10" s="7" t="s">
        <v>17</v>
      </c>
      <c r="E10" s="7" t="s">
        <v>18</v>
      </c>
      <c r="F10" s="7" t="s">
        <v>19</v>
      </c>
      <c r="G10" s="7" t="s">
        <v>20</v>
      </c>
      <c r="H10" s="7" t="s">
        <v>21</v>
      </c>
      <c r="I10" s="5" t="s">
        <v>22</v>
      </c>
      <c r="J10" s="7" t="s">
        <v>23</v>
      </c>
      <c r="K10" s="1"/>
      <c r="L10" s="1"/>
      <c r="M10" s="1"/>
      <c r="N10" s="1"/>
      <c r="O10" s="1"/>
      <c r="P10" s="1"/>
      <c r="Q10" s="1"/>
    </row>
    <row r="11" spans="1:19" ht="120" customHeight="1" x14ac:dyDescent="0.3">
      <c r="A11" s="41" t="s">
        <v>58</v>
      </c>
      <c r="B11" s="41"/>
      <c r="C11" s="45" t="s">
        <v>24</v>
      </c>
      <c r="D11" s="9">
        <v>45986</v>
      </c>
      <c r="E11" s="9">
        <v>46006</v>
      </c>
      <c r="F11" s="10" t="s">
        <v>69</v>
      </c>
      <c r="G11" s="24" t="s">
        <v>60</v>
      </c>
      <c r="H11" s="27" t="s">
        <v>71</v>
      </c>
      <c r="I11" s="11" t="s">
        <v>25</v>
      </c>
      <c r="J11" s="12">
        <f t="shared" ref="J11:J17" si="0">($M$8*M11)+($N$8*N11)+($O$8*O11)+($P$8*P11)+($Q$8*Q11)+(($M$8*M11)+($N$8*N11)+($O$8*O11)+($P$8*P11)+($Q$8*Q11)+($R$8*R11)+($S$8*S11))*0.1</f>
        <v>7275665.5619999999</v>
      </c>
      <c r="K11" s="1"/>
      <c r="L11" s="1"/>
      <c r="M11" s="13">
        <v>0.08</v>
      </c>
      <c r="N11" s="13"/>
      <c r="O11" s="13"/>
      <c r="P11" s="13">
        <v>0.01</v>
      </c>
      <c r="Q11" s="13"/>
    </row>
    <row r="12" spans="1:19" ht="120" customHeight="1" x14ac:dyDescent="0.3">
      <c r="A12" s="41"/>
      <c r="B12" s="41"/>
      <c r="C12" s="45"/>
      <c r="D12" s="9">
        <v>46053</v>
      </c>
      <c r="E12" s="9">
        <v>46173</v>
      </c>
      <c r="F12" s="10" t="s">
        <v>61</v>
      </c>
      <c r="G12" s="8" t="s">
        <v>62</v>
      </c>
      <c r="H12" s="26" t="s">
        <v>73</v>
      </c>
      <c r="I12" s="17" t="s">
        <v>81</v>
      </c>
      <c r="J12" s="12">
        <f t="shared" si="0"/>
        <v>2786972.4780000001</v>
      </c>
      <c r="K12" s="1"/>
      <c r="L12" s="1"/>
      <c r="M12" s="13">
        <v>0.02</v>
      </c>
      <c r="N12" s="13">
        <v>0.01</v>
      </c>
      <c r="O12" s="13"/>
      <c r="P12" s="14"/>
      <c r="Q12" s="13"/>
      <c r="S12" s="22">
        <v>0.03</v>
      </c>
    </row>
    <row r="13" spans="1:19" ht="169.5" customHeight="1" x14ac:dyDescent="0.3">
      <c r="A13" s="41"/>
      <c r="B13" s="41"/>
      <c r="C13" s="45"/>
      <c r="D13" s="9">
        <v>46143</v>
      </c>
      <c r="E13" s="9">
        <v>46387</v>
      </c>
      <c r="F13" s="15" t="s">
        <v>26</v>
      </c>
      <c r="G13" s="10" t="s">
        <v>96</v>
      </c>
      <c r="H13" s="26" t="s">
        <v>74</v>
      </c>
      <c r="I13" s="11" t="s">
        <v>25</v>
      </c>
      <c r="J13" s="12">
        <f t="shared" si="0"/>
        <v>12932667.463333335</v>
      </c>
      <c r="K13" s="1"/>
      <c r="L13" s="1"/>
      <c r="M13" s="13">
        <f t="shared" ref="M13:M16" si="1">1/15</f>
        <v>6.6666666666666666E-2</v>
      </c>
      <c r="N13" s="13">
        <v>0.04</v>
      </c>
      <c r="O13" s="13">
        <v>0.04</v>
      </c>
      <c r="P13" s="13"/>
      <c r="Q13" s="13"/>
      <c r="R13" s="22">
        <v>0.01</v>
      </c>
    </row>
    <row r="14" spans="1:19" ht="81" customHeight="1" x14ac:dyDescent="0.3">
      <c r="A14" s="41"/>
      <c r="B14" s="41"/>
      <c r="C14" s="41" t="s">
        <v>27</v>
      </c>
      <c r="D14" s="9">
        <v>46053</v>
      </c>
      <c r="E14" s="9">
        <v>46378</v>
      </c>
      <c r="F14" s="10" t="s">
        <v>97</v>
      </c>
      <c r="G14" s="7" t="s">
        <v>28</v>
      </c>
      <c r="H14" s="7" t="s">
        <v>29</v>
      </c>
      <c r="I14" s="17" t="s">
        <v>82</v>
      </c>
      <c r="J14" s="12">
        <f t="shared" si="0"/>
        <v>10953530.573333332</v>
      </c>
      <c r="K14" s="1"/>
      <c r="L14" s="1"/>
      <c r="M14" s="13">
        <f t="shared" si="1"/>
        <v>6.6666666666666666E-2</v>
      </c>
      <c r="N14" s="13">
        <v>0.02</v>
      </c>
      <c r="O14" s="13">
        <v>0.02</v>
      </c>
      <c r="P14" s="13">
        <v>0.02</v>
      </c>
      <c r="Q14" s="13"/>
      <c r="R14" s="13"/>
      <c r="S14" s="16"/>
    </row>
    <row r="15" spans="1:19" ht="149.25" customHeight="1" x14ac:dyDescent="0.3">
      <c r="A15" s="41"/>
      <c r="B15" s="41"/>
      <c r="C15" s="41"/>
      <c r="D15" s="9">
        <v>46053</v>
      </c>
      <c r="E15" s="9">
        <v>46378</v>
      </c>
      <c r="F15" s="15" t="s">
        <v>30</v>
      </c>
      <c r="G15" s="10" t="s">
        <v>31</v>
      </c>
      <c r="H15" s="26" t="s">
        <v>75</v>
      </c>
      <c r="I15" s="17" t="s">
        <v>80</v>
      </c>
      <c r="J15" s="12">
        <f t="shared" si="0"/>
        <v>29109960.303333335</v>
      </c>
      <c r="K15" s="1"/>
      <c r="L15" s="1"/>
      <c r="M15" s="13">
        <f t="shared" si="1"/>
        <v>6.6666666666666666E-2</v>
      </c>
      <c r="N15" s="13">
        <v>0.1</v>
      </c>
      <c r="O15" s="13">
        <v>0.1</v>
      </c>
      <c r="P15" s="13">
        <v>0.05</v>
      </c>
      <c r="Q15" s="13"/>
      <c r="R15" s="13">
        <v>0.02</v>
      </c>
      <c r="S15" s="16"/>
    </row>
    <row r="16" spans="1:19" ht="117" customHeight="1" x14ac:dyDescent="0.3">
      <c r="A16" s="41"/>
      <c r="B16" s="41"/>
      <c r="C16" s="18" t="s">
        <v>32</v>
      </c>
      <c r="D16" s="9">
        <v>46053</v>
      </c>
      <c r="E16" s="9">
        <v>46378</v>
      </c>
      <c r="F16" s="10" t="s">
        <v>33</v>
      </c>
      <c r="G16" s="26" t="s">
        <v>76</v>
      </c>
      <c r="H16" s="7" t="s">
        <v>72</v>
      </c>
      <c r="I16" s="17" t="s">
        <v>34</v>
      </c>
      <c r="J16" s="12">
        <f t="shared" si="0"/>
        <v>33584530.663333341</v>
      </c>
      <c r="K16" s="1"/>
      <c r="L16" s="1"/>
      <c r="M16" s="13">
        <f t="shared" si="1"/>
        <v>6.6666666666666666E-2</v>
      </c>
      <c r="N16" s="13">
        <v>0.14000000000000001</v>
      </c>
      <c r="O16" s="13">
        <v>0.14000000000000001</v>
      </c>
      <c r="P16" s="13">
        <v>0.01</v>
      </c>
      <c r="Q16" s="13"/>
      <c r="R16" s="13">
        <v>0.1</v>
      </c>
      <c r="S16" s="16"/>
    </row>
    <row r="17" spans="1:19" ht="72" customHeight="1" x14ac:dyDescent="0.3">
      <c r="A17" s="41"/>
      <c r="B17" s="41"/>
      <c r="C17" s="41" t="s">
        <v>94</v>
      </c>
      <c r="D17" s="9">
        <v>46023</v>
      </c>
      <c r="E17" s="9">
        <v>46387</v>
      </c>
      <c r="F17" s="10" t="s">
        <v>77</v>
      </c>
      <c r="G17" s="10" t="s">
        <v>70</v>
      </c>
      <c r="H17" s="24" t="s">
        <v>71</v>
      </c>
      <c r="I17" s="23" t="s">
        <v>25</v>
      </c>
      <c r="J17" s="12">
        <f t="shared" si="0"/>
        <v>10115296.752</v>
      </c>
      <c r="K17" s="1"/>
      <c r="L17" s="1"/>
      <c r="M17" s="13">
        <v>0.08</v>
      </c>
      <c r="N17" s="13">
        <v>0.02</v>
      </c>
      <c r="O17" s="13">
        <v>0.02</v>
      </c>
      <c r="P17" s="13"/>
      <c r="Q17" s="13"/>
      <c r="R17" s="13"/>
    </row>
    <row r="18" spans="1:19" ht="110.25" customHeight="1" x14ac:dyDescent="0.3">
      <c r="A18" s="41"/>
      <c r="B18" s="41"/>
      <c r="C18" s="41"/>
      <c r="D18" s="9" t="s">
        <v>95</v>
      </c>
      <c r="E18" s="9">
        <v>46356</v>
      </c>
      <c r="F18" s="10" t="s">
        <v>36</v>
      </c>
      <c r="G18" s="10" t="s">
        <v>37</v>
      </c>
      <c r="H18" s="26" t="s">
        <v>78</v>
      </c>
      <c r="I18" s="17" t="s">
        <v>79</v>
      </c>
      <c r="J18" s="12">
        <f t="shared" ref="J18:J27" si="2">($M$8*M18)+($N$8*N18)+($O$8*O18)+($P$8*P18)+($Q$8*Q18)+(($M$8*M18)+($N$8*N18)+($O$8*O18)+($P$8*P18)+($Q$8*Q18)+($R$8*R18)+($S$8*S18))*0.1</f>
        <v>37823213.212000005</v>
      </c>
      <c r="K18" s="1"/>
      <c r="L18" s="1"/>
      <c r="M18" s="13">
        <v>0.08</v>
      </c>
      <c r="N18" s="13">
        <v>0.13</v>
      </c>
      <c r="O18" s="13">
        <v>0.13</v>
      </c>
      <c r="P18" s="13">
        <v>7.0000000000000007E-2</v>
      </c>
      <c r="Q18" s="13"/>
      <c r="R18" s="13">
        <v>0.03</v>
      </c>
    </row>
    <row r="19" spans="1:19" ht="78" customHeight="1" x14ac:dyDescent="0.3">
      <c r="A19" s="41"/>
      <c r="B19" s="41"/>
      <c r="C19" s="45" t="s">
        <v>38</v>
      </c>
      <c r="D19" s="9">
        <v>46023</v>
      </c>
      <c r="E19" s="28">
        <v>46386</v>
      </c>
      <c r="F19" s="10" t="s">
        <v>39</v>
      </c>
      <c r="G19" s="7" t="s">
        <v>40</v>
      </c>
      <c r="H19" s="7" t="s">
        <v>41</v>
      </c>
      <c r="I19" s="17" t="s">
        <v>66</v>
      </c>
      <c r="J19" s="12">
        <f>($M$8*M19)+($N$8*N19)+($O$8*O19)+($P$8*P19)+($Q$8*Q19)+(($M$8*M19)+($N$8*N19)+($O$8*O19)+($P$8*P19)+($Q$8*Q19)+($R$8*R19)+($S$8*S19))*0.1</f>
        <v>25573376.069000002</v>
      </c>
      <c r="K19" s="1"/>
      <c r="L19" s="1"/>
      <c r="M19" s="13">
        <v>0.01</v>
      </c>
      <c r="N19" s="13">
        <v>0.13</v>
      </c>
      <c r="O19" s="13">
        <v>0.13</v>
      </c>
      <c r="P19" s="13"/>
      <c r="Q19" s="13"/>
      <c r="R19" s="13">
        <v>0.02</v>
      </c>
    </row>
    <row r="20" spans="1:19" ht="65.25" customHeight="1" x14ac:dyDescent="0.3">
      <c r="A20" s="41"/>
      <c r="B20" s="41"/>
      <c r="C20" s="45"/>
      <c r="D20" s="9">
        <v>46023</v>
      </c>
      <c r="E20" s="28">
        <v>46386</v>
      </c>
      <c r="F20" s="10" t="s">
        <v>42</v>
      </c>
      <c r="G20" s="7" t="s">
        <v>43</v>
      </c>
      <c r="H20" s="7" t="s">
        <v>44</v>
      </c>
      <c r="I20" s="17" t="s">
        <v>66</v>
      </c>
      <c r="J20" s="12">
        <f>($M$8*M20)+($N$8*N20)+($O$8*O20)+($P$8*P20)+($Q$8*Q20)+(($M$8*M20)+($N$8*N20)+($O$8*O20)+($P$8*P20)+($Q$8*Q20)+($R$8*R20)+($S$8*S20))*0.1</f>
        <v>31111357.672000002</v>
      </c>
      <c r="K20" s="1"/>
      <c r="L20" s="1"/>
      <c r="M20" s="13">
        <v>0.08</v>
      </c>
      <c r="N20" s="13">
        <v>0.13</v>
      </c>
      <c r="O20" s="13">
        <v>0.13</v>
      </c>
      <c r="P20" s="13"/>
      <c r="Q20" s="13"/>
      <c r="R20" s="13">
        <v>0.02</v>
      </c>
    </row>
    <row r="21" spans="1:19" ht="69.75" customHeight="1" x14ac:dyDescent="0.3">
      <c r="A21" s="41"/>
      <c r="B21" s="41"/>
      <c r="C21" s="30"/>
      <c r="D21" s="9">
        <v>46023</v>
      </c>
      <c r="E21" s="28">
        <v>46386</v>
      </c>
      <c r="F21" s="10" t="s">
        <v>45</v>
      </c>
      <c r="G21" s="7" t="s">
        <v>46</v>
      </c>
      <c r="H21" s="7" t="s">
        <v>47</v>
      </c>
      <c r="I21" s="17" t="s">
        <v>35</v>
      </c>
      <c r="J21" s="12">
        <f>($M$8*M21)+($N$8*N21)+($O$8*O21)+($P$8*P21)+($Q$8*Q21)+(($M$8*M21)+($N$8*N21)+($O$8*O21)+($P$8*P21)+($Q$8*Q21)+($R$8*R21)+($S$8*S21))*0.1</f>
        <v>860494.3</v>
      </c>
      <c r="K21" s="1"/>
      <c r="L21" s="1"/>
      <c r="M21" s="13"/>
      <c r="N21" s="13"/>
      <c r="O21" s="13"/>
      <c r="P21" s="13"/>
      <c r="Q21" s="13"/>
      <c r="R21" s="13">
        <v>0.1</v>
      </c>
    </row>
    <row r="22" spans="1:19" ht="113.25" customHeight="1" x14ac:dyDescent="0.3">
      <c r="A22" s="41"/>
      <c r="B22" s="41"/>
      <c r="C22" s="29" t="s">
        <v>48</v>
      </c>
      <c r="D22" s="9">
        <v>46023</v>
      </c>
      <c r="E22" s="28">
        <v>46386</v>
      </c>
      <c r="F22" s="10" t="s">
        <v>85</v>
      </c>
      <c r="G22" s="24" t="s">
        <v>28</v>
      </c>
      <c r="H22" s="26" t="s">
        <v>86</v>
      </c>
      <c r="I22" s="17" t="s">
        <v>25</v>
      </c>
      <c r="J22" s="12">
        <f t="shared" si="2"/>
        <v>1893087.4600000002</v>
      </c>
      <c r="K22" s="1"/>
      <c r="L22" s="1"/>
      <c r="M22" s="13"/>
      <c r="N22" s="13">
        <v>0.01</v>
      </c>
      <c r="O22" s="13">
        <v>0.01</v>
      </c>
      <c r="P22" s="13"/>
      <c r="Q22" s="13"/>
      <c r="R22" s="13"/>
    </row>
    <row r="23" spans="1:19" ht="132" x14ac:dyDescent="0.3">
      <c r="A23" s="41"/>
      <c r="B23" s="41"/>
      <c r="C23" s="30"/>
      <c r="D23" s="9">
        <v>46188</v>
      </c>
      <c r="E23" s="9">
        <v>46386</v>
      </c>
      <c r="F23" s="10" t="s">
        <v>49</v>
      </c>
      <c r="G23" s="7" t="s">
        <v>83</v>
      </c>
      <c r="H23" s="26" t="s">
        <v>84</v>
      </c>
      <c r="I23" s="17" t="s">
        <v>66</v>
      </c>
      <c r="J23" s="12">
        <f t="shared" si="2"/>
        <v>30939258.812000003</v>
      </c>
      <c r="K23" s="1"/>
      <c r="L23" s="1"/>
      <c r="M23" s="13">
        <v>0.08</v>
      </c>
      <c r="N23" s="13">
        <v>0.13</v>
      </c>
      <c r="O23" s="13">
        <v>0.13</v>
      </c>
      <c r="P23" s="13"/>
      <c r="Q23" s="13"/>
      <c r="R23" s="25"/>
    </row>
    <row r="24" spans="1:19" ht="204.75" customHeight="1" x14ac:dyDescent="0.3">
      <c r="A24" s="41"/>
      <c r="B24" s="41"/>
      <c r="C24" s="41" t="s">
        <v>50</v>
      </c>
      <c r="D24" s="9">
        <v>46203</v>
      </c>
      <c r="E24" s="9">
        <v>46386</v>
      </c>
      <c r="F24" s="10" t="s">
        <v>87</v>
      </c>
      <c r="G24" s="10" t="s">
        <v>51</v>
      </c>
      <c r="H24" s="26" t="s">
        <v>88</v>
      </c>
      <c r="I24" s="17" t="s">
        <v>89</v>
      </c>
      <c r="J24" s="12">
        <f t="shared" si="2"/>
        <v>9669740.3880000003</v>
      </c>
      <c r="K24" s="1"/>
      <c r="L24" s="1"/>
      <c r="M24" s="13">
        <v>7.0000000000000007E-2</v>
      </c>
      <c r="N24" s="13"/>
      <c r="O24" s="13"/>
      <c r="P24" s="13"/>
      <c r="Q24" s="13">
        <v>0.05</v>
      </c>
      <c r="R24" s="25"/>
    </row>
    <row r="25" spans="1:19" ht="93.75" customHeight="1" x14ac:dyDescent="0.3">
      <c r="A25" s="41"/>
      <c r="B25" s="41"/>
      <c r="C25" s="41"/>
      <c r="D25" s="28">
        <v>46023</v>
      </c>
      <c r="E25" s="28">
        <v>46143</v>
      </c>
      <c r="F25" s="10" t="s">
        <v>91</v>
      </c>
      <c r="G25" s="10" t="s">
        <v>52</v>
      </c>
      <c r="H25" s="26" t="s">
        <v>90</v>
      </c>
      <c r="I25" s="17" t="s">
        <v>34</v>
      </c>
      <c r="J25" s="12">
        <f t="shared" si="2"/>
        <v>5437809.449000001</v>
      </c>
      <c r="K25" s="1"/>
      <c r="L25" s="1"/>
      <c r="M25" s="13">
        <v>0.01</v>
      </c>
      <c r="N25" s="13">
        <v>0.02</v>
      </c>
      <c r="O25" s="13">
        <v>0.02</v>
      </c>
      <c r="P25" s="13"/>
      <c r="Q25" s="13"/>
      <c r="R25" s="13">
        <v>0.1</v>
      </c>
    </row>
    <row r="26" spans="1:19" ht="86.25" customHeight="1" x14ac:dyDescent="0.3">
      <c r="A26" s="41"/>
      <c r="B26" s="41"/>
      <c r="C26" s="31" t="s">
        <v>53</v>
      </c>
      <c r="D26" s="28">
        <v>46023</v>
      </c>
      <c r="E26" s="28">
        <v>46143</v>
      </c>
      <c r="F26" s="10" t="s">
        <v>54</v>
      </c>
      <c r="G26" s="10" t="s">
        <v>92</v>
      </c>
      <c r="H26" s="7" t="s">
        <v>59</v>
      </c>
      <c r="I26" s="17" t="s">
        <v>25</v>
      </c>
      <c r="J26" s="12">
        <f t="shared" si="2"/>
        <v>11457193.264</v>
      </c>
      <c r="K26" s="1"/>
      <c r="L26" s="1"/>
      <c r="M26" s="13">
        <v>0.1</v>
      </c>
      <c r="N26" s="13"/>
      <c r="O26" s="13"/>
      <c r="P26" s="13">
        <v>0.02</v>
      </c>
      <c r="Q26" s="13">
        <v>0.02</v>
      </c>
      <c r="R26" s="25"/>
    </row>
    <row r="27" spans="1:19" ht="55.5" customHeight="1" x14ac:dyDescent="0.3">
      <c r="A27" s="41"/>
      <c r="B27" s="41"/>
      <c r="C27" s="31"/>
      <c r="D27" s="28">
        <v>46023</v>
      </c>
      <c r="E27" s="28">
        <v>46387</v>
      </c>
      <c r="F27" s="10" t="s">
        <v>67</v>
      </c>
      <c r="G27" s="7" t="s">
        <v>93</v>
      </c>
      <c r="H27" s="7" t="s">
        <v>55</v>
      </c>
      <c r="I27" s="24" t="s">
        <v>68</v>
      </c>
      <c r="J27" s="12">
        <f t="shared" si="2"/>
        <v>27650112.478000004</v>
      </c>
      <c r="K27" s="1"/>
      <c r="L27" s="1"/>
      <c r="M27" s="13">
        <v>0.12</v>
      </c>
      <c r="N27" s="13">
        <v>0.06</v>
      </c>
      <c r="O27" s="13">
        <v>0.06</v>
      </c>
      <c r="P27" s="13">
        <v>7.0000000000000007E-2</v>
      </c>
      <c r="Q27" s="13"/>
      <c r="R27" s="21">
        <v>0.02</v>
      </c>
    </row>
    <row r="28" spans="1:19" ht="16.5" x14ac:dyDescent="0.3">
      <c r="A28" s="1"/>
      <c r="B28" s="1"/>
      <c r="C28" s="1"/>
      <c r="D28" s="1"/>
      <c r="E28" s="1"/>
      <c r="F28" s="1"/>
      <c r="G28" s="1"/>
      <c r="H28" s="1"/>
      <c r="I28" s="19" t="s">
        <v>56</v>
      </c>
      <c r="J28" s="20">
        <f>SUM(J11:J27)</f>
        <v>289174266.89933342</v>
      </c>
      <c r="K28" s="1"/>
      <c r="L28" s="1"/>
      <c r="M28" s="14">
        <f>SUM(M11:M27)</f>
        <v>0.99666666666666659</v>
      </c>
      <c r="N28" s="14">
        <f t="shared" ref="N28:S28" si="3">SUM(N11:N27)</f>
        <v>0.94000000000000017</v>
      </c>
      <c r="O28" s="14">
        <f t="shared" si="3"/>
        <v>0.93000000000000016</v>
      </c>
      <c r="P28" s="14">
        <f t="shared" si="3"/>
        <v>0.25</v>
      </c>
      <c r="Q28" s="14">
        <f t="shared" si="3"/>
        <v>7.0000000000000007E-2</v>
      </c>
      <c r="R28" s="14">
        <f t="shared" si="3"/>
        <v>0.42000000000000004</v>
      </c>
      <c r="S28" s="14">
        <f t="shared" si="3"/>
        <v>0.03</v>
      </c>
    </row>
  </sheetData>
  <mergeCells count="23">
    <mergeCell ref="A7:B7"/>
    <mergeCell ref="C7:H7"/>
    <mergeCell ref="C4:H4"/>
    <mergeCell ref="I4:I5"/>
    <mergeCell ref="C5:H5"/>
    <mergeCell ref="A6:B6"/>
    <mergeCell ref="C6:H6"/>
    <mergeCell ref="C22:C23"/>
    <mergeCell ref="C26:C27"/>
    <mergeCell ref="A1:J3"/>
    <mergeCell ref="C24:C25"/>
    <mergeCell ref="A9:J9"/>
    <mergeCell ref="A10:B10"/>
    <mergeCell ref="A11:B27"/>
    <mergeCell ref="C11:C13"/>
    <mergeCell ref="C14:C15"/>
    <mergeCell ref="C17:C18"/>
    <mergeCell ref="C19:C21"/>
    <mergeCell ref="J4:J5"/>
    <mergeCell ref="A5:B5"/>
    <mergeCell ref="A8:B8"/>
    <mergeCell ref="C8:H8"/>
    <mergeCell ref="A4:B4"/>
  </mergeCells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ANTONIO GONZÁLEZ VÁSQUEZ</dc:creator>
  <cp:lastModifiedBy>DIANA CAROLINA RAMIREZ GARCIA</cp:lastModifiedBy>
  <cp:lastPrinted>2025-12-12T16:59:29Z</cp:lastPrinted>
  <dcterms:created xsi:type="dcterms:W3CDTF">2024-10-15T19:08:55Z</dcterms:created>
  <dcterms:modified xsi:type="dcterms:W3CDTF">2026-02-02T16:01:35Z</dcterms:modified>
</cp:coreProperties>
</file>