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jaime.aguilar\Downloads\"/>
    </mc:Choice>
  </mc:AlternateContent>
  <xr:revisionPtr revIDLastSave="0" documentId="13_ncr:1_{A58D7849-5A9A-4B91-9725-60D4E7251CB5}" xr6:coauthVersionLast="47" xr6:coauthVersionMax="47" xr10:uidLastSave="{00000000-0000-0000-0000-000000000000}"/>
  <bookViews>
    <workbookView xWindow="-108" yWindow="-108" windowWidth="23256" windowHeight="13896" xr2:uid="{A681321C-87D8-4E21-95A0-063FB6AF6FD9}"/>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56" i="1" l="1"/>
  <c r="C356" i="1"/>
  <c r="D356" i="1"/>
  <c r="E356" i="1"/>
  <c r="F356" i="1"/>
  <c r="G356" i="1"/>
  <c r="H356" i="1"/>
  <c r="I356" i="1"/>
  <c r="J356" i="1"/>
  <c r="K356" i="1"/>
  <c r="L356" i="1"/>
  <c r="M356" i="1"/>
  <c r="N356" i="1"/>
  <c r="O356" i="1"/>
  <c r="P356" i="1"/>
  <c r="Q356" i="1"/>
  <c r="R356" i="1"/>
  <c r="S356" i="1"/>
  <c r="T356" i="1"/>
  <c r="U356" i="1"/>
  <c r="V356" i="1"/>
  <c r="W356" i="1"/>
  <c r="X356" i="1"/>
  <c r="X355" i="1"/>
  <c r="W355" i="1"/>
  <c r="V355" i="1"/>
  <c r="U355" i="1"/>
  <c r="T355" i="1"/>
  <c r="S355" i="1"/>
  <c r="R355" i="1"/>
  <c r="Q355" i="1"/>
  <c r="P355" i="1"/>
  <c r="O355" i="1"/>
  <c r="N355" i="1"/>
  <c r="M355" i="1"/>
  <c r="L355" i="1"/>
  <c r="K355" i="1"/>
  <c r="J355" i="1"/>
  <c r="I355" i="1"/>
  <c r="H355" i="1"/>
  <c r="G355" i="1"/>
  <c r="F355" i="1"/>
  <c r="E355" i="1"/>
  <c r="D355" i="1"/>
  <c r="C355" i="1"/>
  <c r="B355" i="1"/>
  <c r="BY354" i="1"/>
  <c r="BX354" i="1"/>
  <c r="BW354" i="1"/>
  <c r="AO354" i="1"/>
  <c r="X353" i="1"/>
  <c r="W353" i="1"/>
  <c r="V353" i="1"/>
  <c r="U353" i="1"/>
  <c r="T353" i="1"/>
  <c r="S353" i="1"/>
  <c r="R353" i="1"/>
  <c r="Q353" i="1"/>
  <c r="P353" i="1"/>
  <c r="O353" i="1"/>
  <c r="N353" i="1"/>
  <c r="M353" i="1"/>
  <c r="L353" i="1"/>
  <c r="K353" i="1"/>
  <c r="J353" i="1"/>
  <c r="I353" i="1"/>
  <c r="H353" i="1"/>
  <c r="G353" i="1"/>
  <c r="F353" i="1"/>
  <c r="E353" i="1"/>
  <c r="D353" i="1"/>
  <c r="C353" i="1"/>
  <c r="B353" i="1"/>
  <c r="X352" i="1"/>
  <c r="W352" i="1"/>
  <c r="V352" i="1"/>
  <c r="U352" i="1"/>
  <c r="T352" i="1"/>
  <c r="S352" i="1"/>
  <c r="R352" i="1"/>
  <c r="Q352" i="1"/>
  <c r="P352" i="1"/>
  <c r="O352" i="1"/>
  <c r="N352" i="1"/>
  <c r="M352" i="1"/>
  <c r="L352" i="1"/>
  <c r="K352" i="1"/>
  <c r="J352" i="1"/>
  <c r="I352" i="1"/>
  <c r="H352" i="1"/>
  <c r="G352" i="1"/>
  <c r="F352" i="1"/>
  <c r="E352" i="1"/>
  <c r="D352" i="1"/>
  <c r="C352" i="1"/>
  <c r="B352" i="1"/>
  <c r="X351" i="1"/>
  <c r="W351" i="1"/>
  <c r="V351" i="1"/>
  <c r="U351" i="1"/>
  <c r="T351" i="1"/>
  <c r="S351" i="1"/>
  <c r="R351" i="1"/>
  <c r="Q351" i="1"/>
  <c r="P351" i="1"/>
  <c r="O351" i="1"/>
  <c r="N351" i="1"/>
  <c r="M351" i="1"/>
  <c r="L351" i="1"/>
  <c r="K351" i="1"/>
  <c r="J351" i="1"/>
  <c r="I351" i="1"/>
  <c r="H351" i="1"/>
  <c r="G351" i="1"/>
  <c r="F351" i="1"/>
  <c r="E351" i="1"/>
  <c r="D351" i="1"/>
  <c r="C351" i="1"/>
  <c r="B351" i="1"/>
  <c r="X350" i="1"/>
  <c r="W350" i="1"/>
  <c r="V350" i="1"/>
  <c r="U350" i="1"/>
  <c r="T350" i="1"/>
  <c r="S350" i="1"/>
  <c r="R350" i="1"/>
  <c r="Q350" i="1"/>
  <c r="P350" i="1"/>
  <c r="O350" i="1"/>
  <c r="N350" i="1"/>
  <c r="M350" i="1"/>
  <c r="L350" i="1"/>
  <c r="K350" i="1"/>
  <c r="J350" i="1"/>
  <c r="I350" i="1"/>
  <c r="H350" i="1"/>
  <c r="G350" i="1"/>
  <c r="F350" i="1"/>
  <c r="E350" i="1"/>
  <c r="D350" i="1"/>
  <c r="C350" i="1"/>
  <c r="B350" i="1"/>
  <c r="X349" i="1"/>
  <c r="W349" i="1"/>
  <c r="V349" i="1"/>
  <c r="U349" i="1"/>
  <c r="S349" i="1"/>
  <c r="R349" i="1"/>
  <c r="Q349" i="1"/>
  <c r="P349" i="1"/>
  <c r="O349" i="1"/>
  <c r="N349" i="1"/>
  <c r="M349" i="1"/>
  <c r="L349" i="1"/>
  <c r="K349" i="1"/>
  <c r="J349" i="1"/>
  <c r="I349" i="1"/>
  <c r="H349" i="1"/>
  <c r="G349" i="1"/>
  <c r="F349" i="1"/>
  <c r="E349" i="1"/>
  <c r="D349" i="1"/>
  <c r="C349" i="1"/>
  <c r="B349" i="1"/>
  <c r="X348" i="1"/>
  <c r="W348" i="1"/>
  <c r="V348" i="1"/>
  <c r="U348" i="1"/>
  <c r="T348" i="1"/>
  <c r="S348" i="1"/>
  <c r="R348" i="1"/>
  <c r="Q348" i="1"/>
  <c r="P348" i="1"/>
  <c r="O348" i="1"/>
  <c r="N348" i="1"/>
  <c r="M348" i="1"/>
  <c r="L348" i="1"/>
  <c r="K348" i="1"/>
  <c r="J348" i="1"/>
  <c r="I348" i="1"/>
  <c r="H348" i="1"/>
  <c r="G348" i="1"/>
  <c r="F348" i="1"/>
  <c r="E348" i="1"/>
  <c r="D348" i="1"/>
  <c r="C348" i="1"/>
  <c r="B348" i="1"/>
  <c r="X347" i="1"/>
  <c r="W347" i="1"/>
  <c r="V347" i="1"/>
  <c r="U347" i="1"/>
  <c r="T347" i="1"/>
  <c r="S347" i="1"/>
  <c r="R347" i="1"/>
  <c r="Q347" i="1"/>
  <c r="P347" i="1"/>
  <c r="O347" i="1"/>
  <c r="N347" i="1"/>
  <c r="M347" i="1"/>
  <c r="L347" i="1"/>
  <c r="K347" i="1"/>
  <c r="J347" i="1"/>
  <c r="I347" i="1"/>
  <c r="H347" i="1"/>
  <c r="G347" i="1"/>
  <c r="F347" i="1"/>
  <c r="E347" i="1"/>
  <c r="D347" i="1"/>
  <c r="C347" i="1"/>
  <c r="B347" i="1"/>
  <c r="X346" i="1"/>
  <c r="W346" i="1"/>
  <c r="V346" i="1"/>
  <c r="U346" i="1"/>
  <c r="T346" i="1"/>
  <c r="S346" i="1"/>
  <c r="R346" i="1"/>
  <c r="Q346" i="1"/>
  <c r="P346" i="1"/>
  <c r="O346" i="1"/>
  <c r="N346" i="1"/>
  <c r="M346" i="1"/>
  <c r="L346" i="1"/>
  <c r="K346" i="1"/>
  <c r="J346" i="1"/>
  <c r="I346" i="1"/>
  <c r="H346" i="1"/>
  <c r="G346" i="1"/>
  <c r="F346" i="1"/>
  <c r="E346" i="1"/>
  <c r="D346" i="1"/>
  <c r="C346" i="1"/>
  <c r="B346" i="1"/>
  <c r="X345" i="1"/>
  <c r="W345" i="1"/>
  <c r="V345" i="1"/>
  <c r="U345" i="1"/>
  <c r="T345" i="1"/>
  <c r="S345" i="1"/>
  <c r="R345" i="1"/>
  <c r="Q345" i="1"/>
  <c r="P345" i="1"/>
  <c r="O345" i="1"/>
  <c r="N345" i="1"/>
  <c r="M345" i="1"/>
  <c r="L345" i="1"/>
  <c r="K345" i="1"/>
  <c r="J345" i="1"/>
  <c r="I345" i="1"/>
  <c r="H345" i="1"/>
  <c r="G345" i="1"/>
  <c r="F345" i="1"/>
  <c r="E345" i="1"/>
  <c r="D345" i="1"/>
  <c r="C345" i="1"/>
  <c r="B345" i="1"/>
  <c r="X344" i="1"/>
  <c r="W344" i="1"/>
  <c r="V344" i="1"/>
  <c r="U344" i="1"/>
  <c r="S344" i="1"/>
  <c r="R344" i="1"/>
  <c r="Q344" i="1"/>
  <c r="P344" i="1"/>
  <c r="O344" i="1"/>
  <c r="N344" i="1"/>
  <c r="M344" i="1"/>
  <c r="L344" i="1"/>
  <c r="K344" i="1"/>
  <c r="J344" i="1"/>
  <c r="I344" i="1"/>
  <c r="H344" i="1"/>
  <c r="G344" i="1"/>
  <c r="F344" i="1"/>
  <c r="E344" i="1"/>
  <c r="D344" i="1"/>
  <c r="C344" i="1"/>
  <c r="B344" i="1"/>
  <c r="X343" i="1"/>
  <c r="W343" i="1"/>
  <c r="V343" i="1"/>
  <c r="U343" i="1"/>
  <c r="T343" i="1"/>
  <c r="S343" i="1"/>
  <c r="R343" i="1"/>
  <c r="Q343" i="1"/>
  <c r="P343" i="1"/>
  <c r="O343" i="1"/>
  <c r="N343" i="1"/>
  <c r="M343" i="1"/>
  <c r="L343" i="1"/>
  <c r="K343" i="1"/>
  <c r="J343" i="1"/>
  <c r="I343" i="1"/>
  <c r="H343" i="1"/>
  <c r="G343" i="1"/>
  <c r="F343" i="1"/>
  <c r="E343" i="1"/>
  <c r="D343" i="1"/>
  <c r="C343" i="1"/>
  <c r="B343" i="1"/>
  <c r="X342" i="1"/>
  <c r="W342" i="1"/>
  <c r="V342" i="1"/>
  <c r="U342" i="1"/>
  <c r="T342" i="1"/>
  <c r="S342" i="1"/>
  <c r="R342" i="1"/>
  <c r="Q342" i="1"/>
  <c r="P342" i="1"/>
  <c r="O342" i="1"/>
  <c r="N342" i="1"/>
  <c r="M342" i="1"/>
  <c r="L342" i="1"/>
  <c r="K342" i="1"/>
  <c r="J342" i="1"/>
  <c r="I342" i="1"/>
  <c r="H342" i="1"/>
  <c r="G342" i="1"/>
  <c r="F342" i="1"/>
  <c r="E342" i="1"/>
  <c r="D342" i="1"/>
  <c r="C342" i="1"/>
  <c r="B342" i="1"/>
  <c r="X341" i="1"/>
  <c r="W341" i="1"/>
  <c r="V341" i="1"/>
  <c r="U341" i="1"/>
  <c r="T341" i="1"/>
  <c r="S341" i="1"/>
  <c r="R341" i="1"/>
  <c r="Q341" i="1"/>
  <c r="P341" i="1"/>
  <c r="O341" i="1"/>
  <c r="N341" i="1"/>
  <c r="M341" i="1"/>
  <c r="L341" i="1"/>
  <c r="K341" i="1"/>
  <c r="J341" i="1"/>
  <c r="I341" i="1"/>
  <c r="H341" i="1"/>
  <c r="G341" i="1"/>
  <c r="F341" i="1"/>
  <c r="E341" i="1"/>
  <c r="D341" i="1"/>
  <c r="C341" i="1"/>
  <c r="B341" i="1"/>
  <c r="X340" i="1"/>
  <c r="W340" i="1"/>
  <c r="V340" i="1"/>
  <c r="U340" i="1"/>
  <c r="T340" i="1"/>
  <c r="S340" i="1"/>
  <c r="R340" i="1"/>
  <c r="Q340" i="1"/>
  <c r="P340" i="1"/>
  <c r="O340" i="1"/>
  <c r="N340" i="1"/>
  <c r="M340" i="1"/>
  <c r="L340" i="1"/>
  <c r="K340" i="1"/>
  <c r="J340" i="1"/>
  <c r="I340" i="1"/>
  <c r="H340" i="1"/>
  <c r="G340" i="1"/>
  <c r="F340" i="1"/>
  <c r="E340" i="1"/>
  <c r="D340" i="1"/>
  <c r="C340" i="1"/>
  <c r="B340" i="1"/>
  <c r="X339" i="1"/>
  <c r="W339" i="1"/>
  <c r="V339" i="1"/>
  <c r="U339" i="1"/>
  <c r="T339" i="1"/>
  <c r="S339" i="1"/>
  <c r="R339" i="1"/>
  <c r="Q339" i="1"/>
  <c r="P339" i="1"/>
  <c r="O339" i="1"/>
  <c r="N339" i="1"/>
  <c r="M339" i="1"/>
  <c r="L339" i="1"/>
  <c r="K339" i="1"/>
  <c r="J339" i="1"/>
  <c r="I339" i="1"/>
  <c r="H339" i="1"/>
  <c r="G339" i="1"/>
  <c r="F339" i="1"/>
  <c r="E339" i="1"/>
  <c r="D339" i="1"/>
  <c r="C339" i="1"/>
  <c r="B339" i="1"/>
  <c r="X338" i="1"/>
  <c r="W338" i="1"/>
  <c r="V338" i="1"/>
  <c r="U338" i="1"/>
  <c r="S338" i="1"/>
  <c r="R338" i="1"/>
  <c r="Q338" i="1"/>
  <c r="P338" i="1"/>
  <c r="O338" i="1"/>
  <c r="N338" i="1"/>
  <c r="M338" i="1"/>
  <c r="L338" i="1"/>
  <c r="K338" i="1"/>
  <c r="J338" i="1"/>
  <c r="I338" i="1"/>
  <c r="H338" i="1"/>
  <c r="G338" i="1"/>
  <c r="F338" i="1"/>
  <c r="E338" i="1"/>
  <c r="D338" i="1"/>
  <c r="C338" i="1"/>
  <c r="B338" i="1"/>
  <c r="X337" i="1"/>
  <c r="W337" i="1"/>
  <c r="V337" i="1"/>
  <c r="U337" i="1"/>
  <c r="T337" i="1"/>
  <c r="S337" i="1"/>
  <c r="R337" i="1"/>
  <c r="Q337" i="1"/>
  <c r="P337" i="1"/>
  <c r="O337" i="1"/>
  <c r="N337" i="1"/>
  <c r="M337" i="1"/>
  <c r="L337" i="1"/>
  <c r="K337" i="1"/>
  <c r="J337" i="1"/>
  <c r="I337" i="1"/>
  <c r="H337" i="1"/>
  <c r="G337" i="1"/>
  <c r="F337" i="1"/>
  <c r="E337" i="1"/>
  <c r="D337" i="1"/>
  <c r="C337" i="1"/>
  <c r="B337" i="1"/>
  <c r="X336" i="1"/>
  <c r="W336" i="1"/>
  <c r="V336" i="1"/>
  <c r="U336" i="1"/>
  <c r="T336" i="1"/>
  <c r="S336" i="1"/>
  <c r="R336" i="1"/>
  <c r="Q336" i="1"/>
  <c r="P336" i="1"/>
  <c r="O336" i="1"/>
  <c r="N336" i="1"/>
  <c r="M336" i="1"/>
  <c r="L336" i="1"/>
  <c r="K336" i="1"/>
  <c r="J336" i="1"/>
  <c r="I336" i="1"/>
  <c r="H336" i="1"/>
  <c r="G336" i="1"/>
  <c r="F336" i="1"/>
  <c r="E336" i="1"/>
  <c r="D336" i="1"/>
  <c r="C336" i="1"/>
  <c r="B336" i="1"/>
  <c r="X335" i="1"/>
  <c r="W335" i="1"/>
  <c r="V335" i="1"/>
  <c r="U335" i="1"/>
  <c r="T335" i="1"/>
  <c r="S335" i="1"/>
  <c r="R335" i="1"/>
  <c r="Q335" i="1"/>
  <c r="P335" i="1"/>
  <c r="O335" i="1"/>
  <c r="N335" i="1"/>
  <c r="M335" i="1"/>
  <c r="L335" i="1"/>
  <c r="K335" i="1"/>
  <c r="J335" i="1"/>
  <c r="I335" i="1"/>
  <c r="H335" i="1"/>
  <c r="G335" i="1"/>
  <c r="F335" i="1"/>
  <c r="E335" i="1"/>
  <c r="D335" i="1"/>
  <c r="C335" i="1"/>
  <c r="B335" i="1"/>
  <c r="X334" i="1"/>
  <c r="W334" i="1"/>
  <c r="V334" i="1"/>
  <c r="U334" i="1"/>
  <c r="T334" i="1"/>
  <c r="S334" i="1"/>
  <c r="R334" i="1"/>
  <c r="Q334" i="1"/>
  <c r="P334" i="1"/>
  <c r="O334" i="1"/>
  <c r="N334" i="1"/>
  <c r="M334" i="1"/>
  <c r="L334" i="1"/>
  <c r="K334" i="1"/>
  <c r="J334" i="1"/>
  <c r="I334" i="1"/>
  <c r="H334" i="1"/>
  <c r="G334" i="1"/>
  <c r="F334" i="1"/>
  <c r="E334" i="1"/>
  <c r="D334" i="1"/>
  <c r="C334" i="1"/>
  <c r="B334" i="1"/>
  <c r="X333" i="1"/>
  <c r="W333" i="1"/>
  <c r="V333" i="1"/>
  <c r="U333" i="1"/>
  <c r="T333" i="1"/>
  <c r="S333" i="1"/>
  <c r="R333" i="1"/>
  <c r="Q333" i="1"/>
  <c r="P333" i="1"/>
  <c r="O333" i="1"/>
  <c r="N333" i="1"/>
  <c r="M333" i="1"/>
  <c r="L333" i="1"/>
  <c r="K333" i="1"/>
  <c r="J333" i="1"/>
  <c r="I333" i="1"/>
  <c r="H333" i="1"/>
  <c r="G333" i="1"/>
  <c r="F333" i="1"/>
  <c r="E333" i="1"/>
  <c r="D333" i="1"/>
  <c r="C333" i="1"/>
  <c r="B333" i="1"/>
  <c r="X332" i="1"/>
  <c r="W332" i="1"/>
  <c r="V332" i="1"/>
  <c r="U332" i="1"/>
  <c r="T332" i="1"/>
  <c r="S332" i="1"/>
  <c r="R332" i="1"/>
  <c r="Q332" i="1"/>
  <c r="P332" i="1"/>
  <c r="O332" i="1"/>
  <c r="N332" i="1"/>
  <c r="M332" i="1"/>
  <c r="L332" i="1"/>
  <c r="K332" i="1"/>
  <c r="J332" i="1"/>
  <c r="I332" i="1"/>
  <c r="H332" i="1"/>
  <c r="G332" i="1"/>
  <c r="F332" i="1"/>
  <c r="E332" i="1"/>
  <c r="D332" i="1"/>
  <c r="C332" i="1"/>
  <c r="B332" i="1"/>
  <c r="X331" i="1"/>
  <c r="W331" i="1"/>
  <c r="V331" i="1"/>
  <c r="U331" i="1"/>
  <c r="T331" i="1"/>
  <c r="S331" i="1"/>
  <c r="R331" i="1"/>
  <c r="Q331" i="1"/>
  <c r="P331" i="1"/>
  <c r="O331" i="1"/>
  <c r="N331" i="1"/>
  <c r="M331" i="1"/>
  <c r="L331" i="1"/>
  <c r="K331" i="1"/>
  <c r="J331" i="1"/>
  <c r="I331" i="1"/>
  <c r="H331" i="1"/>
  <c r="G331" i="1"/>
  <c r="F331" i="1"/>
  <c r="E331" i="1"/>
  <c r="D331" i="1"/>
  <c r="C331" i="1"/>
  <c r="B331" i="1"/>
  <c r="X330" i="1"/>
  <c r="W330" i="1"/>
  <c r="V330" i="1"/>
  <c r="U330" i="1"/>
  <c r="T330" i="1"/>
  <c r="S330" i="1"/>
  <c r="R330" i="1"/>
  <c r="Q330" i="1"/>
  <c r="P330" i="1"/>
  <c r="O330" i="1"/>
  <c r="N330" i="1"/>
  <c r="M330" i="1"/>
  <c r="L330" i="1"/>
  <c r="K330" i="1"/>
  <c r="J330" i="1"/>
  <c r="I330" i="1"/>
  <c r="H330" i="1"/>
  <c r="G330" i="1"/>
  <c r="F330" i="1"/>
  <c r="E330" i="1"/>
  <c r="D330" i="1"/>
  <c r="C330" i="1"/>
  <c r="B330" i="1"/>
  <c r="X329" i="1"/>
  <c r="W329" i="1"/>
  <c r="V329" i="1"/>
  <c r="U329" i="1"/>
  <c r="T329" i="1"/>
  <c r="S329" i="1"/>
  <c r="R329" i="1"/>
  <c r="Q329" i="1"/>
  <c r="P329" i="1"/>
  <c r="O329" i="1"/>
  <c r="N329" i="1"/>
  <c r="M329" i="1"/>
  <c r="L329" i="1"/>
  <c r="K329" i="1"/>
  <c r="J329" i="1"/>
  <c r="I329" i="1"/>
  <c r="H329" i="1"/>
  <c r="G329" i="1"/>
  <c r="F329" i="1"/>
  <c r="E329" i="1"/>
  <c r="D329" i="1"/>
  <c r="C329" i="1"/>
  <c r="B329" i="1"/>
  <c r="X328" i="1"/>
  <c r="W328" i="1"/>
  <c r="V328" i="1"/>
  <c r="U328" i="1"/>
  <c r="T328" i="1"/>
  <c r="S328" i="1"/>
  <c r="R328" i="1"/>
  <c r="Q328" i="1"/>
  <c r="P328" i="1"/>
  <c r="O328" i="1"/>
  <c r="N328" i="1"/>
  <c r="M328" i="1"/>
  <c r="L328" i="1"/>
  <c r="K328" i="1"/>
  <c r="J328" i="1"/>
  <c r="I328" i="1"/>
  <c r="H328" i="1"/>
  <c r="G328" i="1"/>
  <c r="F328" i="1"/>
  <c r="E328" i="1"/>
  <c r="D328" i="1"/>
  <c r="C328" i="1"/>
  <c r="B328" i="1"/>
  <c r="X327" i="1"/>
  <c r="W327" i="1"/>
  <c r="V327" i="1"/>
  <c r="U327" i="1"/>
  <c r="T327" i="1"/>
  <c r="S327" i="1"/>
  <c r="R327" i="1"/>
  <c r="Q327" i="1"/>
  <c r="P327" i="1"/>
  <c r="O327" i="1"/>
  <c r="N327" i="1"/>
  <c r="M327" i="1"/>
  <c r="L327" i="1"/>
  <c r="K327" i="1"/>
  <c r="J327" i="1"/>
  <c r="I327" i="1"/>
  <c r="H327" i="1"/>
  <c r="G327" i="1"/>
  <c r="F327" i="1"/>
  <c r="E327" i="1"/>
  <c r="D327" i="1"/>
  <c r="C327" i="1"/>
  <c r="B327" i="1"/>
  <c r="X326" i="1"/>
  <c r="W326" i="1"/>
  <c r="V326" i="1"/>
  <c r="U326" i="1"/>
  <c r="T326" i="1"/>
  <c r="S326" i="1"/>
  <c r="R326" i="1"/>
  <c r="Q326" i="1"/>
  <c r="P326" i="1"/>
  <c r="O326" i="1"/>
  <c r="N326" i="1"/>
  <c r="M326" i="1"/>
  <c r="L326" i="1"/>
  <c r="K326" i="1"/>
  <c r="J326" i="1"/>
  <c r="I326" i="1"/>
  <c r="H326" i="1"/>
  <c r="G326" i="1"/>
  <c r="F326" i="1"/>
  <c r="E326" i="1"/>
  <c r="D326" i="1"/>
  <c r="C326" i="1"/>
  <c r="B326" i="1"/>
  <c r="X325" i="1"/>
  <c r="W325" i="1"/>
  <c r="V325" i="1"/>
  <c r="U325" i="1"/>
  <c r="T325" i="1"/>
  <c r="S325" i="1"/>
  <c r="R325" i="1"/>
  <c r="Q325" i="1"/>
  <c r="P325" i="1"/>
  <c r="O325" i="1"/>
  <c r="N325" i="1"/>
  <c r="M325" i="1"/>
  <c r="L325" i="1"/>
  <c r="K325" i="1"/>
  <c r="J325" i="1"/>
  <c r="I325" i="1"/>
  <c r="H325" i="1"/>
  <c r="G325" i="1"/>
  <c r="F325" i="1"/>
  <c r="E325" i="1"/>
  <c r="D325" i="1"/>
  <c r="C325" i="1"/>
  <c r="B325" i="1"/>
  <c r="X324" i="1"/>
  <c r="W324" i="1"/>
  <c r="V324" i="1"/>
  <c r="U324" i="1"/>
  <c r="T324" i="1"/>
  <c r="S324" i="1"/>
  <c r="R324" i="1"/>
  <c r="Q324" i="1"/>
  <c r="P324" i="1"/>
  <c r="O324" i="1"/>
  <c r="N324" i="1"/>
  <c r="M324" i="1"/>
  <c r="L324" i="1"/>
  <c r="K324" i="1"/>
  <c r="J324" i="1"/>
  <c r="I324" i="1"/>
  <c r="H324" i="1"/>
  <c r="G324" i="1"/>
  <c r="F324" i="1"/>
  <c r="E324" i="1"/>
  <c r="D324" i="1"/>
  <c r="C324" i="1"/>
  <c r="B324" i="1"/>
  <c r="X323" i="1"/>
  <c r="W323" i="1"/>
  <c r="V323" i="1"/>
  <c r="U323" i="1"/>
  <c r="T323" i="1"/>
  <c r="S323" i="1"/>
  <c r="R323" i="1"/>
  <c r="Q323" i="1"/>
  <c r="P323" i="1"/>
  <c r="O323" i="1"/>
  <c r="N323" i="1"/>
  <c r="M323" i="1"/>
  <c r="L323" i="1"/>
  <c r="K323" i="1"/>
  <c r="J323" i="1"/>
  <c r="I323" i="1"/>
  <c r="H323" i="1"/>
  <c r="G323" i="1"/>
  <c r="F323" i="1"/>
  <c r="E323" i="1"/>
  <c r="D323" i="1"/>
  <c r="C323" i="1"/>
  <c r="B323" i="1"/>
  <c r="X322" i="1"/>
  <c r="W322" i="1"/>
  <c r="V322" i="1"/>
  <c r="U322" i="1"/>
  <c r="T322" i="1"/>
  <c r="S322" i="1"/>
  <c r="R322" i="1"/>
  <c r="Q322" i="1"/>
  <c r="P322" i="1"/>
  <c r="O322" i="1"/>
  <c r="N322" i="1"/>
  <c r="M322" i="1"/>
  <c r="L322" i="1"/>
  <c r="K322" i="1"/>
  <c r="J322" i="1"/>
  <c r="I322" i="1"/>
  <c r="H322" i="1"/>
  <c r="G322" i="1"/>
  <c r="F322" i="1"/>
  <c r="E322" i="1"/>
  <c r="D322" i="1"/>
  <c r="C322" i="1"/>
  <c r="B322" i="1"/>
  <c r="X321" i="1"/>
  <c r="W321" i="1"/>
  <c r="V321" i="1"/>
  <c r="U321" i="1"/>
  <c r="T321" i="1"/>
  <c r="S321" i="1"/>
  <c r="R321" i="1"/>
  <c r="Q321" i="1"/>
  <c r="P321" i="1"/>
  <c r="O321" i="1"/>
  <c r="N321" i="1"/>
  <c r="M321" i="1"/>
  <c r="L321" i="1"/>
  <c r="K321" i="1"/>
  <c r="J321" i="1"/>
  <c r="I321" i="1"/>
  <c r="H321" i="1"/>
  <c r="G321" i="1"/>
  <c r="F321" i="1"/>
  <c r="E321" i="1"/>
  <c r="D321" i="1"/>
  <c r="C321" i="1"/>
  <c r="B321" i="1"/>
  <c r="X320" i="1"/>
  <c r="W320" i="1"/>
  <c r="V320" i="1"/>
  <c r="U320" i="1"/>
  <c r="T320" i="1"/>
  <c r="S320" i="1"/>
  <c r="R320" i="1"/>
  <c r="Q320" i="1"/>
  <c r="P320" i="1"/>
  <c r="O320" i="1"/>
  <c r="N320" i="1"/>
  <c r="M320" i="1"/>
  <c r="L320" i="1"/>
  <c r="K320" i="1"/>
  <c r="J320" i="1"/>
  <c r="I320" i="1"/>
  <c r="H320" i="1"/>
  <c r="G320" i="1"/>
  <c r="F320" i="1"/>
  <c r="E320" i="1"/>
  <c r="D320" i="1"/>
  <c r="C320" i="1"/>
  <c r="B320" i="1"/>
  <c r="X319" i="1"/>
  <c r="W319" i="1"/>
  <c r="V319" i="1"/>
  <c r="U319" i="1"/>
  <c r="T319" i="1"/>
  <c r="S319" i="1"/>
  <c r="R319" i="1"/>
  <c r="Q319" i="1"/>
  <c r="P319" i="1"/>
  <c r="O319" i="1"/>
  <c r="N319" i="1"/>
  <c r="M319" i="1"/>
  <c r="L319" i="1"/>
  <c r="K319" i="1"/>
  <c r="J319" i="1"/>
  <c r="I319" i="1"/>
  <c r="H319" i="1"/>
  <c r="G319" i="1"/>
  <c r="F319" i="1"/>
  <c r="E319" i="1"/>
  <c r="D319" i="1"/>
  <c r="C319" i="1"/>
  <c r="B319" i="1"/>
  <c r="X318" i="1"/>
  <c r="W318" i="1"/>
  <c r="V318" i="1"/>
  <c r="U318" i="1"/>
  <c r="T318" i="1"/>
  <c r="S318" i="1"/>
  <c r="R318" i="1"/>
  <c r="Q318" i="1"/>
  <c r="P318" i="1"/>
  <c r="O318" i="1"/>
  <c r="N318" i="1"/>
  <c r="M318" i="1"/>
  <c r="L318" i="1"/>
  <c r="K318" i="1"/>
  <c r="J318" i="1"/>
  <c r="I318" i="1"/>
  <c r="H318" i="1"/>
  <c r="G318" i="1"/>
  <c r="F318" i="1"/>
  <c r="E318" i="1"/>
  <c r="D318" i="1"/>
  <c r="C318" i="1"/>
  <c r="B318" i="1"/>
  <c r="X317" i="1"/>
  <c r="W317" i="1"/>
  <c r="V317" i="1"/>
  <c r="U317" i="1"/>
  <c r="T317" i="1"/>
  <c r="S317" i="1"/>
  <c r="R317" i="1"/>
  <c r="Q317" i="1"/>
  <c r="P317" i="1"/>
  <c r="O317" i="1"/>
  <c r="N317" i="1"/>
  <c r="M317" i="1"/>
  <c r="L317" i="1"/>
  <c r="K317" i="1"/>
  <c r="J317" i="1"/>
  <c r="I317" i="1"/>
  <c r="H317" i="1"/>
  <c r="G317" i="1"/>
  <c r="F317" i="1"/>
  <c r="E317" i="1"/>
  <c r="D317" i="1"/>
  <c r="C317" i="1"/>
  <c r="B317" i="1"/>
  <c r="X316" i="1"/>
  <c r="W316" i="1"/>
  <c r="V316" i="1"/>
  <c r="U316" i="1"/>
  <c r="T316" i="1"/>
  <c r="S316" i="1"/>
  <c r="R316" i="1"/>
  <c r="Q316" i="1"/>
  <c r="P316" i="1"/>
  <c r="O316" i="1"/>
  <c r="N316" i="1"/>
  <c r="M316" i="1"/>
  <c r="L316" i="1"/>
  <c r="K316" i="1"/>
  <c r="J316" i="1"/>
  <c r="I316" i="1"/>
  <c r="H316" i="1"/>
  <c r="G316" i="1"/>
  <c r="F316" i="1"/>
  <c r="E316" i="1"/>
  <c r="D316" i="1"/>
  <c r="C316" i="1"/>
  <c r="B316" i="1"/>
  <c r="X315" i="1"/>
  <c r="W315" i="1"/>
  <c r="V315" i="1"/>
  <c r="U315" i="1"/>
  <c r="T315" i="1"/>
  <c r="S315" i="1"/>
  <c r="R315" i="1"/>
  <c r="Q315" i="1"/>
  <c r="P315" i="1"/>
  <c r="O315" i="1"/>
  <c r="N315" i="1"/>
  <c r="M315" i="1"/>
  <c r="L315" i="1"/>
  <c r="K315" i="1"/>
  <c r="J315" i="1"/>
  <c r="I315" i="1"/>
  <c r="H315" i="1"/>
  <c r="G315" i="1"/>
  <c r="F315" i="1"/>
  <c r="E315" i="1"/>
  <c r="D315" i="1"/>
  <c r="C315" i="1"/>
  <c r="B315" i="1"/>
  <c r="X314" i="1"/>
  <c r="W314" i="1"/>
  <c r="V314" i="1"/>
  <c r="U314" i="1"/>
  <c r="T314" i="1"/>
  <c r="S314" i="1"/>
  <c r="R314" i="1"/>
  <c r="Q314" i="1"/>
  <c r="P314" i="1"/>
  <c r="O314" i="1"/>
  <c r="N314" i="1"/>
  <c r="M314" i="1"/>
  <c r="L314" i="1"/>
  <c r="K314" i="1"/>
  <c r="J314" i="1"/>
  <c r="I314" i="1"/>
  <c r="H314" i="1"/>
  <c r="G314" i="1"/>
  <c r="F314" i="1"/>
  <c r="E314" i="1"/>
  <c r="D314" i="1"/>
  <c r="C314" i="1"/>
  <c r="B314" i="1"/>
  <c r="X313" i="1"/>
  <c r="W313" i="1"/>
  <c r="V313" i="1"/>
  <c r="U313" i="1"/>
  <c r="T313" i="1"/>
  <c r="S313" i="1"/>
  <c r="R313" i="1"/>
  <c r="Q313" i="1"/>
  <c r="P313" i="1"/>
  <c r="O313" i="1"/>
  <c r="N313" i="1"/>
  <c r="M313" i="1"/>
  <c r="L313" i="1"/>
  <c r="K313" i="1"/>
  <c r="J313" i="1"/>
  <c r="I313" i="1"/>
  <c r="H313" i="1"/>
  <c r="G313" i="1"/>
  <c r="F313" i="1"/>
  <c r="E313" i="1"/>
  <c r="D313" i="1"/>
  <c r="C313" i="1"/>
  <c r="B313" i="1"/>
  <c r="X312" i="1"/>
  <c r="W312" i="1"/>
  <c r="V312" i="1"/>
  <c r="U312" i="1"/>
  <c r="T312" i="1"/>
  <c r="S312" i="1"/>
  <c r="R312" i="1"/>
  <c r="Q312" i="1"/>
  <c r="P312" i="1"/>
  <c r="O312" i="1"/>
  <c r="N312" i="1"/>
  <c r="M312" i="1"/>
  <c r="L312" i="1"/>
  <c r="K312" i="1"/>
  <c r="J312" i="1"/>
  <c r="I312" i="1"/>
  <c r="H312" i="1"/>
  <c r="G312" i="1"/>
  <c r="F312" i="1"/>
  <c r="E312" i="1"/>
  <c r="D312" i="1"/>
  <c r="C312" i="1"/>
  <c r="B312" i="1"/>
  <c r="X311" i="1"/>
  <c r="W311" i="1"/>
  <c r="V311" i="1"/>
  <c r="U311" i="1"/>
  <c r="T311" i="1"/>
  <c r="S311" i="1"/>
  <c r="R311" i="1"/>
  <c r="Q311" i="1"/>
  <c r="P311" i="1"/>
  <c r="O311" i="1"/>
  <c r="N311" i="1"/>
  <c r="M311" i="1"/>
  <c r="L311" i="1"/>
  <c r="K311" i="1"/>
  <c r="J311" i="1"/>
  <c r="I311" i="1"/>
  <c r="H311" i="1"/>
  <c r="G311" i="1"/>
  <c r="F311" i="1"/>
  <c r="E311" i="1"/>
  <c r="D311" i="1"/>
  <c r="C311" i="1"/>
  <c r="B311" i="1"/>
  <c r="X310" i="1"/>
  <c r="W310" i="1"/>
  <c r="V310" i="1"/>
  <c r="U310" i="1"/>
  <c r="T310" i="1"/>
  <c r="S310" i="1"/>
  <c r="R310" i="1"/>
  <c r="Q310" i="1"/>
  <c r="P310" i="1"/>
  <c r="O310" i="1"/>
  <c r="N310" i="1"/>
  <c r="M310" i="1"/>
  <c r="L310" i="1"/>
  <c r="K310" i="1"/>
  <c r="J310" i="1"/>
  <c r="I310" i="1"/>
  <c r="H310" i="1"/>
  <c r="G310" i="1"/>
  <c r="F310" i="1"/>
  <c r="E310" i="1"/>
  <c r="D310" i="1"/>
  <c r="C310" i="1"/>
  <c r="B310" i="1"/>
  <c r="X309" i="1"/>
  <c r="W309" i="1"/>
  <c r="V309" i="1"/>
  <c r="U309" i="1"/>
  <c r="T309" i="1"/>
  <c r="S309" i="1"/>
  <c r="R309" i="1"/>
  <c r="Q309" i="1"/>
  <c r="P309" i="1"/>
  <c r="O309" i="1"/>
  <c r="N309" i="1"/>
  <c r="M309" i="1"/>
  <c r="L309" i="1"/>
  <c r="K309" i="1"/>
  <c r="J309" i="1"/>
  <c r="I309" i="1"/>
  <c r="H309" i="1"/>
  <c r="G309" i="1"/>
  <c r="F309" i="1"/>
  <c r="E309" i="1"/>
  <c r="D309" i="1"/>
  <c r="C309" i="1"/>
  <c r="B309" i="1"/>
  <c r="X308" i="1"/>
  <c r="W308" i="1"/>
  <c r="V308" i="1"/>
  <c r="U308" i="1"/>
  <c r="T308" i="1"/>
  <c r="S308" i="1"/>
  <c r="R308" i="1"/>
  <c r="Q308" i="1"/>
  <c r="P308" i="1"/>
  <c r="O308" i="1"/>
  <c r="N308" i="1"/>
  <c r="M308" i="1"/>
  <c r="L308" i="1"/>
  <c r="K308" i="1"/>
  <c r="J308" i="1"/>
  <c r="I308" i="1"/>
  <c r="H308" i="1"/>
  <c r="G308" i="1"/>
  <c r="F308" i="1"/>
  <c r="E308" i="1"/>
  <c r="D308" i="1"/>
  <c r="C308" i="1"/>
  <c r="B308" i="1"/>
  <c r="X307" i="1"/>
  <c r="W307" i="1"/>
  <c r="V307" i="1"/>
  <c r="U307" i="1"/>
  <c r="T307" i="1"/>
  <c r="S307" i="1"/>
  <c r="R307" i="1"/>
  <c r="Q307" i="1"/>
  <c r="P307" i="1"/>
  <c r="O307" i="1"/>
  <c r="N307" i="1"/>
  <c r="M307" i="1"/>
  <c r="L307" i="1"/>
  <c r="K307" i="1"/>
  <c r="J307" i="1"/>
  <c r="I307" i="1"/>
  <c r="H307" i="1"/>
  <c r="G307" i="1"/>
  <c r="F307" i="1"/>
  <c r="E307" i="1"/>
  <c r="D307" i="1"/>
  <c r="C307" i="1"/>
  <c r="B307" i="1"/>
  <c r="X306" i="1"/>
  <c r="W306" i="1"/>
  <c r="V306" i="1"/>
  <c r="U306" i="1"/>
  <c r="T306" i="1"/>
  <c r="S306" i="1"/>
  <c r="R306" i="1"/>
  <c r="Q306" i="1"/>
  <c r="P306" i="1"/>
  <c r="O306" i="1"/>
  <c r="N306" i="1"/>
  <c r="M306" i="1"/>
  <c r="L306" i="1"/>
  <c r="K306" i="1"/>
  <c r="J306" i="1"/>
  <c r="I306" i="1"/>
  <c r="H306" i="1"/>
  <c r="G306" i="1"/>
  <c r="F306" i="1"/>
  <c r="E306" i="1"/>
  <c r="D306" i="1"/>
  <c r="C306" i="1"/>
  <c r="B306" i="1"/>
  <c r="X305" i="1"/>
  <c r="W305" i="1"/>
  <c r="V305" i="1"/>
  <c r="U305" i="1"/>
  <c r="T305" i="1"/>
  <c r="S305" i="1"/>
  <c r="R305" i="1"/>
  <c r="Q305" i="1"/>
  <c r="P305" i="1"/>
  <c r="O305" i="1"/>
  <c r="N305" i="1"/>
  <c r="M305" i="1"/>
  <c r="L305" i="1"/>
  <c r="K305" i="1"/>
  <c r="J305" i="1"/>
  <c r="I305" i="1"/>
  <c r="H305" i="1"/>
  <c r="G305" i="1"/>
  <c r="F305" i="1"/>
  <c r="E305" i="1"/>
  <c r="D305" i="1"/>
  <c r="C305" i="1"/>
  <c r="B305" i="1"/>
  <c r="X304" i="1"/>
  <c r="W304" i="1"/>
  <c r="V304" i="1"/>
  <c r="U304" i="1"/>
  <c r="T304" i="1"/>
  <c r="S304" i="1"/>
  <c r="R304" i="1"/>
  <c r="Q304" i="1"/>
  <c r="P304" i="1"/>
  <c r="O304" i="1"/>
  <c r="N304" i="1"/>
  <c r="M304" i="1"/>
  <c r="L304" i="1"/>
  <c r="K304" i="1"/>
  <c r="J304" i="1"/>
  <c r="I304" i="1"/>
  <c r="H304" i="1"/>
  <c r="G304" i="1"/>
  <c r="F304" i="1"/>
  <c r="E304" i="1"/>
  <c r="D304" i="1"/>
  <c r="C304" i="1"/>
  <c r="B304" i="1"/>
  <c r="X303" i="1"/>
  <c r="W303" i="1"/>
  <c r="V303" i="1"/>
  <c r="U303" i="1"/>
  <c r="T303" i="1"/>
  <c r="S303" i="1"/>
  <c r="R303" i="1"/>
  <c r="Q303" i="1"/>
  <c r="P303" i="1"/>
  <c r="O303" i="1"/>
  <c r="N303" i="1"/>
  <c r="M303" i="1"/>
  <c r="L303" i="1"/>
  <c r="K303" i="1"/>
  <c r="J303" i="1"/>
  <c r="I303" i="1"/>
  <c r="H303" i="1"/>
  <c r="G303" i="1"/>
  <c r="F303" i="1"/>
  <c r="E303" i="1"/>
  <c r="D303" i="1"/>
  <c r="C303" i="1"/>
  <c r="B303" i="1"/>
  <c r="X302" i="1"/>
  <c r="W302" i="1"/>
  <c r="V302" i="1"/>
  <c r="U302" i="1"/>
  <c r="T302" i="1"/>
  <c r="S302" i="1"/>
  <c r="R302" i="1"/>
  <c r="Q302" i="1"/>
  <c r="P302" i="1"/>
  <c r="O302" i="1"/>
  <c r="N302" i="1"/>
  <c r="M302" i="1"/>
  <c r="L302" i="1"/>
  <c r="K302" i="1"/>
  <c r="J302" i="1"/>
  <c r="I302" i="1"/>
  <c r="H302" i="1"/>
  <c r="G302" i="1"/>
  <c r="F302" i="1"/>
  <c r="E302" i="1"/>
  <c r="D302" i="1"/>
  <c r="C302" i="1"/>
  <c r="B302" i="1"/>
  <c r="X301" i="1"/>
  <c r="W301" i="1"/>
  <c r="V301" i="1"/>
  <c r="U301" i="1"/>
  <c r="T301" i="1"/>
  <c r="S301" i="1"/>
  <c r="R301" i="1"/>
  <c r="Q301" i="1"/>
  <c r="P301" i="1"/>
  <c r="O301" i="1"/>
  <c r="N301" i="1"/>
  <c r="M301" i="1"/>
  <c r="L301" i="1"/>
  <c r="K301" i="1"/>
  <c r="J301" i="1"/>
  <c r="I301" i="1"/>
  <c r="H301" i="1"/>
  <c r="G301" i="1"/>
  <c r="F301" i="1"/>
  <c r="E301" i="1"/>
  <c r="D301" i="1"/>
  <c r="C301" i="1"/>
  <c r="B301" i="1"/>
  <c r="X300" i="1"/>
  <c r="W300" i="1"/>
  <c r="V300" i="1"/>
  <c r="U300" i="1"/>
  <c r="T300" i="1"/>
  <c r="S300" i="1"/>
  <c r="R300" i="1"/>
  <c r="Q300" i="1"/>
  <c r="P300" i="1"/>
  <c r="O300" i="1"/>
  <c r="N300" i="1"/>
  <c r="M300" i="1"/>
  <c r="L300" i="1"/>
  <c r="K300" i="1"/>
  <c r="J300" i="1"/>
  <c r="I300" i="1"/>
  <c r="H300" i="1"/>
  <c r="G300" i="1"/>
  <c r="F300" i="1"/>
  <c r="E300" i="1"/>
  <c r="D300" i="1"/>
  <c r="C300" i="1"/>
  <c r="B300" i="1"/>
  <c r="X299" i="1"/>
  <c r="W299" i="1"/>
  <c r="V299" i="1"/>
  <c r="U299" i="1"/>
  <c r="T299" i="1"/>
  <c r="S299" i="1"/>
  <c r="R299" i="1"/>
  <c r="Q299" i="1"/>
  <c r="P299" i="1"/>
  <c r="O299" i="1"/>
  <c r="N299" i="1"/>
  <c r="M299" i="1"/>
  <c r="L299" i="1"/>
  <c r="K299" i="1"/>
  <c r="J299" i="1"/>
  <c r="I299" i="1"/>
  <c r="H299" i="1"/>
  <c r="G299" i="1"/>
  <c r="F299" i="1"/>
  <c r="E299" i="1"/>
  <c r="D299" i="1"/>
  <c r="C299" i="1"/>
  <c r="B299" i="1"/>
  <c r="X298" i="1"/>
  <c r="W298" i="1"/>
  <c r="V298" i="1"/>
  <c r="U298" i="1"/>
  <c r="T298" i="1"/>
  <c r="S298" i="1"/>
  <c r="R298" i="1"/>
  <c r="Q298" i="1"/>
  <c r="P298" i="1"/>
  <c r="O298" i="1"/>
  <c r="N298" i="1"/>
  <c r="M298" i="1"/>
  <c r="L298" i="1"/>
  <c r="K298" i="1"/>
  <c r="J298" i="1"/>
  <c r="I298" i="1"/>
  <c r="H298" i="1"/>
  <c r="G298" i="1"/>
  <c r="F298" i="1"/>
  <c r="E298" i="1"/>
  <c r="D298" i="1"/>
  <c r="C298" i="1"/>
  <c r="B298" i="1"/>
  <c r="X297" i="1"/>
  <c r="W297" i="1"/>
  <c r="V297" i="1"/>
  <c r="U297" i="1"/>
  <c r="T297" i="1"/>
  <c r="S297" i="1"/>
  <c r="R297" i="1"/>
  <c r="Q297" i="1"/>
  <c r="P297" i="1"/>
  <c r="O297" i="1"/>
  <c r="N297" i="1"/>
  <c r="M297" i="1"/>
  <c r="L297" i="1"/>
  <c r="K297" i="1"/>
  <c r="J297" i="1"/>
  <c r="I297" i="1"/>
  <c r="H297" i="1"/>
  <c r="G297" i="1"/>
  <c r="F297" i="1"/>
  <c r="E297" i="1"/>
  <c r="D297" i="1"/>
  <c r="C297" i="1"/>
  <c r="B297" i="1"/>
  <c r="X296" i="1"/>
  <c r="W296" i="1"/>
  <c r="V296" i="1"/>
  <c r="U296" i="1"/>
  <c r="T296" i="1"/>
  <c r="S296" i="1"/>
  <c r="R296" i="1"/>
  <c r="Q296" i="1"/>
  <c r="P296" i="1"/>
  <c r="O296" i="1"/>
  <c r="N296" i="1"/>
  <c r="M296" i="1"/>
  <c r="L296" i="1"/>
  <c r="K296" i="1"/>
  <c r="J296" i="1"/>
  <c r="I296" i="1"/>
  <c r="H296" i="1"/>
  <c r="G296" i="1"/>
  <c r="F296" i="1"/>
  <c r="E296" i="1"/>
  <c r="D296" i="1"/>
  <c r="C296" i="1"/>
  <c r="B296" i="1"/>
  <c r="X295" i="1"/>
  <c r="W295" i="1"/>
  <c r="V295" i="1"/>
  <c r="U295" i="1"/>
  <c r="T295" i="1"/>
  <c r="S295" i="1"/>
  <c r="R295" i="1"/>
  <c r="Q295" i="1"/>
  <c r="P295" i="1"/>
  <c r="O295" i="1"/>
  <c r="N295" i="1"/>
  <c r="M295" i="1"/>
  <c r="L295" i="1"/>
  <c r="K295" i="1"/>
  <c r="J295" i="1"/>
  <c r="I295" i="1"/>
  <c r="H295" i="1"/>
  <c r="G295" i="1"/>
  <c r="F295" i="1"/>
  <c r="E295" i="1"/>
  <c r="D295" i="1"/>
  <c r="C295" i="1"/>
  <c r="B295" i="1"/>
  <c r="X294" i="1"/>
  <c r="W294" i="1"/>
  <c r="V294" i="1"/>
  <c r="U294" i="1"/>
  <c r="T294" i="1"/>
  <c r="S294" i="1"/>
  <c r="R294" i="1"/>
  <c r="Q294" i="1"/>
  <c r="P294" i="1"/>
  <c r="O294" i="1"/>
  <c r="N294" i="1"/>
  <c r="M294" i="1"/>
  <c r="L294" i="1"/>
  <c r="K294" i="1"/>
  <c r="J294" i="1"/>
  <c r="I294" i="1"/>
  <c r="H294" i="1"/>
  <c r="G294" i="1"/>
  <c r="F294" i="1"/>
  <c r="E294" i="1"/>
  <c r="D294" i="1"/>
  <c r="C294" i="1"/>
  <c r="B294" i="1"/>
  <c r="X293" i="1"/>
  <c r="W293" i="1"/>
  <c r="V293" i="1"/>
  <c r="U293" i="1"/>
  <c r="T293" i="1"/>
  <c r="S293" i="1"/>
  <c r="R293" i="1"/>
  <c r="Q293" i="1"/>
  <c r="P293" i="1"/>
  <c r="O293" i="1"/>
  <c r="N293" i="1"/>
  <c r="M293" i="1"/>
  <c r="L293" i="1"/>
  <c r="K293" i="1"/>
  <c r="J293" i="1"/>
  <c r="I293" i="1"/>
  <c r="H293" i="1"/>
  <c r="G293" i="1"/>
  <c r="F293" i="1"/>
  <c r="E293" i="1"/>
  <c r="D293" i="1"/>
  <c r="C293" i="1"/>
  <c r="B293" i="1"/>
  <c r="X292" i="1"/>
  <c r="W292" i="1"/>
  <c r="V292" i="1"/>
  <c r="U292" i="1"/>
  <c r="T292" i="1"/>
  <c r="S292" i="1"/>
  <c r="R292" i="1"/>
  <c r="Q292" i="1"/>
  <c r="P292" i="1"/>
  <c r="O292" i="1"/>
  <c r="N292" i="1"/>
  <c r="M292" i="1"/>
  <c r="L292" i="1"/>
  <c r="K292" i="1"/>
  <c r="J292" i="1"/>
  <c r="I292" i="1"/>
  <c r="H292" i="1"/>
  <c r="G292" i="1"/>
  <c r="F292" i="1"/>
  <c r="E292" i="1"/>
  <c r="D292" i="1"/>
  <c r="C292" i="1"/>
  <c r="B292" i="1"/>
  <c r="X291" i="1"/>
  <c r="W291" i="1"/>
  <c r="V291" i="1"/>
  <c r="U291" i="1"/>
  <c r="T291" i="1"/>
  <c r="S291" i="1"/>
  <c r="R291" i="1"/>
  <c r="Q291" i="1"/>
  <c r="P291" i="1"/>
  <c r="O291" i="1"/>
  <c r="N291" i="1"/>
  <c r="M291" i="1"/>
  <c r="L291" i="1"/>
  <c r="K291" i="1"/>
  <c r="J291" i="1"/>
  <c r="I291" i="1"/>
  <c r="H291" i="1"/>
  <c r="G291" i="1"/>
  <c r="F291" i="1"/>
  <c r="E291" i="1"/>
  <c r="D291" i="1"/>
  <c r="C291" i="1"/>
  <c r="B291" i="1"/>
  <c r="X290" i="1"/>
  <c r="W290" i="1"/>
  <c r="V290" i="1"/>
  <c r="U290" i="1"/>
  <c r="T290" i="1"/>
  <c r="S290" i="1"/>
  <c r="R290" i="1"/>
  <c r="Q290" i="1"/>
  <c r="P290" i="1"/>
  <c r="O290" i="1"/>
  <c r="N290" i="1"/>
  <c r="M290" i="1"/>
  <c r="L290" i="1"/>
  <c r="K290" i="1"/>
  <c r="J290" i="1"/>
  <c r="I290" i="1"/>
  <c r="H290" i="1"/>
  <c r="G290" i="1"/>
  <c r="F290" i="1"/>
  <c r="E290" i="1"/>
  <c r="D290" i="1"/>
  <c r="C290" i="1"/>
  <c r="B290" i="1"/>
  <c r="X289" i="1"/>
  <c r="W289" i="1"/>
  <c r="V289" i="1"/>
  <c r="U289" i="1"/>
  <c r="T289" i="1"/>
  <c r="S289" i="1"/>
  <c r="R289" i="1"/>
  <c r="Q289" i="1"/>
  <c r="P289" i="1"/>
  <c r="O289" i="1"/>
  <c r="N289" i="1"/>
  <c r="M289" i="1"/>
  <c r="L289" i="1"/>
  <c r="K289" i="1"/>
  <c r="J289" i="1"/>
  <c r="I289" i="1"/>
  <c r="H289" i="1"/>
  <c r="G289" i="1"/>
  <c r="F289" i="1"/>
  <c r="E289" i="1"/>
  <c r="D289" i="1"/>
  <c r="C289" i="1"/>
  <c r="B289" i="1"/>
  <c r="X288" i="1"/>
  <c r="W288" i="1"/>
  <c r="V288" i="1"/>
  <c r="U288" i="1"/>
  <c r="T288" i="1"/>
  <c r="S288" i="1"/>
  <c r="R288" i="1"/>
  <c r="Q288" i="1"/>
  <c r="P288" i="1"/>
  <c r="O288" i="1"/>
  <c r="N288" i="1"/>
  <c r="M288" i="1"/>
  <c r="L288" i="1"/>
  <c r="K288" i="1"/>
  <c r="J288" i="1"/>
  <c r="I288" i="1"/>
  <c r="H288" i="1"/>
  <c r="G288" i="1"/>
  <c r="F288" i="1"/>
  <c r="E288" i="1"/>
  <c r="D288" i="1"/>
  <c r="C288" i="1"/>
  <c r="B288" i="1"/>
  <c r="X287" i="1"/>
  <c r="W287" i="1"/>
  <c r="V287" i="1"/>
  <c r="U287" i="1"/>
  <c r="T287" i="1"/>
  <c r="S287" i="1"/>
  <c r="R287" i="1"/>
  <c r="Q287" i="1"/>
  <c r="P287" i="1"/>
  <c r="O287" i="1"/>
  <c r="N287" i="1"/>
  <c r="M287" i="1"/>
  <c r="L287" i="1"/>
  <c r="K287" i="1"/>
  <c r="J287" i="1"/>
  <c r="I287" i="1"/>
  <c r="H287" i="1"/>
  <c r="G287" i="1"/>
  <c r="F287" i="1"/>
  <c r="E287" i="1"/>
  <c r="D287" i="1"/>
  <c r="C287" i="1"/>
  <c r="B287" i="1"/>
  <c r="X286" i="1"/>
  <c r="W286" i="1"/>
  <c r="V286" i="1"/>
  <c r="U286" i="1"/>
  <c r="T286" i="1"/>
  <c r="S286" i="1"/>
  <c r="R286" i="1"/>
  <c r="Q286" i="1"/>
  <c r="P286" i="1"/>
  <c r="O286" i="1"/>
  <c r="N286" i="1"/>
  <c r="M286" i="1"/>
  <c r="L286" i="1"/>
  <c r="K286" i="1"/>
  <c r="J286" i="1"/>
  <c r="I286" i="1"/>
  <c r="H286" i="1"/>
  <c r="G286" i="1"/>
  <c r="F286" i="1"/>
  <c r="E286" i="1"/>
  <c r="D286" i="1"/>
  <c r="C286" i="1"/>
  <c r="B286" i="1"/>
  <c r="X285" i="1"/>
  <c r="W285" i="1"/>
  <c r="V285" i="1"/>
  <c r="U285" i="1"/>
  <c r="T285" i="1"/>
  <c r="S285" i="1"/>
  <c r="R285" i="1"/>
  <c r="Q285" i="1"/>
  <c r="P285" i="1"/>
  <c r="O285" i="1"/>
  <c r="N285" i="1"/>
  <c r="M285" i="1"/>
  <c r="L285" i="1"/>
  <c r="K285" i="1"/>
  <c r="J285" i="1"/>
  <c r="I285" i="1"/>
  <c r="H285" i="1"/>
  <c r="G285" i="1"/>
  <c r="F285" i="1"/>
  <c r="E285" i="1"/>
  <c r="D285" i="1"/>
  <c r="C285" i="1"/>
  <c r="B285" i="1"/>
  <c r="X284" i="1"/>
  <c r="W284" i="1"/>
  <c r="V284" i="1"/>
  <c r="U284" i="1"/>
  <c r="T284" i="1"/>
  <c r="S284" i="1"/>
  <c r="R284" i="1"/>
  <c r="Q284" i="1"/>
  <c r="P284" i="1"/>
  <c r="O284" i="1"/>
  <c r="N284" i="1"/>
  <c r="M284" i="1"/>
  <c r="L284" i="1"/>
  <c r="K284" i="1"/>
  <c r="J284" i="1"/>
  <c r="I284" i="1"/>
  <c r="H284" i="1"/>
  <c r="G284" i="1"/>
  <c r="F284" i="1"/>
  <c r="E284" i="1"/>
  <c r="D284" i="1"/>
  <c r="C284" i="1"/>
  <c r="B284" i="1"/>
  <c r="X283" i="1"/>
  <c r="W283" i="1"/>
  <c r="V283" i="1"/>
  <c r="U283" i="1"/>
  <c r="T283" i="1"/>
  <c r="S283" i="1"/>
  <c r="R283" i="1"/>
  <c r="Q283" i="1"/>
  <c r="P283" i="1"/>
  <c r="O283" i="1"/>
  <c r="N283" i="1"/>
  <c r="M283" i="1"/>
  <c r="L283" i="1"/>
  <c r="K283" i="1"/>
  <c r="J283" i="1"/>
  <c r="I283" i="1"/>
  <c r="H283" i="1"/>
  <c r="G283" i="1"/>
  <c r="F283" i="1"/>
  <c r="E283" i="1"/>
  <c r="D283" i="1"/>
  <c r="C283" i="1"/>
  <c r="B283" i="1"/>
  <c r="X282" i="1"/>
  <c r="W282" i="1"/>
  <c r="V282" i="1"/>
  <c r="U282" i="1"/>
  <c r="T282" i="1"/>
  <c r="S282" i="1"/>
  <c r="R282" i="1"/>
  <c r="Q282" i="1"/>
  <c r="P282" i="1"/>
  <c r="O282" i="1"/>
  <c r="N282" i="1"/>
  <c r="M282" i="1"/>
  <c r="L282" i="1"/>
  <c r="K282" i="1"/>
  <c r="J282" i="1"/>
  <c r="I282" i="1"/>
  <c r="H282" i="1"/>
  <c r="G282" i="1"/>
  <c r="F282" i="1"/>
  <c r="E282" i="1"/>
  <c r="D282" i="1"/>
  <c r="C282" i="1"/>
  <c r="B282" i="1"/>
  <c r="X281" i="1"/>
  <c r="W281" i="1"/>
  <c r="V281" i="1"/>
  <c r="U281" i="1"/>
  <c r="T281" i="1"/>
  <c r="S281" i="1"/>
  <c r="R281" i="1"/>
  <c r="Q281" i="1"/>
  <c r="P281" i="1"/>
  <c r="O281" i="1"/>
  <c r="N281" i="1"/>
  <c r="M281" i="1"/>
  <c r="L281" i="1"/>
  <c r="K281" i="1"/>
  <c r="J281" i="1"/>
  <c r="I281" i="1"/>
  <c r="H281" i="1"/>
  <c r="G281" i="1"/>
  <c r="F281" i="1"/>
  <c r="E281" i="1"/>
  <c r="D281" i="1"/>
  <c r="C281" i="1"/>
  <c r="B281" i="1"/>
  <c r="X280" i="1"/>
  <c r="W280" i="1"/>
  <c r="V280" i="1"/>
  <c r="U280" i="1"/>
  <c r="T280" i="1"/>
  <c r="S280" i="1"/>
  <c r="R280" i="1"/>
  <c r="Q280" i="1"/>
  <c r="P280" i="1"/>
  <c r="O280" i="1"/>
  <c r="N280" i="1"/>
  <c r="M280" i="1"/>
  <c r="L280" i="1"/>
  <c r="K280" i="1"/>
  <c r="J280" i="1"/>
  <c r="I280" i="1"/>
  <c r="H280" i="1"/>
  <c r="G280" i="1"/>
  <c r="F280" i="1"/>
  <c r="E280" i="1"/>
  <c r="D280" i="1"/>
  <c r="C280" i="1"/>
  <c r="B280" i="1"/>
  <c r="X279" i="1"/>
  <c r="W279" i="1"/>
  <c r="V279" i="1"/>
  <c r="U279" i="1"/>
  <c r="T279" i="1"/>
  <c r="S279" i="1"/>
  <c r="R279" i="1"/>
  <c r="Q279" i="1"/>
  <c r="P279" i="1"/>
  <c r="O279" i="1"/>
  <c r="N279" i="1"/>
  <c r="M279" i="1"/>
  <c r="L279" i="1"/>
  <c r="K279" i="1"/>
  <c r="J279" i="1"/>
  <c r="I279" i="1"/>
  <c r="H279" i="1"/>
  <c r="G279" i="1"/>
  <c r="F279" i="1"/>
  <c r="E279" i="1"/>
  <c r="D279" i="1"/>
  <c r="C279" i="1"/>
  <c r="B279" i="1"/>
  <c r="X278" i="1"/>
  <c r="W278" i="1"/>
  <c r="V278" i="1"/>
  <c r="U278" i="1"/>
  <c r="T278" i="1"/>
  <c r="S278" i="1"/>
  <c r="R278" i="1"/>
  <c r="Q278" i="1"/>
  <c r="P278" i="1"/>
  <c r="O278" i="1"/>
  <c r="N278" i="1"/>
  <c r="M278" i="1"/>
  <c r="L278" i="1"/>
  <c r="K278" i="1"/>
  <c r="J278" i="1"/>
  <c r="I278" i="1"/>
  <c r="H278" i="1"/>
  <c r="G278" i="1"/>
  <c r="F278" i="1"/>
  <c r="E278" i="1"/>
  <c r="D278" i="1"/>
  <c r="C278" i="1"/>
  <c r="B278" i="1"/>
  <c r="X277" i="1"/>
  <c r="W277" i="1"/>
  <c r="V277" i="1"/>
  <c r="U277" i="1"/>
  <c r="T277" i="1"/>
  <c r="S277" i="1"/>
  <c r="R277" i="1"/>
  <c r="Q277" i="1"/>
  <c r="P277" i="1"/>
  <c r="O277" i="1"/>
  <c r="N277" i="1"/>
  <c r="M277" i="1"/>
  <c r="L277" i="1"/>
  <c r="K277" i="1"/>
  <c r="J277" i="1"/>
  <c r="I277" i="1"/>
  <c r="H277" i="1"/>
  <c r="G277" i="1"/>
  <c r="F277" i="1"/>
  <c r="E277" i="1"/>
  <c r="D277" i="1"/>
  <c r="C277" i="1"/>
  <c r="B277" i="1"/>
  <c r="X276" i="1"/>
  <c r="W276" i="1"/>
  <c r="V276" i="1"/>
  <c r="U276" i="1"/>
  <c r="T276" i="1"/>
  <c r="S276" i="1"/>
  <c r="R276" i="1"/>
  <c r="Q276" i="1"/>
  <c r="P276" i="1"/>
  <c r="O276" i="1"/>
  <c r="N276" i="1"/>
  <c r="M276" i="1"/>
  <c r="L276" i="1"/>
  <c r="K276" i="1"/>
  <c r="J276" i="1"/>
  <c r="I276" i="1"/>
  <c r="H276" i="1"/>
  <c r="G276" i="1"/>
  <c r="F276" i="1"/>
  <c r="E276" i="1"/>
  <c r="D276" i="1"/>
  <c r="C276" i="1"/>
  <c r="B276" i="1"/>
  <c r="X275" i="1"/>
  <c r="W275" i="1"/>
  <c r="V275" i="1"/>
  <c r="U275" i="1"/>
  <c r="T275" i="1"/>
  <c r="S275" i="1"/>
  <c r="R275" i="1"/>
  <c r="Q275" i="1"/>
  <c r="P275" i="1"/>
  <c r="O275" i="1"/>
  <c r="N275" i="1"/>
  <c r="M275" i="1"/>
  <c r="L275" i="1"/>
  <c r="K275" i="1"/>
  <c r="J275" i="1"/>
  <c r="I275" i="1"/>
  <c r="H275" i="1"/>
  <c r="G275" i="1"/>
  <c r="F275" i="1"/>
  <c r="E275" i="1"/>
  <c r="D275" i="1"/>
  <c r="C275" i="1"/>
  <c r="B275" i="1"/>
  <c r="X274" i="1"/>
  <c r="W274" i="1"/>
  <c r="V274" i="1"/>
  <c r="U274" i="1"/>
  <c r="T274" i="1"/>
  <c r="S274" i="1"/>
  <c r="R274" i="1"/>
  <c r="Q274" i="1"/>
  <c r="P274" i="1"/>
  <c r="O274" i="1"/>
  <c r="N274" i="1"/>
  <c r="M274" i="1"/>
  <c r="L274" i="1"/>
  <c r="K274" i="1"/>
  <c r="J274" i="1"/>
  <c r="I274" i="1"/>
  <c r="H274" i="1"/>
  <c r="G274" i="1"/>
  <c r="F274" i="1"/>
  <c r="E274" i="1"/>
  <c r="D274" i="1"/>
  <c r="C274" i="1"/>
  <c r="B274" i="1"/>
  <c r="X273" i="1"/>
  <c r="W273" i="1"/>
  <c r="V273" i="1"/>
  <c r="U273" i="1"/>
  <c r="T273" i="1"/>
  <c r="S273" i="1"/>
  <c r="R273" i="1"/>
  <c r="Q273" i="1"/>
  <c r="P273" i="1"/>
  <c r="O273" i="1"/>
  <c r="N273" i="1"/>
  <c r="M273" i="1"/>
  <c r="L273" i="1"/>
  <c r="K273" i="1"/>
  <c r="J273" i="1"/>
  <c r="I273" i="1"/>
  <c r="H273" i="1"/>
  <c r="G273" i="1"/>
  <c r="F273" i="1"/>
  <c r="E273" i="1"/>
  <c r="D273" i="1"/>
  <c r="C273" i="1"/>
  <c r="B273" i="1"/>
  <c r="X272" i="1"/>
  <c r="W272" i="1"/>
  <c r="V272" i="1"/>
  <c r="U272" i="1"/>
  <c r="T272" i="1"/>
  <c r="S272" i="1"/>
  <c r="R272" i="1"/>
  <c r="Q272" i="1"/>
  <c r="P272" i="1"/>
  <c r="O272" i="1"/>
  <c r="N272" i="1"/>
  <c r="M272" i="1"/>
  <c r="L272" i="1"/>
  <c r="K272" i="1"/>
  <c r="J272" i="1"/>
  <c r="I272" i="1"/>
  <c r="H272" i="1"/>
  <c r="G272" i="1"/>
  <c r="F272" i="1"/>
  <c r="E272" i="1"/>
  <c r="D272" i="1"/>
  <c r="C272" i="1"/>
  <c r="B272" i="1"/>
  <c r="X271" i="1"/>
  <c r="W271" i="1"/>
  <c r="V271" i="1"/>
  <c r="U271" i="1"/>
  <c r="T271" i="1"/>
  <c r="S271" i="1"/>
  <c r="R271" i="1"/>
  <c r="Q271" i="1"/>
  <c r="P271" i="1"/>
  <c r="O271" i="1"/>
  <c r="N271" i="1"/>
  <c r="M271" i="1"/>
  <c r="L271" i="1"/>
  <c r="K271" i="1"/>
  <c r="J271" i="1"/>
  <c r="I271" i="1"/>
  <c r="H271" i="1"/>
  <c r="G271" i="1"/>
  <c r="F271" i="1"/>
  <c r="E271" i="1"/>
  <c r="D271" i="1"/>
  <c r="C271" i="1"/>
  <c r="B271" i="1"/>
  <c r="X270" i="1"/>
  <c r="W270" i="1"/>
  <c r="V270" i="1"/>
  <c r="U270" i="1"/>
  <c r="T270" i="1"/>
  <c r="S270" i="1"/>
  <c r="R270" i="1"/>
  <c r="Q270" i="1"/>
  <c r="P270" i="1"/>
  <c r="O270" i="1"/>
  <c r="N270" i="1"/>
  <c r="M270" i="1"/>
  <c r="L270" i="1"/>
  <c r="K270" i="1"/>
  <c r="J270" i="1"/>
  <c r="I270" i="1"/>
  <c r="H270" i="1"/>
  <c r="G270" i="1"/>
  <c r="F270" i="1"/>
  <c r="E270" i="1"/>
  <c r="D270" i="1"/>
  <c r="C270" i="1"/>
  <c r="B270" i="1"/>
  <c r="X269" i="1"/>
  <c r="W269" i="1"/>
  <c r="V269" i="1"/>
  <c r="U269" i="1"/>
  <c r="T269" i="1"/>
  <c r="S269" i="1"/>
  <c r="R269" i="1"/>
  <c r="Q269" i="1"/>
  <c r="P269" i="1"/>
  <c r="O269" i="1"/>
  <c r="N269" i="1"/>
  <c r="M269" i="1"/>
  <c r="L269" i="1"/>
  <c r="K269" i="1"/>
  <c r="J269" i="1"/>
  <c r="I269" i="1"/>
  <c r="H269" i="1"/>
  <c r="G269" i="1"/>
  <c r="F269" i="1"/>
  <c r="E269" i="1"/>
  <c r="D269" i="1"/>
  <c r="C269" i="1"/>
  <c r="B269" i="1"/>
  <c r="X268" i="1"/>
  <c r="W268" i="1"/>
  <c r="V268" i="1"/>
  <c r="U268" i="1"/>
  <c r="T268" i="1"/>
  <c r="S268" i="1"/>
  <c r="R268" i="1"/>
  <c r="Q268" i="1"/>
  <c r="P268" i="1"/>
  <c r="O268" i="1"/>
  <c r="N268" i="1"/>
  <c r="M268" i="1"/>
  <c r="L268" i="1"/>
  <c r="K268" i="1"/>
  <c r="J268" i="1"/>
  <c r="I268" i="1"/>
  <c r="H268" i="1"/>
  <c r="G268" i="1"/>
  <c r="F268" i="1"/>
  <c r="E268" i="1"/>
  <c r="D268" i="1"/>
  <c r="C268" i="1"/>
  <c r="B268" i="1"/>
  <c r="X267" i="1"/>
  <c r="W267" i="1"/>
  <c r="V267" i="1"/>
  <c r="U267" i="1"/>
  <c r="T267" i="1"/>
  <c r="S267" i="1"/>
  <c r="R267" i="1"/>
  <c r="Q267" i="1"/>
  <c r="P267" i="1"/>
  <c r="O267" i="1"/>
  <c r="N267" i="1"/>
  <c r="M267" i="1"/>
  <c r="L267" i="1"/>
  <c r="K267" i="1"/>
  <c r="J267" i="1"/>
  <c r="I267" i="1"/>
  <c r="H267" i="1"/>
  <c r="G267" i="1"/>
  <c r="F267" i="1"/>
  <c r="E267" i="1"/>
  <c r="D267" i="1"/>
  <c r="C267" i="1"/>
  <c r="B267" i="1"/>
  <c r="X266" i="1"/>
  <c r="W266" i="1"/>
  <c r="V266" i="1"/>
  <c r="U266" i="1"/>
  <c r="T266" i="1"/>
  <c r="S266" i="1"/>
  <c r="R266" i="1"/>
  <c r="Q266" i="1"/>
  <c r="P266" i="1"/>
  <c r="O266" i="1"/>
  <c r="N266" i="1"/>
  <c r="M266" i="1"/>
  <c r="L266" i="1"/>
  <c r="K266" i="1"/>
  <c r="J266" i="1"/>
  <c r="I266" i="1"/>
  <c r="H266" i="1"/>
  <c r="G266" i="1"/>
  <c r="F266" i="1"/>
  <c r="E266" i="1"/>
  <c r="D266" i="1"/>
  <c r="C266" i="1"/>
  <c r="B266" i="1"/>
  <c r="X265" i="1"/>
  <c r="W265" i="1"/>
  <c r="V265" i="1"/>
  <c r="U265" i="1"/>
  <c r="T265" i="1"/>
  <c r="S265" i="1"/>
  <c r="R265" i="1"/>
  <c r="Q265" i="1"/>
  <c r="P265" i="1"/>
  <c r="O265" i="1"/>
  <c r="N265" i="1"/>
  <c r="M265" i="1"/>
  <c r="L265" i="1"/>
  <c r="K265" i="1"/>
  <c r="J265" i="1"/>
  <c r="I265" i="1"/>
  <c r="H265" i="1"/>
  <c r="G265" i="1"/>
  <c r="F265" i="1"/>
  <c r="E265" i="1"/>
  <c r="D265" i="1"/>
  <c r="C265" i="1"/>
  <c r="B265" i="1"/>
  <c r="X264" i="1"/>
  <c r="W264" i="1"/>
  <c r="V264" i="1"/>
  <c r="U264" i="1"/>
  <c r="T264" i="1"/>
  <c r="S264" i="1"/>
  <c r="R264" i="1"/>
  <c r="Q264" i="1"/>
  <c r="P264" i="1"/>
  <c r="O264" i="1"/>
  <c r="N264" i="1"/>
  <c r="M264" i="1"/>
  <c r="L264" i="1"/>
  <c r="K264" i="1"/>
  <c r="J264" i="1"/>
  <c r="I264" i="1"/>
  <c r="H264" i="1"/>
  <c r="G264" i="1"/>
  <c r="F264" i="1"/>
  <c r="E264" i="1"/>
  <c r="D264" i="1"/>
  <c r="C264" i="1"/>
  <c r="B264" i="1"/>
  <c r="X263" i="1"/>
  <c r="W263" i="1"/>
  <c r="V263" i="1"/>
  <c r="U263" i="1"/>
  <c r="T263" i="1"/>
  <c r="S263" i="1"/>
  <c r="R263" i="1"/>
  <c r="Q263" i="1"/>
  <c r="P263" i="1"/>
  <c r="O263" i="1"/>
  <c r="N263" i="1"/>
  <c r="M263" i="1"/>
  <c r="L263" i="1"/>
  <c r="K263" i="1"/>
  <c r="J263" i="1"/>
  <c r="I263" i="1"/>
  <c r="H263" i="1"/>
  <c r="G263" i="1"/>
  <c r="F263" i="1"/>
  <c r="E263" i="1"/>
  <c r="D263" i="1"/>
  <c r="C263" i="1"/>
  <c r="B263" i="1"/>
  <c r="X262" i="1"/>
  <c r="W262" i="1"/>
  <c r="V262" i="1"/>
  <c r="U262" i="1"/>
  <c r="T262" i="1"/>
  <c r="S262" i="1"/>
  <c r="R262" i="1"/>
  <c r="Q262" i="1"/>
  <c r="P262" i="1"/>
  <c r="O262" i="1"/>
  <c r="N262" i="1"/>
  <c r="M262" i="1"/>
  <c r="L262" i="1"/>
  <c r="K262" i="1"/>
  <c r="J262" i="1"/>
  <c r="I262" i="1"/>
  <c r="H262" i="1"/>
  <c r="G262" i="1"/>
  <c r="F262" i="1"/>
  <c r="E262" i="1"/>
  <c r="D262" i="1"/>
  <c r="C262" i="1"/>
  <c r="B262" i="1"/>
  <c r="X261" i="1"/>
  <c r="W261" i="1"/>
  <c r="V261" i="1"/>
  <c r="U261" i="1"/>
  <c r="T261" i="1"/>
  <c r="S261" i="1"/>
  <c r="R261" i="1"/>
  <c r="Q261" i="1"/>
  <c r="P261" i="1"/>
  <c r="O261" i="1"/>
  <c r="N261" i="1"/>
  <c r="M261" i="1"/>
  <c r="L261" i="1"/>
  <c r="K261" i="1"/>
  <c r="J261" i="1"/>
  <c r="I261" i="1"/>
  <c r="H261" i="1"/>
  <c r="G261" i="1"/>
  <c r="F261" i="1"/>
  <c r="E261" i="1"/>
  <c r="D261" i="1"/>
  <c r="C261" i="1"/>
  <c r="B261" i="1"/>
  <c r="X260" i="1"/>
  <c r="W260" i="1"/>
  <c r="V260" i="1"/>
  <c r="U260" i="1"/>
  <c r="T260" i="1"/>
  <c r="S260" i="1"/>
  <c r="R260" i="1"/>
  <c r="Q260" i="1"/>
  <c r="P260" i="1"/>
  <c r="O260" i="1"/>
  <c r="N260" i="1"/>
  <c r="M260" i="1"/>
  <c r="L260" i="1"/>
  <c r="K260" i="1"/>
  <c r="J260" i="1"/>
  <c r="I260" i="1"/>
  <c r="H260" i="1"/>
  <c r="G260" i="1"/>
  <c r="F260" i="1"/>
  <c r="E260" i="1"/>
  <c r="D260" i="1"/>
  <c r="C260" i="1"/>
  <c r="B260" i="1"/>
  <c r="X259" i="1"/>
  <c r="W259" i="1"/>
  <c r="V259" i="1"/>
  <c r="U259" i="1"/>
  <c r="T259" i="1"/>
  <c r="S259" i="1"/>
  <c r="R259" i="1"/>
  <c r="Q259" i="1"/>
  <c r="P259" i="1"/>
  <c r="O259" i="1"/>
  <c r="N259" i="1"/>
  <c r="M259" i="1"/>
  <c r="L259" i="1"/>
  <c r="K259" i="1"/>
  <c r="J259" i="1"/>
  <c r="I259" i="1"/>
  <c r="H259" i="1"/>
  <c r="G259" i="1"/>
  <c r="F259" i="1"/>
  <c r="E259" i="1"/>
  <c r="D259" i="1"/>
  <c r="C259" i="1"/>
  <c r="B259" i="1"/>
  <c r="X258" i="1"/>
  <c r="W258" i="1"/>
  <c r="V258" i="1"/>
  <c r="U258" i="1"/>
  <c r="T258" i="1"/>
  <c r="S258" i="1"/>
  <c r="R258" i="1"/>
  <c r="Q258" i="1"/>
  <c r="P258" i="1"/>
  <c r="O258" i="1"/>
  <c r="N258" i="1"/>
  <c r="M258" i="1"/>
  <c r="L258" i="1"/>
  <c r="K258" i="1"/>
  <c r="J258" i="1"/>
  <c r="I258" i="1"/>
  <c r="H258" i="1"/>
  <c r="G258" i="1"/>
  <c r="F258" i="1"/>
  <c r="E258" i="1"/>
  <c r="D258" i="1"/>
  <c r="C258" i="1"/>
  <c r="B258" i="1"/>
  <c r="X257" i="1"/>
  <c r="W257" i="1"/>
  <c r="V257" i="1"/>
  <c r="U257" i="1"/>
  <c r="T257" i="1"/>
  <c r="S257" i="1"/>
  <c r="R257" i="1"/>
  <c r="Q257" i="1"/>
  <c r="P257" i="1"/>
  <c r="O257" i="1"/>
  <c r="N257" i="1"/>
  <c r="M257" i="1"/>
  <c r="L257" i="1"/>
  <c r="K257" i="1"/>
  <c r="J257" i="1"/>
  <c r="I257" i="1"/>
  <c r="H257" i="1"/>
  <c r="G257" i="1"/>
  <c r="F257" i="1"/>
  <c r="E257" i="1"/>
  <c r="D257" i="1"/>
  <c r="C257" i="1"/>
  <c r="B257" i="1"/>
  <c r="X256" i="1"/>
  <c r="W256" i="1"/>
  <c r="V256" i="1"/>
  <c r="U256" i="1"/>
  <c r="T256" i="1"/>
  <c r="S256" i="1"/>
  <c r="R256" i="1"/>
  <c r="Q256" i="1"/>
  <c r="P256" i="1"/>
  <c r="O256" i="1"/>
  <c r="N256" i="1"/>
  <c r="M256" i="1"/>
  <c r="L256" i="1"/>
  <c r="K256" i="1"/>
  <c r="J256" i="1"/>
  <c r="I256" i="1"/>
  <c r="H256" i="1"/>
  <c r="G256" i="1"/>
  <c r="F256" i="1"/>
  <c r="E256" i="1"/>
  <c r="D256" i="1"/>
  <c r="C256" i="1"/>
  <c r="B256" i="1"/>
  <c r="X255" i="1"/>
  <c r="W255" i="1"/>
  <c r="V255" i="1"/>
  <c r="U255" i="1"/>
  <c r="T255" i="1"/>
  <c r="S255" i="1"/>
  <c r="R255" i="1"/>
  <c r="Q255" i="1"/>
  <c r="P255" i="1"/>
  <c r="O255" i="1"/>
  <c r="N255" i="1"/>
  <c r="M255" i="1"/>
  <c r="L255" i="1"/>
  <c r="K255" i="1"/>
  <c r="J255" i="1"/>
  <c r="I255" i="1"/>
  <c r="H255" i="1"/>
  <c r="G255" i="1"/>
  <c r="F255" i="1"/>
  <c r="E255" i="1"/>
  <c r="D255" i="1"/>
  <c r="C255" i="1"/>
  <c r="B255" i="1"/>
  <c r="X254" i="1"/>
  <c r="W254" i="1"/>
  <c r="V254" i="1"/>
  <c r="U254" i="1"/>
  <c r="T254" i="1"/>
  <c r="S254" i="1"/>
  <c r="R254" i="1"/>
  <c r="Q254" i="1"/>
  <c r="P254" i="1"/>
  <c r="O254" i="1"/>
  <c r="N254" i="1"/>
  <c r="M254" i="1"/>
  <c r="L254" i="1"/>
  <c r="K254" i="1"/>
  <c r="J254" i="1"/>
  <c r="I254" i="1"/>
  <c r="H254" i="1"/>
  <c r="G254" i="1"/>
  <c r="F254" i="1"/>
  <c r="E254" i="1"/>
  <c r="D254" i="1"/>
  <c r="C254" i="1"/>
  <c r="B254" i="1"/>
  <c r="X253" i="1"/>
  <c r="W253" i="1"/>
  <c r="V253" i="1"/>
  <c r="U253" i="1"/>
  <c r="T253" i="1"/>
  <c r="S253" i="1"/>
  <c r="R253" i="1"/>
  <c r="Q253" i="1"/>
  <c r="P253" i="1"/>
  <c r="O253" i="1"/>
  <c r="N253" i="1"/>
  <c r="M253" i="1"/>
  <c r="L253" i="1"/>
  <c r="K253" i="1"/>
  <c r="J253" i="1"/>
  <c r="I253" i="1"/>
  <c r="H253" i="1"/>
  <c r="G253" i="1"/>
  <c r="F253" i="1"/>
  <c r="E253" i="1"/>
  <c r="D253" i="1"/>
  <c r="C253" i="1"/>
  <c r="B253" i="1"/>
  <c r="X252" i="1"/>
  <c r="W252" i="1"/>
  <c r="V252" i="1"/>
  <c r="U252" i="1"/>
  <c r="T252" i="1"/>
  <c r="S252" i="1"/>
  <c r="R252" i="1"/>
  <c r="Q252" i="1"/>
  <c r="P252" i="1"/>
  <c r="O252" i="1"/>
  <c r="N252" i="1"/>
  <c r="M252" i="1"/>
  <c r="L252" i="1"/>
  <c r="K252" i="1"/>
  <c r="J252" i="1"/>
  <c r="I252" i="1"/>
  <c r="H252" i="1"/>
  <c r="G252" i="1"/>
  <c r="F252" i="1"/>
  <c r="E252" i="1"/>
  <c r="D252" i="1"/>
  <c r="C252" i="1"/>
  <c r="B252" i="1"/>
  <c r="X251" i="1"/>
  <c r="W251" i="1"/>
  <c r="V251" i="1"/>
  <c r="U251" i="1"/>
  <c r="T251" i="1"/>
  <c r="S251" i="1"/>
  <c r="R251" i="1"/>
  <c r="Q251" i="1"/>
  <c r="P251" i="1"/>
  <c r="O251" i="1"/>
  <c r="N251" i="1"/>
  <c r="M251" i="1"/>
  <c r="L251" i="1"/>
  <c r="K251" i="1"/>
  <c r="J251" i="1"/>
  <c r="I251" i="1"/>
  <c r="H251" i="1"/>
  <c r="G251" i="1"/>
  <c r="F251" i="1"/>
  <c r="E251" i="1"/>
  <c r="D251" i="1"/>
  <c r="C251" i="1"/>
  <c r="B251" i="1"/>
  <c r="X250" i="1"/>
  <c r="W250" i="1"/>
  <c r="V250" i="1"/>
  <c r="U250" i="1"/>
  <c r="T250" i="1"/>
  <c r="S250" i="1"/>
  <c r="R250" i="1"/>
  <c r="Q250" i="1"/>
  <c r="P250" i="1"/>
  <c r="O250" i="1"/>
  <c r="N250" i="1"/>
  <c r="M250" i="1"/>
  <c r="L250" i="1"/>
  <c r="K250" i="1"/>
  <c r="J250" i="1"/>
  <c r="I250" i="1"/>
  <c r="H250" i="1"/>
  <c r="G250" i="1"/>
  <c r="F250" i="1"/>
  <c r="E250" i="1"/>
  <c r="D250" i="1"/>
  <c r="C250" i="1"/>
  <c r="B250" i="1"/>
  <c r="X249" i="1"/>
  <c r="W249" i="1"/>
  <c r="V249" i="1"/>
  <c r="U249" i="1"/>
  <c r="T249" i="1"/>
  <c r="S249" i="1"/>
  <c r="R249" i="1"/>
  <c r="Q249" i="1"/>
  <c r="P249" i="1"/>
  <c r="O249" i="1"/>
  <c r="N249" i="1"/>
  <c r="M249" i="1"/>
  <c r="L249" i="1"/>
  <c r="K249" i="1"/>
  <c r="J249" i="1"/>
  <c r="I249" i="1"/>
  <c r="H249" i="1"/>
  <c r="G249" i="1"/>
  <c r="F249" i="1"/>
  <c r="E249" i="1"/>
  <c r="D249" i="1"/>
  <c r="C249" i="1"/>
  <c r="B249" i="1"/>
  <c r="X248" i="1"/>
  <c r="W248" i="1"/>
  <c r="V248" i="1"/>
  <c r="U248" i="1"/>
  <c r="T248" i="1"/>
  <c r="S248" i="1"/>
  <c r="R248" i="1"/>
  <c r="Q248" i="1"/>
  <c r="P248" i="1"/>
  <c r="O248" i="1"/>
  <c r="N248" i="1"/>
  <c r="M248" i="1"/>
  <c r="L248" i="1"/>
  <c r="K248" i="1"/>
  <c r="J248" i="1"/>
  <c r="I248" i="1"/>
  <c r="H248" i="1"/>
  <c r="G248" i="1"/>
  <c r="F248" i="1"/>
  <c r="E248" i="1"/>
  <c r="D248" i="1"/>
  <c r="C248" i="1"/>
  <c r="B248" i="1"/>
  <c r="X247" i="1"/>
  <c r="W247" i="1"/>
  <c r="V247" i="1"/>
  <c r="U247" i="1"/>
  <c r="T247" i="1"/>
  <c r="S247" i="1"/>
  <c r="R247" i="1"/>
  <c r="Q247" i="1"/>
  <c r="P247" i="1"/>
  <c r="O247" i="1"/>
  <c r="N247" i="1"/>
  <c r="M247" i="1"/>
  <c r="L247" i="1"/>
  <c r="K247" i="1"/>
  <c r="J247" i="1"/>
  <c r="I247" i="1"/>
  <c r="H247" i="1"/>
  <c r="G247" i="1"/>
  <c r="F247" i="1"/>
  <c r="E247" i="1"/>
  <c r="D247" i="1"/>
  <c r="C247" i="1"/>
  <c r="B247" i="1"/>
  <c r="X246" i="1"/>
  <c r="W246" i="1"/>
  <c r="V246" i="1"/>
  <c r="U246" i="1"/>
  <c r="T246" i="1"/>
  <c r="S246" i="1"/>
  <c r="R246" i="1"/>
  <c r="Q246" i="1"/>
  <c r="P246" i="1"/>
  <c r="O246" i="1"/>
  <c r="N246" i="1"/>
  <c r="M246" i="1"/>
  <c r="L246" i="1"/>
  <c r="K246" i="1"/>
  <c r="J246" i="1"/>
  <c r="I246" i="1"/>
  <c r="H246" i="1"/>
  <c r="G246" i="1"/>
  <c r="F246" i="1"/>
  <c r="E246" i="1"/>
  <c r="D246" i="1"/>
  <c r="C246" i="1"/>
  <c r="B246" i="1"/>
  <c r="X245" i="1"/>
  <c r="W245" i="1"/>
  <c r="V245" i="1"/>
  <c r="U245" i="1"/>
  <c r="T245" i="1"/>
  <c r="S245" i="1"/>
  <c r="R245" i="1"/>
  <c r="Q245" i="1"/>
  <c r="P245" i="1"/>
  <c r="O245" i="1"/>
  <c r="N245" i="1"/>
  <c r="M245" i="1"/>
  <c r="L245" i="1"/>
  <c r="K245" i="1"/>
  <c r="J245" i="1"/>
  <c r="I245" i="1"/>
  <c r="H245" i="1"/>
  <c r="G245" i="1"/>
  <c r="F245" i="1"/>
  <c r="E245" i="1"/>
  <c r="D245" i="1"/>
  <c r="C245" i="1"/>
  <c r="B245" i="1"/>
  <c r="X244" i="1"/>
  <c r="W244" i="1"/>
  <c r="V244" i="1"/>
  <c r="U244" i="1"/>
  <c r="T244" i="1"/>
  <c r="S244" i="1"/>
  <c r="R244" i="1"/>
  <c r="Q244" i="1"/>
  <c r="P244" i="1"/>
  <c r="O244" i="1"/>
  <c r="N244" i="1"/>
  <c r="M244" i="1"/>
  <c r="L244" i="1"/>
  <c r="K244" i="1"/>
  <c r="J244" i="1"/>
  <c r="I244" i="1"/>
  <c r="H244" i="1"/>
  <c r="G244" i="1"/>
  <c r="F244" i="1"/>
  <c r="E244" i="1"/>
  <c r="D244" i="1"/>
  <c r="C244" i="1"/>
  <c r="B244" i="1"/>
  <c r="X243" i="1"/>
  <c r="W243" i="1"/>
  <c r="V243" i="1"/>
  <c r="U243" i="1"/>
  <c r="T243" i="1"/>
  <c r="S243" i="1"/>
  <c r="R243" i="1"/>
  <c r="Q243" i="1"/>
  <c r="P243" i="1"/>
  <c r="O243" i="1"/>
  <c r="N243" i="1"/>
  <c r="M243" i="1"/>
  <c r="L243" i="1"/>
  <c r="K243" i="1"/>
  <c r="J243" i="1"/>
  <c r="I243" i="1"/>
  <c r="H243" i="1"/>
  <c r="G243" i="1"/>
  <c r="F243" i="1"/>
  <c r="E243" i="1"/>
  <c r="D243" i="1"/>
  <c r="C243" i="1"/>
  <c r="B243" i="1"/>
  <c r="X242" i="1"/>
  <c r="W242" i="1"/>
  <c r="V242" i="1"/>
  <c r="U242" i="1"/>
  <c r="T242" i="1"/>
  <c r="S242" i="1"/>
  <c r="R242" i="1"/>
  <c r="Q242" i="1"/>
  <c r="P242" i="1"/>
  <c r="O242" i="1"/>
  <c r="N242" i="1"/>
  <c r="M242" i="1"/>
  <c r="L242" i="1"/>
  <c r="K242" i="1"/>
  <c r="J242" i="1"/>
  <c r="I242" i="1"/>
  <c r="H242" i="1"/>
  <c r="G242" i="1"/>
  <c r="F242" i="1"/>
  <c r="E242" i="1"/>
  <c r="D242" i="1"/>
  <c r="C242" i="1"/>
  <c r="B242" i="1"/>
  <c r="X241" i="1"/>
  <c r="W241" i="1"/>
  <c r="V241" i="1"/>
  <c r="U241" i="1"/>
  <c r="T241" i="1"/>
  <c r="S241" i="1"/>
  <c r="R241" i="1"/>
  <c r="Q241" i="1"/>
  <c r="P241" i="1"/>
  <c r="O241" i="1"/>
  <c r="N241" i="1"/>
  <c r="M241" i="1"/>
  <c r="L241" i="1"/>
  <c r="K241" i="1"/>
  <c r="J241" i="1"/>
  <c r="I241" i="1"/>
  <c r="H241" i="1"/>
  <c r="G241" i="1"/>
  <c r="F241" i="1"/>
  <c r="E241" i="1"/>
  <c r="D241" i="1"/>
  <c r="C241" i="1"/>
  <c r="B241" i="1"/>
  <c r="X240" i="1"/>
  <c r="W240" i="1"/>
  <c r="V240" i="1"/>
  <c r="U240" i="1"/>
  <c r="T240" i="1"/>
  <c r="S240" i="1"/>
  <c r="R240" i="1"/>
  <c r="Q240" i="1"/>
  <c r="P240" i="1"/>
  <c r="O240" i="1"/>
  <c r="N240" i="1"/>
  <c r="M240" i="1"/>
  <c r="L240" i="1"/>
  <c r="K240" i="1"/>
  <c r="J240" i="1"/>
  <c r="I240" i="1"/>
  <c r="H240" i="1"/>
  <c r="G240" i="1"/>
  <c r="F240" i="1"/>
  <c r="E240" i="1"/>
  <c r="D240" i="1"/>
  <c r="C240" i="1"/>
  <c r="B240" i="1"/>
  <c r="X239" i="1"/>
  <c r="V239" i="1"/>
  <c r="U239" i="1"/>
  <c r="T239" i="1"/>
  <c r="S239" i="1"/>
  <c r="R239" i="1"/>
  <c r="Q239" i="1"/>
  <c r="P239" i="1"/>
  <c r="O239" i="1"/>
  <c r="N239" i="1"/>
  <c r="M239" i="1"/>
  <c r="L239" i="1"/>
  <c r="K239" i="1"/>
  <c r="J239" i="1"/>
  <c r="I239" i="1"/>
  <c r="H239" i="1"/>
  <c r="G239" i="1"/>
  <c r="F239" i="1"/>
  <c r="E239" i="1"/>
  <c r="D239" i="1"/>
  <c r="C239" i="1"/>
  <c r="B239" i="1"/>
  <c r="X238" i="1"/>
  <c r="V238" i="1"/>
  <c r="U238" i="1"/>
  <c r="T238" i="1"/>
  <c r="S238" i="1"/>
  <c r="R238" i="1"/>
  <c r="Q238" i="1"/>
  <c r="P238" i="1"/>
  <c r="O238" i="1"/>
  <c r="N238" i="1"/>
  <c r="M238" i="1"/>
  <c r="L238" i="1"/>
  <c r="K238" i="1"/>
  <c r="J238" i="1"/>
  <c r="I238" i="1"/>
  <c r="H238" i="1"/>
  <c r="G238" i="1"/>
  <c r="F238" i="1"/>
  <c r="E238" i="1"/>
  <c r="D238" i="1"/>
  <c r="C238" i="1"/>
  <c r="B238" i="1"/>
  <c r="X237" i="1"/>
  <c r="V237" i="1"/>
  <c r="U237" i="1"/>
  <c r="T237" i="1"/>
  <c r="S237" i="1"/>
  <c r="R237" i="1"/>
  <c r="Q237" i="1"/>
  <c r="P237" i="1"/>
  <c r="O237" i="1"/>
  <c r="N237" i="1"/>
  <c r="M237" i="1"/>
  <c r="L237" i="1"/>
  <c r="K237" i="1"/>
  <c r="J237" i="1"/>
  <c r="I237" i="1"/>
  <c r="H237" i="1"/>
  <c r="G237" i="1"/>
  <c r="F237" i="1"/>
  <c r="E237" i="1"/>
  <c r="D237" i="1"/>
  <c r="C237" i="1"/>
  <c r="B237" i="1"/>
  <c r="X236" i="1"/>
  <c r="V236" i="1"/>
  <c r="U236" i="1"/>
  <c r="T236" i="1"/>
  <c r="S236" i="1"/>
  <c r="R236" i="1"/>
  <c r="Q236" i="1"/>
  <c r="P236" i="1"/>
  <c r="O236" i="1"/>
  <c r="N236" i="1"/>
  <c r="M236" i="1"/>
  <c r="L236" i="1"/>
  <c r="K236" i="1"/>
  <c r="J236" i="1"/>
  <c r="I236" i="1"/>
  <c r="H236" i="1"/>
  <c r="G236" i="1"/>
  <c r="F236" i="1"/>
  <c r="E236" i="1"/>
  <c r="D236" i="1"/>
  <c r="C236" i="1"/>
  <c r="B236" i="1"/>
  <c r="X235" i="1"/>
  <c r="V235" i="1"/>
  <c r="U235" i="1"/>
  <c r="T235" i="1"/>
  <c r="S235" i="1"/>
  <c r="R235" i="1"/>
  <c r="Q235" i="1"/>
  <c r="P235" i="1"/>
  <c r="O235" i="1"/>
  <c r="N235" i="1"/>
  <c r="M235" i="1"/>
  <c r="L235" i="1"/>
  <c r="K235" i="1"/>
  <c r="J235" i="1"/>
  <c r="I235" i="1"/>
  <c r="H235" i="1"/>
  <c r="G235" i="1"/>
  <c r="F235" i="1"/>
  <c r="E235" i="1"/>
  <c r="D235" i="1"/>
  <c r="C235" i="1"/>
  <c r="B235" i="1"/>
  <c r="X234" i="1"/>
  <c r="V234" i="1"/>
  <c r="U234" i="1"/>
  <c r="T234" i="1"/>
  <c r="S234" i="1"/>
  <c r="R234" i="1"/>
  <c r="Q234" i="1"/>
  <c r="P234" i="1"/>
  <c r="O234" i="1"/>
  <c r="N234" i="1"/>
  <c r="M234" i="1"/>
  <c r="L234" i="1"/>
  <c r="K234" i="1"/>
  <c r="J234" i="1"/>
  <c r="I234" i="1"/>
  <c r="H234" i="1"/>
  <c r="G234" i="1"/>
  <c r="F234" i="1"/>
  <c r="E234" i="1"/>
  <c r="D234" i="1"/>
  <c r="C234" i="1"/>
  <c r="B234" i="1"/>
  <c r="X233" i="1"/>
  <c r="V233" i="1"/>
  <c r="U233" i="1"/>
  <c r="T233" i="1"/>
  <c r="S233" i="1"/>
  <c r="R233" i="1"/>
  <c r="Q233" i="1"/>
  <c r="P233" i="1"/>
  <c r="O233" i="1"/>
  <c r="N233" i="1"/>
  <c r="M233" i="1"/>
  <c r="L233" i="1"/>
  <c r="K233" i="1"/>
  <c r="J233" i="1"/>
  <c r="I233" i="1"/>
  <c r="H233" i="1"/>
  <c r="G233" i="1"/>
  <c r="F233" i="1"/>
  <c r="E233" i="1"/>
  <c r="D233" i="1"/>
  <c r="C233" i="1"/>
  <c r="B233" i="1"/>
  <c r="X232" i="1"/>
  <c r="V232" i="1"/>
  <c r="U232" i="1"/>
  <c r="T232" i="1"/>
  <c r="S232" i="1"/>
  <c r="R232" i="1"/>
  <c r="Q232" i="1"/>
  <c r="P232" i="1"/>
  <c r="O232" i="1"/>
  <c r="N232" i="1"/>
  <c r="M232" i="1"/>
  <c r="L232" i="1"/>
  <c r="K232" i="1"/>
  <c r="J232" i="1"/>
  <c r="I232" i="1"/>
  <c r="H232" i="1"/>
  <c r="G232" i="1"/>
  <c r="F232" i="1"/>
  <c r="E232" i="1"/>
  <c r="D232" i="1"/>
  <c r="C232" i="1"/>
  <c r="B232" i="1"/>
  <c r="X231" i="1"/>
  <c r="V231" i="1"/>
  <c r="U231" i="1"/>
  <c r="T231" i="1"/>
  <c r="S231" i="1"/>
  <c r="R231" i="1"/>
  <c r="Q231" i="1"/>
  <c r="P231" i="1"/>
  <c r="O231" i="1"/>
  <c r="N231" i="1"/>
  <c r="M231" i="1"/>
  <c r="L231" i="1"/>
  <c r="K231" i="1"/>
  <c r="J231" i="1"/>
  <c r="I231" i="1"/>
  <c r="H231" i="1"/>
  <c r="G231" i="1"/>
  <c r="F231" i="1"/>
  <c r="E231" i="1"/>
  <c r="D231" i="1"/>
  <c r="C231" i="1"/>
  <c r="B231" i="1"/>
  <c r="X230" i="1"/>
  <c r="V230" i="1"/>
  <c r="U230" i="1"/>
  <c r="T230" i="1"/>
  <c r="S230" i="1"/>
  <c r="R230" i="1"/>
  <c r="Q230" i="1"/>
  <c r="P230" i="1"/>
  <c r="O230" i="1"/>
  <c r="N230" i="1"/>
  <c r="M230" i="1"/>
  <c r="L230" i="1"/>
  <c r="K230" i="1"/>
  <c r="J230" i="1"/>
  <c r="I230" i="1"/>
  <c r="H230" i="1"/>
  <c r="G230" i="1"/>
  <c r="F230" i="1"/>
  <c r="E230" i="1"/>
  <c r="D230" i="1"/>
  <c r="C230" i="1"/>
  <c r="B230" i="1"/>
  <c r="X229" i="1"/>
  <c r="V229" i="1"/>
  <c r="U229" i="1"/>
  <c r="T229" i="1"/>
  <c r="S229" i="1"/>
  <c r="R229" i="1"/>
  <c r="Q229" i="1"/>
  <c r="P229" i="1"/>
  <c r="O229" i="1"/>
  <c r="N229" i="1"/>
  <c r="M229" i="1"/>
  <c r="L229" i="1"/>
  <c r="K229" i="1"/>
  <c r="J229" i="1"/>
  <c r="I229" i="1"/>
  <c r="H229" i="1"/>
  <c r="G229" i="1"/>
  <c r="F229" i="1"/>
  <c r="E229" i="1"/>
  <c r="D229" i="1"/>
  <c r="C229" i="1"/>
  <c r="B229" i="1"/>
  <c r="X228" i="1"/>
  <c r="V228" i="1"/>
  <c r="U228" i="1"/>
  <c r="T228" i="1"/>
  <c r="S228" i="1"/>
  <c r="R228" i="1"/>
  <c r="Q228" i="1"/>
  <c r="P228" i="1"/>
  <c r="O228" i="1"/>
  <c r="N228" i="1"/>
  <c r="M228" i="1"/>
  <c r="L228" i="1"/>
  <c r="K228" i="1"/>
  <c r="J228" i="1"/>
  <c r="I228" i="1"/>
  <c r="H228" i="1"/>
  <c r="G228" i="1"/>
  <c r="F228" i="1"/>
  <c r="E228" i="1"/>
  <c r="D228" i="1"/>
  <c r="C228" i="1"/>
  <c r="B228" i="1"/>
  <c r="X227" i="1"/>
  <c r="V227" i="1"/>
  <c r="U227" i="1"/>
  <c r="T227" i="1"/>
  <c r="S227" i="1"/>
  <c r="R227" i="1"/>
  <c r="Q227" i="1"/>
  <c r="P227" i="1"/>
  <c r="O227" i="1"/>
  <c r="N227" i="1"/>
  <c r="M227" i="1"/>
  <c r="L227" i="1"/>
  <c r="K227" i="1"/>
  <c r="J227" i="1"/>
  <c r="I227" i="1"/>
  <c r="H227" i="1"/>
  <c r="G227" i="1"/>
  <c r="F227" i="1"/>
  <c r="E227" i="1"/>
  <c r="D227" i="1"/>
  <c r="C227" i="1"/>
  <c r="B227" i="1"/>
  <c r="X226" i="1"/>
  <c r="V226" i="1"/>
  <c r="U226" i="1"/>
  <c r="T226" i="1"/>
  <c r="S226" i="1"/>
  <c r="R226" i="1"/>
  <c r="Q226" i="1"/>
  <c r="P226" i="1"/>
  <c r="O226" i="1"/>
  <c r="N226" i="1"/>
  <c r="M226" i="1"/>
  <c r="L226" i="1"/>
  <c r="K226" i="1"/>
  <c r="J226" i="1"/>
  <c r="I226" i="1"/>
  <c r="H226" i="1"/>
  <c r="G226" i="1"/>
  <c r="F226" i="1"/>
  <c r="E226" i="1"/>
  <c r="D226" i="1"/>
  <c r="C226" i="1"/>
  <c r="B226" i="1"/>
  <c r="X225" i="1"/>
  <c r="V225" i="1"/>
  <c r="U225" i="1"/>
  <c r="T225" i="1"/>
  <c r="S225" i="1"/>
  <c r="R225" i="1"/>
  <c r="Q225" i="1"/>
  <c r="P225" i="1"/>
  <c r="O225" i="1"/>
  <c r="N225" i="1"/>
  <c r="M225" i="1"/>
  <c r="L225" i="1"/>
  <c r="K225" i="1"/>
  <c r="J225" i="1"/>
  <c r="I225" i="1"/>
  <c r="H225" i="1"/>
  <c r="G225" i="1"/>
  <c r="F225" i="1"/>
  <c r="E225" i="1"/>
  <c r="D225" i="1"/>
  <c r="C225" i="1"/>
  <c r="B225" i="1"/>
  <c r="X224" i="1"/>
  <c r="V224" i="1"/>
  <c r="U224" i="1"/>
  <c r="T224" i="1"/>
  <c r="S224" i="1"/>
  <c r="R224" i="1"/>
  <c r="Q224" i="1"/>
  <c r="P224" i="1"/>
  <c r="O224" i="1"/>
  <c r="N224" i="1"/>
  <c r="M224" i="1"/>
  <c r="L224" i="1"/>
  <c r="K224" i="1"/>
  <c r="J224" i="1"/>
  <c r="I224" i="1"/>
  <c r="H224" i="1"/>
  <c r="G224" i="1"/>
  <c r="F224" i="1"/>
  <c r="E224" i="1"/>
  <c r="D224" i="1"/>
  <c r="C224" i="1"/>
  <c r="B224" i="1"/>
  <c r="X223" i="1"/>
  <c r="V223" i="1"/>
  <c r="U223" i="1"/>
  <c r="T223" i="1"/>
  <c r="S223" i="1"/>
  <c r="R223" i="1"/>
  <c r="Q223" i="1"/>
  <c r="P223" i="1"/>
  <c r="O223" i="1"/>
  <c r="N223" i="1"/>
  <c r="M223" i="1"/>
  <c r="L223" i="1"/>
  <c r="K223" i="1"/>
  <c r="J223" i="1"/>
  <c r="I223" i="1"/>
  <c r="H223" i="1"/>
  <c r="G223" i="1"/>
  <c r="F223" i="1"/>
  <c r="E223" i="1"/>
  <c r="D223" i="1"/>
  <c r="C223" i="1"/>
  <c r="B223" i="1"/>
  <c r="X222" i="1"/>
  <c r="V222" i="1"/>
  <c r="U222" i="1"/>
  <c r="T222" i="1"/>
  <c r="S222" i="1"/>
  <c r="R222" i="1"/>
  <c r="Q222" i="1"/>
  <c r="P222" i="1"/>
  <c r="O222" i="1"/>
  <c r="N222" i="1"/>
  <c r="M222" i="1"/>
  <c r="L222" i="1"/>
  <c r="K222" i="1"/>
  <c r="J222" i="1"/>
  <c r="I222" i="1"/>
  <c r="H222" i="1"/>
  <c r="G222" i="1"/>
  <c r="F222" i="1"/>
  <c r="E222" i="1"/>
  <c r="D222" i="1"/>
  <c r="C222" i="1"/>
  <c r="B222" i="1"/>
  <c r="X221" i="1"/>
  <c r="V221" i="1"/>
  <c r="U221" i="1"/>
  <c r="T221" i="1"/>
  <c r="S221" i="1"/>
  <c r="R221" i="1"/>
  <c r="Q221" i="1"/>
  <c r="P221" i="1"/>
  <c r="O221" i="1"/>
  <c r="N221" i="1"/>
  <c r="M221" i="1"/>
  <c r="L221" i="1"/>
  <c r="K221" i="1"/>
  <c r="J221" i="1"/>
  <c r="I221" i="1"/>
  <c r="H221" i="1"/>
  <c r="G221" i="1"/>
  <c r="F221" i="1"/>
  <c r="E221" i="1"/>
  <c r="D221" i="1"/>
  <c r="C221" i="1"/>
  <c r="B221" i="1"/>
  <c r="X220" i="1"/>
  <c r="V220" i="1"/>
  <c r="U220" i="1"/>
  <c r="T220" i="1"/>
  <c r="S220" i="1"/>
  <c r="R220" i="1"/>
  <c r="Q220" i="1"/>
  <c r="P220" i="1"/>
  <c r="O220" i="1"/>
  <c r="N220" i="1"/>
  <c r="M220" i="1"/>
  <c r="L220" i="1"/>
  <c r="K220" i="1"/>
  <c r="J220" i="1"/>
  <c r="I220" i="1"/>
  <c r="H220" i="1"/>
  <c r="G220" i="1"/>
  <c r="F220" i="1"/>
  <c r="E220" i="1"/>
  <c r="D220" i="1"/>
  <c r="C220" i="1"/>
  <c r="B220" i="1"/>
  <c r="X219" i="1"/>
  <c r="V219" i="1"/>
  <c r="U219" i="1"/>
  <c r="T219" i="1"/>
  <c r="S219" i="1"/>
  <c r="R219" i="1"/>
  <c r="Q219" i="1"/>
  <c r="P219" i="1"/>
  <c r="O219" i="1"/>
  <c r="N219" i="1"/>
  <c r="M219" i="1"/>
  <c r="L219" i="1"/>
  <c r="K219" i="1"/>
  <c r="J219" i="1"/>
  <c r="I219" i="1"/>
  <c r="H219" i="1"/>
  <c r="G219" i="1"/>
  <c r="F219" i="1"/>
  <c r="E219" i="1"/>
  <c r="D219" i="1"/>
  <c r="C219" i="1"/>
  <c r="B219" i="1"/>
  <c r="X218" i="1"/>
  <c r="V218" i="1"/>
  <c r="U218" i="1"/>
  <c r="T218" i="1"/>
  <c r="S218" i="1"/>
  <c r="R218" i="1"/>
  <c r="Q218" i="1"/>
  <c r="P218" i="1"/>
  <c r="O218" i="1"/>
  <c r="N218" i="1"/>
  <c r="M218" i="1"/>
  <c r="L218" i="1"/>
  <c r="K218" i="1"/>
  <c r="J218" i="1"/>
  <c r="I218" i="1"/>
  <c r="H218" i="1"/>
  <c r="G218" i="1"/>
  <c r="F218" i="1"/>
  <c r="E218" i="1"/>
  <c r="D218" i="1"/>
  <c r="C218" i="1"/>
  <c r="B218" i="1"/>
  <c r="X217" i="1"/>
  <c r="V217" i="1"/>
  <c r="U217" i="1"/>
  <c r="T217" i="1"/>
  <c r="S217" i="1"/>
  <c r="R217" i="1"/>
  <c r="Q217" i="1"/>
  <c r="P217" i="1"/>
  <c r="O217" i="1"/>
  <c r="N217" i="1"/>
  <c r="M217" i="1"/>
  <c r="L217" i="1"/>
  <c r="K217" i="1"/>
  <c r="J217" i="1"/>
  <c r="I217" i="1"/>
  <c r="H217" i="1"/>
  <c r="G217" i="1"/>
  <c r="F217" i="1"/>
  <c r="E217" i="1"/>
  <c r="D217" i="1"/>
  <c r="C217" i="1"/>
  <c r="B217" i="1"/>
  <c r="X216" i="1"/>
  <c r="V216" i="1"/>
  <c r="U216" i="1"/>
  <c r="T216" i="1"/>
  <c r="S216" i="1"/>
  <c r="R216" i="1"/>
  <c r="Q216" i="1"/>
  <c r="P216" i="1"/>
  <c r="O216" i="1"/>
  <c r="N216" i="1"/>
  <c r="M216" i="1"/>
  <c r="L216" i="1"/>
  <c r="K216" i="1"/>
  <c r="J216" i="1"/>
  <c r="I216" i="1"/>
  <c r="H216" i="1"/>
  <c r="G216" i="1"/>
  <c r="F216" i="1"/>
  <c r="E216" i="1"/>
  <c r="D216" i="1"/>
  <c r="C216" i="1"/>
  <c r="B216" i="1"/>
  <c r="X215" i="1"/>
  <c r="V215" i="1"/>
  <c r="U215" i="1"/>
  <c r="T215" i="1"/>
  <c r="S215" i="1"/>
  <c r="R215" i="1"/>
  <c r="Q215" i="1"/>
  <c r="P215" i="1"/>
  <c r="O215" i="1"/>
  <c r="N215" i="1"/>
  <c r="M215" i="1"/>
  <c r="L215" i="1"/>
  <c r="K215" i="1"/>
  <c r="J215" i="1"/>
  <c r="I215" i="1"/>
  <c r="H215" i="1"/>
  <c r="G215" i="1"/>
  <c r="F215" i="1"/>
  <c r="E215" i="1"/>
  <c r="D215" i="1"/>
  <c r="C215" i="1"/>
  <c r="B215" i="1"/>
  <c r="X214" i="1"/>
  <c r="V214" i="1"/>
  <c r="U214" i="1"/>
  <c r="T214" i="1"/>
  <c r="S214" i="1"/>
  <c r="R214" i="1"/>
  <c r="Q214" i="1"/>
  <c r="P214" i="1"/>
  <c r="O214" i="1"/>
  <c r="N214" i="1"/>
  <c r="M214" i="1"/>
  <c r="L214" i="1"/>
  <c r="K214" i="1"/>
  <c r="J214" i="1"/>
  <c r="I214" i="1"/>
  <c r="H214" i="1"/>
  <c r="G214" i="1"/>
  <c r="F214" i="1"/>
  <c r="E214" i="1"/>
  <c r="D214" i="1"/>
  <c r="C214" i="1"/>
  <c r="B214" i="1"/>
  <c r="X213" i="1"/>
  <c r="V213" i="1"/>
  <c r="U213" i="1"/>
  <c r="T213" i="1"/>
  <c r="S213" i="1"/>
  <c r="R213" i="1"/>
  <c r="Q213" i="1"/>
  <c r="P213" i="1"/>
  <c r="O213" i="1"/>
  <c r="N213" i="1"/>
  <c r="M213" i="1"/>
  <c r="L213" i="1"/>
  <c r="K213" i="1"/>
  <c r="J213" i="1"/>
  <c r="I213" i="1"/>
  <c r="H213" i="1"/>
  <c r="G213" i="1"/>
  <c r="F213" i="1"/>
  <c r="E213" i="1"/>
  <c r="D213" i="1"/>
  <c r="C213" i="1"/>
  <c r="B213" i="1"/>
  <c r="X212" i="1"/>
  <c r="V212" i="1"/>
  <c r="U212" i="1"/>
  <c r="T212" i="1"/>
  <c r="S212" i="1"/>
  <c r="R212" i="1"/>
  <c r="Q212" i="1"/>
  <c r="P212" i="1"/>
  <c r="O212" i="1"/>
  <c r="N212" i="1"/>
  <c r="M212" i="1"/>
  <c r="L212" i="1"/>
  <c r="K212" i="1"/>
  <c r="J212" i="1"/>
  <c r="I212" i="1"/>
  <c r="H212" i="1"/>
  <c r="G212" i="1"/>
  <c r="F212" i="1"/>
  <c r="E212" i="1"/>
  <c r="D212" i="1"/>
  <c r="C212" i="1"/>
  <c r="B212" i="1"/>
  <c r="X211" i="1"/>
  <c r="V211" i="1"/>
  <c r="U211" i="1"/>
  <c r="T211" i="1"/>
  <c r="S211" i="1"/>
  <c r="R211" i="1"/>
  <c r="Q211" i="1"/>
  <c r="P211" i="1"/>
  <c r="O211" i="1"/>
  <c r="N211" i="1"/>
  <c r="M211" i="1"/>
  <c r="L211" i="1"/>
  <c r="K211" i="1"/>
  <c r="J211" i="1"/>
  <c r="I211" i="1"/>
  <c r="H211" i="1"/>
  <c r="G211" i="1"/>
  <c r="F211" i="1"/>
  <c r="E211" i="1"/>
  <c r="D211" i="1"/>
  <c r="C211" i="1"/>
  <c r="B211" i="1"/>
  <c r="X210" i="1"/>
  <c r="V210" i="1"/>
  <c r="U210" i="1"/>
  <c r="T210" i="1"/>
  <c r="S210" i="1"/>
  <c r="R210" i="1"/>
  <c r="Q210" i="1"/>
  <c r="P210" i="1"/>
  <c r="O210" i="1"/>
  <c r="N210" i="1"/>
  <c r="M210" i="1"/>
  <c r="L210" i="1"/>
  <c r="K210" i="1"/>
  <c r="J210" i="1"/>
  <c r="I210" i="1"/>
  <c r="H210" i="1"/>
  <c r="G210" i="1"/>
  <c r="F210" i="1"/>
  <c r="E210" i="1"/>
  <c r="D210" i="1"/>
  <c r="C210" i="1"/>
  <c r="B210" i="1"/>
  <c r="X209" i="1"/>
  <c r="V209" i="1"/>
  <c r="U209" i="1"/>
  <c r="T209" i="1"/>
  <c r="S209" i="1"/>
  <c r="R209" i="1"/>
  <c r="Q209" i="1"/>
  <c r="P209" i="1"/>
  <c r="O209" i="1"/>
  <c r="N209" i="1"/>
  <c r="M209" i="1"/>
  <c r="L209" i="1"/>
  <c r="K209" i="1"/>
  <c r="J209" i="1"/>
  <c r="I209" i="1"/>
  <c r="H209" i="1"/>
  <c r="G209" i="1"/>
  <c r="F209" i="1"/>
  <c r="E209" i="1"/>
  <c r="D209" i="1"/>
  <c r="C209" i="1"/>
  <c r="B209" i="1"/>
  <c r="X208" i="1"/>
  <c r="V208" i="1"/>
  <c r="U208" i="1"/>
  <c r="T208" i="1"/>
  <c r="S208" i="1"/>
  <c r="R208" i="1"/>
  <c r="Q208" i="1"/>
  <c r="P208" i="1"/>
  <c r="O208" i="1"/>
  <c r="N208" i="1"/>
  <c r="M208" i="1"/>
  <c r="L208" i="1"/>
  <c r="K208" i="1"/>
  <c r="J208" i="1"/>
  <c r="I208" i="1"/>
  <c r="H208" i="1"/>
  <c r="G208" i="1"/>
  <c r="F208" i="1"/>
  <c r="E208" i="1"/>
  <c r="D208" i="1"/>
  <c r="C208" i="1"/>
  <c r="B208" i="1"/>
  <c r="X207" i="1"/>
  <c r="V207" i="1"/>
  <c r="U207" i="1"/>
  <c r="T207" i="1"/>
  <c r="S207" i="1"/>
  <c r="R207" i="1"/>
  <c r="Q207" i="1"/>
  <c r="P207" i="1"/>
  <c r="O207" i="1"/>
  <c r="N207" i="1"/>
  <c r="M207" i="1"/>
  <c r="L207" i="1"/>
  <c r="K207" i="1"/>
  <c r="J207" i="1"/>
  <c r="I207" i="1"/>
  <c r="H207" i="1"/>
  <c r="G207" i="1"/>
  <c r="F207" i="1"/>
  <c r="E207" i="1"/>
  <c r="D207" i="1"/>
  <c r="C207" i="1"/>
  <c r="B207" i="1"/>
  <c r="X206" i="1"/>
  <c r="V206" i="1"/>
  <c r="U206" i="1"/>
  <c r="T206" i="1"/>
  <c r="S206" i="1"/>
  <c r="R206" i="1"/>
  <c r="Q206" i="1"/>
  <c r="P206" i="1"/>
  <c r="O206" i="1"/>
  <c r="N206" i="1"/>
  <c r="M206" i="1"/>
  <c r="L206" i="1"/>
  <c r="K206" i="1"/>
  <c r="J206" i="1"/>
  <c r="I206" i="1"/>
  <c r="H206" i="1"/>
  <c r="G206" i="1"/>
  <c r="F206" i="1"/>
  <c r="E206" i="1"/>
  <c r="D206" i="1"/>
  <c r="C206" i="1"/>
  <c r="B206" i="1"/>
  <c r="X205" i="1"/>
  <c r="V205" i="1"/>
  <c r="U205" i="1"/>
  <c r="T205" i="1"/>
  <c r="S205" i="1"/>
  <c r="R205" i="1"/>
  <c r="Q205" i="1"/>
  <c r="P205" i="1"/>
  <c r="O205" i="1"/>
  <c r="N205" i="1"/>
  <c r="M205" i="1"/>
  <c r="L205" i="1"/>
  <c r="K205" i="1"/>
  <c r="J205" i="1"/>
  <c r="I205" i="1"/>
  <c r="H205" i="1"/>
  <c r="G205" i="1"/>
  <c r="F205" i="1"/>
  <c r="E205" i="1"/>
  <c r="D205" i="1"/>
  <c r="C205" i="1"/>
  <c r="B205" i="1"/>
  <c r="X204" i="1"/>
  <c r="V204" i="1"/>
  <c r="U204" i="1"/>
  <c r="T204" i="1"/>
  <c r="S204" i="1"/>
  <c r="R204" i="1"/>
  <c r="Q204" i="1"/>
  <c r="P204" i="1"/>
  <c r="O204" i="1"/>
  <c r="N204" i="1"/>
  <c r="M204" i="1"/>
  <c r="L204" i="1"/>
  <c r="K204" i="1"/>
  <c r="J204" i="1"/>
  <c r="I204" i="1"/>
  <c r="H204" i="1"/>
  <c r="G204" i="1"/>
  <c r="F204" i="1"/>
  <c r="E204" i="1"/>
  <c r="D204" i="1"/>
  <c r="C204" i="1"/>
  <c r="B204" i="1"/>
  <c r="X203" i="1"/>
  <c r="V203" i="1"/>
  <c r="U203" i="1"/>
  <c r="T203" i="1"/>
  <c r="S203" i="1"/>
  <c r="R203" i="1"/>
  <c r="Q203" i="1"/>
  <c r="P203" i="1"/>
  <c r="O203" i="1"/>
  <c r="N203" i="1"/>
  <c r="M203" i="1"/>
  <c r="L203" i="1"/>
  <c r="K203" i="1"/>
  <c r="J203" i="1"/>
  <c r="I203" i="1"/>
  <c r="H203" i="1"/>
  <c r="G203" i="1"/>
  <c r="F203" i="1"/>
  <c r="E203" i="1"/>
  <c r="D203" i="1"/>
  <c r="C203" i="1"/>
  <c r="B203" i="1"/>
  <c r="X202" i="1"/>
  <c r="V202" i="1"/>
  <c r="U202" i="1"/>
  <c r="T202" i="1"/>
  <c r="S202" i="1"/>
  <c r="R202" i="1"/>
  <c r="Q202" i="1"/>
  <c r="P202" i="1"/>
  <c r="O202" i="1"/>
  <c r="N202" i="1"/>
  <c r="M202" i="1"/>
  <c r="L202" i="1"/>
  <c r="K202" i="1"/>
  <c r="J202" i="1"/>
  <c r="I202" i="1"/>
  <c r="H202" i="1"/>
  <c r="G202" i="1"/>
  <c r="F202" i="1"/>
  <c r="E202" i="1"/>
  <c r="D202" i="1"/>
  <c r="C202" i="1"/>
  <c r="B202" i="1"/>
  <c r="X201" i="1"/>
  <c r="V201" i="1"/>
  <c r="U201" i="1"/>
  <c r="T201" i="1"/>
  <c r="S201" i="1"/>
  <c r="R201" i="1"/>
  <c r="Q201" i="1"/>
  <c r="P201" i="1"/>
  <c r="O201" i="1"/>
  <c r="N201" i="1"/>
  <c r="M201" i="1"/>
  <c r="L201" i="1"/>
  <c r="K201" i="1"/>
  <c r="J201" i="1"/>
  <c r="I201" i="1"/>
  <c r="H201" i="1"/>
  <c r="G201" i="1"/>
  <c r="F201" i="1"/>
  <c r="E201" i="1"/>
  <c r="D201" i="1"/>
  <c r="C201" i="1"/>
  <c r="B201" i="1"/>
  <c r="X200" i="1"/>
  <c r="V200" i="1"/>
  <c r="U200" i="1"/>
  <c r="T200" i="1"/>
  <c r="S200" i="1"/>
  <c r="R200" i="1"/>
  <c r="Q200" i="1"/>
  <c r="P200" i="1"/>
  <c r="O200" i="1"/>
  <c r="N200" i="1"/>
  <c r="M200" i="1"/>
  <c r="L200" i="1"/>
  <c r="K200" i="1"/>
  <c r="J200" i="1"/>
  <c r="I200" i="1"/>
  <c r="H200" i="1"/>
  <c r="G200" i="1"/>
  <c r="F200" i="1"/>
  <c r="E200" i="1"/>
  <c r="D200" i="1"/>
  <c r="C200" i="1"/>
  <c r="B200" i="1"/>
  <c r="X199" i="1"/>
  <c r="V199" i="1"/>
  <c r="U199" i="1"/>
  <c r="T199" i="1"/>
  <c r="S199" i="1"/>
  <c r="R199" i="1"/>
  <c r="Q199" i="1"/>
  <c r="P199" i="1"/>
  <c r="O199" i="1"/>
  <c r="N199" i="1"/>
  <c r="M199" i="1"/>
  <c r="L199" i="1"/>
  <c r="K199" i="1"/>
  <c r="J199" i="1"/>
  <c r="I199" i="1"/>
  <c r="H199" i="1"/>
  <c r="G199" i="1"/>
  <c r="F199" i="1"/>
  <c r="E199" i="1"/>
  <c r="D199" i="1"/>
  <c r="C199" i="1"/>
  <c r="B199" i="1"/>
  <c r="X198" i="1"/>
  <c r="V198" i="1"/>
  <c r="U198" i="1"/>
  <c r="T198" i="1"/>
  <c r="S198" i="1"/>
  <c r="R198" i="1"/>
  <c r="Q198" i="1"/>
  <c r="P198" i="1"/>
  <c r="O198" i="1"/>
  <c r="N198" i="1"/>
  <c r="M198" i="1"/>
  <c r="L198" i="1"/>
  <c r="K198" i="1"/>
  <c r="J198" i="1"/>
  <c r="I198" i="1"/>
  <c r="H198" i="1"/>
  <c r="G198" i="1"/>
  <c r="F198" i="1"/>
  <c r="E198" i="1"/>
  <c r="D198" i="1"/>
  <c r="C198" i="1"/>
  <c r="B198" i="1"/>
  <c r="X197" i="1"/>
  <c r="V197" i="1"/>
  <c r="U197" i="1"/>
  <c r="T197" i="1"/>
  <c r="S197" i="1"/>
  <c r="R197" i="1"/>
  <c r="Q197" i="1"/>
  <c r="P197" i="1"/>
  <c r="O197" i="1"/>
  <c r="N197" i="1"/>
  <c r="M197" i="1"/>
  <c r="L197" i="1"/>
  <c r="K197" i="1"/>
  <c r="J197" i="1"/>
  <c r="I197" i="1"/>
  <c r="H197" i="1"/>
  <c r="G197" i="1"/>
  <c r="F197" i="1"/>
  <c r="E197" i="1"/>
  <c r="D197" i="1"/>
  <c r="C197" i="1"/>
  <c r="B197" i="1"/>
  <c r="X196" i="1"/>
  <c r="V196" i="1"/>
  <c r="U196" i="1"/>
  <c r="T196" i="1"/>
  <c r="S196" i="1"/>
  <c r="R196" i="1"/>
  <c r="Q196" i="1"/>
  <c r="P196" i="1"/>
  <c r="O196" i="1"/>
  <c r="N196" i="1"/>
  <c r="M196" i="1"/>
  <c r="L196" i="1"/>
  <c r="K196" i="1"/>
  <c r="J196" i="1"/>
  <c r="I196" i="1"/>
  <c r="H196" i="1"/>
  <c r="G196" i="1"/>
  <c r="F196" i="1"/>
  <c r="E196" i="1"/>
  <c r="D196" i="1"/>
  <c r="C196" i="1"/>
  <c r="B196" i="1"/>
  <c r="X195" i="1"/>
  <c r="V195" i="1"/>
  <c r="U195" i="1"/>
  <c r="T195" i="1"/>
  <c r="S195" i="1"/>
  <c r="R195" i="1"/>
  <c r="Q195" i="1"/>
  <c r="P195" i="1"/>
  <c r="O195" i="1"/>
  <c r="N195" i="1"/>
  <c r="M195" i="1"/>
  <c r="L195" i="1"/>
  <c r="K195" i="1"/>
  <c r="J195" i="1"/>
  <c r="I195" i="1"/>
  <c r="H195" i="1"/>
  <c r="G195" i="1"/>
  <c r="F195" i="1"/>
  <c r="E195" i="1"/>
  <c r="D195" i="1"/>
  <c r="C195" i="1"/>
  <c r="B195" i="1"/>
  <c r="X194" i="1"/>
  <c r="V194" i="1"/>
  <c r="U194" i="1"/>
  <c r="T194" i="1"/>
  <c r="S194" i="1"/>
  <c r="R194" i="1"/>
  <c r="Q194" i="1"/>
  <c r="P194" i="1"/>
  <c r="O194" i="1"/>
  <c r="N194" i="1"/>
  <c r="M194" i="1"/>
  <c r="L194" i="1"/>
  <c r="K194" i="1"/>
  <c r="J194" i="1"/>
  <c r="I194" i="1"/>
  <c r="H194" i="1"/>
  <c r="G194" i="1"/>
  <c r="F194" i="1"/>
  <c r="E194" i="1"/>
  <c r="D194" i="1"/>
  <c r="C194" i="1"/>
  <c r="B194" i="1"/>
  <c r="X193" i="1"/>
  <c r="V193" i="1"/>
  <c r="U193" i="1"/>
  <c r="T193" i="1"/>
  <c r="S193" i="1"/>
  <c r="R193" i="1"/>
  <c r="Q193" i="1"/>
  <c r="P193" i="1"/>
  <c r="O193" i="1"/>
  <c r="N193" i="1"/>
  <c r="M193" i="1"/>
  <c r="L193" i="1"/>
  <c r="K193" i="1"/>
  <c r="J193" i="1"/>
  <c r="I193" i="1"/>
  <c r="H193" i="1"/>
  <c r="G193" i="1"/>
  <c r="F193" i="1"/>
  <c r="E193" i="1"/>
  <c r="D193" i="1"/>
  <c r="C193" i="1"/>
  <c r="B193" i="1"/>
  <c r="X192" i="1"/>
  <c r="V192" i="1"/>
  <c r="U192" i="1"/>
  <c r="T192" i="1"/>
  <c r="S192" i="1"/>
  <c r="R192" i="1"/>
  <c r="Q192" i="1"/>
  <c r="P192" i="1"/>
  <c r="O192" i="1"/>
  <c r="N192" i="1"/>
  <c r="M192" i="1"/>
  <c r="L192" i="1"/>
  <c r="K192" i="1"/>
  <c r="J192" i="1"/>
  <c r="I192" i="1"/>
  <c r="H192" i="1"/>
  <c r="G192" i="1"/>
  <c r="F192" i="1"/>
  <c r="E192" i="1"/>
  <c r="D192" i="1"/>
  <c r="C192" i="1"/>
  <c r="B192" i="1"/>
  <c r="X191" i="1"/>
  <c r="V191" i="1"/>
  <c r="U191" i="1"/>
  <c r="T191" i="1"/>
  <c r="S191" i="1"/>
  <c r="R191" i="1"/>
  <c r="Q191" i="1"/>
  <c r="P191" i="1"/>
  <c r="O191" i="1"/>
  <c r="N191" i="1"/>
  <c r="M191" i="1"/>
  <c r="L191" i="1"/>
  <c r="K191" i="1"/>
  <c r="J191" i="1"/>
  <c r="I191" i="1"/>
  <c r="H191" i="1"/>
  <c r="G191" i="1"/>
  <c r="F191" i="1"/>
  <c r="E191" i="1"/>
  <c r="D191" i="1"/>
  <c r="C191" i="1"/>
  <c r="B191" i="1"/>
  <c r="X190" i="1"/>
  <c r="V190" i="1"/>
  <c r="U190" i="1"/>
  <c r="T190" i="1"/>
  <c r="S190" i="1"/>
  <c r="R190" i="1"/>
  <c r="Q190" i="1"/>
  <c r="P190" i="1"/>
  <c r="O190" i="1"/>
  <c r="N190" i="1"/>
  <c r="M190" i="1"/>
  <c r="L190" i="1"/>
  <c r="K190" i="1"/>
  <c r="J190" i="1"/>
  <c r="I190" i="1"/>
  <c r="H190" i="1"/>
  <c r="G190" i="1"/>
  <c r="F190" i="1"/>
  <c r="E190" i="1"/>
  <c r="D190" i="1"/>
  <c r="C190" i="1"/>
  <c r="B190" i="1"/>
  <c r="X189" i="1"/>
  <c r="V189" i="1"/>
  <c r="U189" i="1"/>
  <c r="T189" i="1"/>
  <c r="S189" i="1"/>
  <c r="R189" i="1"/>
  <c r="Q189" i="1"/>
  <c r="P189" i="1"/>
  <c r="O189" i="1"/>
  <c r="N189" i="1"/>
  <c r="M189" i="1"/>
  <c r="L189" i="1"/>
  <c r="K189" i="1"/>
  <c r="J189" i="1"/>
  <c r="I189" i="1"/>
  <c r="H189" i="1"/>
  <c r="G189" i="1"/>
  <c r="F189" i="1"/>
  <c r="E189" i="1"/>
  <c r="D189" i="1"/>
  <c r="C189" i="1"/>
  <c r="B189" i="1"/>
  <c r="X188" i="1"/>
  <c r="V188" i="1"/>
  <c r="U188" i="1"/>
  <c r="T188" i="1"/>
  <c r="S188" i="1"/>
  <c r="R188" i="1"/>
  <c r="Q188" i="1"/>
  <c r="P188" i="1"/>
  <c r="O188" i="1"/>
  <c r="N188" i="1"/>
  <c r="M188" i="1"/>
  <c r="L188" i="1"/>
  <c r="K188" i="1"/>
  <c r="J188" i="1"/>
  <c r="I188" i="1"/>
  <c r="H188" i="1"/>
  <c r="G188" i="1"/>
  <c r="F188" i="1"/>
  <c r="E188" i="1"/>
  <c r="D188" i="1"/>
  <c r="C188" i="1"/>
  <c r="B188" i="1"/>
  <c r="X187" i="1"/>
  <c r="V187" i="1"/>
  <c r="U187" i="1"/>
  <c r="T187" i="1"/>
  <c r="S187" i="1"/>
  <c r="R187" i="1"/>
  <c r="Q187" i="1"/>
  <c r="P187" i="1"/>
  <c r="O187" i="1"/>
  <c r="N187" i="1"/>
  <c r="M187" i="1"/>
  <c r="L187" i="1"/>
  <c r="K187" i="1"/>
  <c r="J187" i="1"/>
  <c r="I187" i="1"/>
  <c r="H187" i="1"/>
  <c r="G187" i="1"/>
  <c r="F187" i="1"/>
  <c r="E187" i="1"/>
  <c r="D187" i="1"/>
  <c r="C187" i="1"/>
  <c r="B187" i="1"/>
  <c r="X186" i="1"/>
  <c r="V186" i="1"/>
  <c r="U186" i="1"/>
  <c r="T186" i="1"/>
  <c r="S186" i="1"/>
  <c r="R186" i="1"/>
  <c r="Q186" i="1"/>
  <c r="P186" i="1"/>
  <c r="O186" i="1"/>
  <c r="N186" i="1"/>
  <c r="M186" i="1"/>
  <c r="L186" i="1"/>
  <c r="K186" i="1"/>
  <c r="J186" i="1"/>
  <c r="I186" i="1"/>
  <c r="H186" i="1"/>
  <c r="G186" i="1"/>
  <c r="F186" i="1"/>
  <c r="E186" i="1"/>
  <c r="D186" i="1"/>
  <c r="C186" i="1"/>
  <c r="B186" i="1"/>
  <c r="X185" i="1"/>
  <c r="V185" i="1"/>
  <c r="U185" i="1"/>
  <c r="T185" i="1"/>
  <c r="S185" i="1"/>
  <c r="R185" i="1"/>
  <c r="Q185" i="1"/>
  <c r="P185" i="1"/>
  <c r="O185" i="1"/>
  <c r="N185" i="1"/>
  <c r="M185" i="1"/>
  <c r="L185" i="1"/>
  <c r="K185" i="1"/>
  <c r="J185" i="1"/>
  <c r="I185" i="1"/>
  <c r="H185" i="1"/>
  <c r="G185" i="1"/>
  <c r="F185" i="1"/>
  <c r="E185" i="1"/>
  <c r="D185" i="1"/>
  <c r="C185" i="1"/>
  <c r="B185" i="1"/>
  <c r="X184" i="1"/>
  <c r="V184" i="1"/>
  <c r="U184" i="1"/>
  <c r="T184" i="1"/>
  <c r="S184" i="1"/>
  <c r="R184" i="1"/>
  <c r="Q184" i="1"/>
  <c r="P184" i="1"/>
  <c r="O184" i="1"/>
  <c r="N184" i="1"/>
  <c r="M184" i="1"/>
  <c r="L184" i="1"/>
  <c r="K184" i="1"/>
  <c r="J184" i="1"/>
  <c r="I184" i="1"/>
  <c r="H184" i="1"/>
  <c r="G184" i="1"/>
  <c r="F184" i="1"/>
  <c r="E184" i="1"/>
  <c r="D184" i="1"/>
  <c r="C184" i="1"/>
  <c r="B184" i="1"/>
  <c r="X183" i="1"/>
  <c r="V183" i="1"/>
  <c r="U183" i="1"/>
  <c r="T183" i="1"/>
  <c r="S183" i="1"/>
  <c r="R183" i="1"/>
  <c r="Q183" i="1"/>
  <c r="P183" i="1"/>
  <c r="O183" i="1"/>
  <c r="N183" i="1"/>
  <c r="M183" i="1"/>
  <c r="L183" i="1"/>
  <c r="K183" i="1"/>
  <c r="J183" i="1"/>
  <c r="I183" i="1"/>
  <c r="H183" i="1"/>
  <c r="G183" i="1"/>
  <c r="F183" i="1"/>
  <c r="E183" i="1"/>
  <c r="D183" i="1"/>
  <c r="C183" i="1"/>
  <c r="B183" i="1"/>
  <c r="X182" i="1"/>
  <c r="V182" i="1"/>
  <c r="U182" i="1"/>
  <c r="T182" i="1"/>
  <c r="S182" i="1"/>
  <c r="R182" i="1"/>
  <c r="Q182" i="1"/>
  <c r="P182" i="1"/>
  <c r="O182" i="1"/>
  <c r="N182" i="1"/>
  <c r="M182" i="1"/>
  <c r="L182" i="1"/>
  <c r="K182" i="1"/>
  <c r="J182" i="1"/>
  <c r="I182" i="1"/>
  <c r="H182" i="1"/>
  <c r="G182" i="1"/>
  <c r="F182" i="1"/>
  <c r="E182" i="1"/>
  <c r="D182" i="1"/>
  <c r="C182" i="1"/>
  <c r="B182" i="1"/>
  <c r="X181" i="1"/>
  <c r="V181" i="1"/>
  <c r="U181" i="1"/>
  <c r="T181" i="1"/>
  <c r="S181" i="1"/>
  <c r="R181" i="1"/>
  <c r="Q181" i="1"/>
  <c r="P181" i="1"/>
  <c r="O181" i="1"/>
  <c r="N181" i="1"/>
  <c r="M181" i="1"/>
  <c r="L181" i="1"/>
  <c r="K181" i="1"/>
  <c r="J181" i="1"/>
  <c r="I181" i="1"/>
  <c r="H181" i="1"/>
  <c r="G181" i="1"/>
  <c r="F181" i="1"/>
  <c r="E181" i="1"/>
  <c r="D181" i="1"/>
  <c r="C181" i="1"/>
  <c r="B181" i="1"/>
  <c r="X180" i="1"/>
  <c r="V180" i="1"/>
  <c r="U180" i="1"/>
  <c r="T180" i="1"/>
  <c r="S180" i="1"/>
  <c r="R180" i="1"/>
  <c r="Q180" i="1"/>
  <c r="P180" i="1"/>
  <c r="O180" i="1"/>
  <c r="N180" i="1"/>
  <c r="M180" i="1"/>
  <c r="L180" i="1"/>
  <c r="K180" i="1"/>
  <c r="J180" i="1"/>
  <c r="I180" i="1"/>
  <c r="H180" i="1"/>
  <c r="G180" i="1"/>
  <c r="F180" i="1"/>
  <c r="E180" i="1"/>
  <c r="D180" i="1"/>
  <c r="C180" i="1"/>
  <c r="B180" i="1"/>
  <c r="X179" i="1"/>
  <c r="V179" i="1"/>
  <c r="U179" i="1"/>
  <c r="T179" i="1"/>
  <c r="S179" i="1"/>
  <c r="R179" i="1"/>
  <c r="Q179" i="1"/>
  <c r="P179" i="1"/>
  <c r="O179" i="1"/>
  <c r="N179" i="1"/>
  <c r="M179" i="1"/>
  <c r="L179" i="1"/>
  <c r="K179" i="1"/>
  <c r="J179" i="1"/>
  <c r="I179" i="1"/>
  <c r="H179" i="1"/>
  <c r="G179" i="1"/>
  <c r="F179" i="1"/>
  <c r="E179" i="1"/>
  <c r="D179" i="1"/>
  <c r="C179" i="1"/>
  <c r="B179" i="1"/>
  <c r="X178" i="1"/>
  <c r="V178" i="1"/>
  <c r="U178" i="1"/>
  <c r="T178" i="1"/>
  <c r="S178" i="1"/>
  <c r="R178" i="1"/>
  <c r="Q178" i="1"/>
  <c r="P178" i="1"/>
  <c r="O178" i="1"/>
  <c r="N178" i="1"/>
  <c r="M178" i="1"/>
  <c r="L178" i="1"/>
  <c r="K178" i="1"/>
  <c r="J178" i="1"/>
  <c r="I178" i="1"/>
  <c r="H178" i="1"/>
  <c r="G178" i="1"/>
  <c r="F178" i="1"/>
  <c r="E178" i="1"/>
  <c r="D178" i="1"/>
  <c r="C178" i="1"/>
  <c r="B178" i="1"/>
  <c r="X177" i="1"/>
  <c r="V177" i="1"/>
  <c r="U177" i="1"/>
  <c r="T177" i="1"/>
  <c r="S177" i="1"/>
  <c r="R177" i="1"/>
  <c r="Q177" i="1"/>
  <c r="P177" i="1"/>
  <c r="O177" i="1"/>
  <c r="N177" i="1"/>
  <c r="M177" i="1"/>
  <c r="L177" i="1"/>
  <c r="K177" i="1"/>
  <c r="J177" i="1"/>
  <c r="I177" i="1"/>
  <c r="H177" i="1"/>
  <c r="G177" i="1"/>
  <c r="F177" i="1"/>
  <c r="E177" i="1"/>
  <c r="D177" i="1"/>
  <c r="C177" i="1"/>
  <c r="B177" i="1"/>
  <c r="X176" i="1"/>
  <c r="V176" i="1"/>
  <c r="U176" i="1"/>
  <c r="T176" i="1"/>
  <c r="S176" i="1"/>
  <c r="R176" i="1"/>
  <c r="Q176" i="1"/>
  <c r="P176" i="1"/>
  <c r="O176" i="1"/>
  <c r="N176" i="1"/>
  <c r="M176" i="1"/>
  <c r="L176" i="1"/>
  <c r="K176" i="1"/>
  <c r="J176" i="1"/>
  <c r="I176" i="1"/>
  <c r="H176" i="1"/>
  <c r="G176" i="1"/>
  <c r="F176" i="1"/>
  <c r="E176" i="1"/>
  <c r="D176" i="1"/>
  <c r="C176" i="1"/>
  <c r="B176" i="1"/>
  <c r="X175" i="1"/>
  <c r="V175" i="1"/>
  <c r="U175" i="1"/>
  <c r="T175" i="1"/>
  <c r="S175" i="1"/>
  <c r="R175" i="1"/>
  <c r="Q175" i="1"/>
  <c r="P175" i="1"/>
  <c r="O175" i="1"/>
  <c r="N175" i="1"/>
  <c r="M175" i="1"/>
  <c r="L175" i="1"/>
  <c r="K175" i="1"/>
  <c r="J175" i="1"/>
  <c r="I175" i="1"/>
  <c r="H175" i="1"/>
  <c r="G175" i="1"/>
  <c r="F175" i="1"/>
  <c r="E175" i="1"/>
  <c r="D175" i="1"/>
  <c r="C175" i="1"/>
  <c r="B175" i="1"/>
  <c r="X174" i="1"/>
  <c r="V174" i="1"/>
  <c r="U174" i="1"/>
  <c r="T174" i="1"/>
  <c r="S174" i="1"/>
  <c r="R174" i="1"/>
  <c r="Q174" i="1"/>
  <c r="P174" i="1"/>
  <c r="O174" i="1"/>
  <c r="N174" i="1"/>
  <c r="M174" i="1"/>
  <c r="L174" i="1"/>
  <c r="K174" i="1"/>
  <c r="J174" i="1"/>
  <c r="I174" i="1"/>
  <c r="H174" i="1"/>
  <c r="G174" i="1"/>
  <c r="F174" i="1"/>
  <c r="E174" i="1"/>
  <c r="D174" i="1"/>
  <c r="C174" i="1"/>
  <c r="B174" i="1"/>
  <c r="X173" i="1"/>
  <c r="V173" i="1"/>
  <c r="U173" i="1"/>
  <c r="T173" i="1"/>
  <c r="S173" i="1"/>
  <c r="R173" i="1"/>
  <c r="Q173" i="1"/>
  <c r="P173" i="1"/>
  <c r="O173" i="1"/>
  <c r="N173" i="1"/>
  <c r="M173" i="1"/>
  <c r="L173" i="1"/>
  <c r="K173" i="1"/>
  <c r="J173" i="1"/>
  <c r="I173" i="1"/>
  <c r="H173" i="1"/>
  <c r="G173" i="1"/>
  <c r="F173" i="1"/>
  <c r="E173" i="1"/>
  <c r="D173" i="1"/>
  <c r="C173" i="1"/>
  <c r="B173" i="1"/>
  <c r="X172" i="1"/>
  <c r="V172" i="1"/>
  <c r="U172" i="1"/>
  <c r="T172" i="1"/>
  <c r="S172" i="1"/>
  <c r="R172" i="1"/>
  <c r="Q172" i="1"/>
  <c r="P172" i="1"/>
  <c r="O172" i="1"/>
  <c r="N172" i="1"/>
  <c r="M172" i="1"/>
  <c r="L172" i="1"/>
  <c r="K172" i="1"/>
  <c r="J172" i="1"/>
  <c r="I172" i="1"/>
  <c r="H172" i="1"/>
  <c r="G172" i="1"/>
  <c r="F172" i="1"/>
  <c r="E172" i="1"/>
  <c r="D172" i="1"/>
  <c r="C172" i="1"/>
  <c r="B172" i="1"/>
  <c r="X171" i="1"/>
  <c r="V171" i="1"/>
  <c r="U171" i="1"/>
  <c r="T171" i="1"/>
  <c r="S171" i="1"/>
  <c r="R171" i="1"/>
  <c r="Q171" i="1"/>
  <c r="P171" i="1"/>
  <c r="O171" i="1"/>
  <c r="N171" i="1"/>
  <c r="M171" i="1"/>
  <c r="L171" i="1"/>
  <c r="K171" i="1"/>
  <c r="J171" i="1"/>
  <c r="I171" i="1"/>
  <c r="H171" i="1"/>
  <c r="G171" i="1"/>
  <c r="F171" i="1"/>
  <c r="E171" i="1"/>
  <c r="D171" i="1"/>
  <c r="C171" i="1"/>
  <c r="B171" i="1"/>
  <c r="X170" i="1"/>
  <c r="V170" i="1"/>
  <c r="U170" i="1"/>
  <c r="T170" i="1"/>
  <c r="S170" i="1"/>
  <c r="R170" i="1"/>
  <c r="Q170" i="1"/>
  <c r="P170" i="1"/>
  <c r="O170" i="1"/>
  <c r="N170" i="1"/>
  <c r="M170" i="1"/>
  <c r="L170" i="1"/>
  <c r="K170" i="1"/>
  <c r="J170" i="1"/>
  <c r="I170" i="1"/>
  <c r="H170" i="1"/>
  <c r="G170" i="1"/>
  <c r="F170" i="1"/>
  <c r="E170" i="1"/>
  <c r="D170" i="1"/>
  <c r="C170" i="1"/>
  <c r="B170" i="1"/>
  <c r="X169" i="1"/>
  <c r="V169" i="1"/>
  <c r="U169" i="1"/>
  <c r="T169" i="1"/>
  <c r="S169" i="1"/>
  <c r="R169" i="1"/>
  <c r="Q169" i="1"/>
  <c r="P169" i="1"/>
  <c r="O169" i="1"/>
  <c r="N169" i="1"/>
  <c r="M169" i="1"/>
  <c r="L169" i="1"/>
  <c r="K169" i="1"/>
  <c r="J169" i="1"/>
  <c r="I169" i="1"/>
  <c r="H169" i="1"/>
  <c r="G169" i="1"/>
  <c r="F169" i="1"/>
  <c r="E169" i="1"/>
  <c r="D169" i="1"/>
  <c r="C169" i="1"/>
  <c r="B169" i="1"/>
  <c r="X168" i="1"/>
  <c r="V168" i="1"/>
  <c r="U168" i="1"/>
  <c r="T168" i="1"/>
  <c r="S168" i="1"/>
  <c r="R168" i="1"/>
  <c r="Q168" i="1"/>
  <c r="P168" i="1"/>
  <c r="O168" i="1"/>
  <c r="N168" i="1"/>
  <c r="M168" i="1"/>
  <c r="L168" i="1"/>
  <c r="K168" i="1"/>
  <c r="J168" i="1"/>
  <c r="I168" i="1"/>
  <c r="H168" i="1"/>
  <c r="G168" i="1"/>
  <c r="F168" i="1"/>
  <c r="E168" i="1"/>
  <c r="D168" i="1"/>
  <c r="C168" i="1"/>
  <c r="B168" i="1"/>
  <c r="X167" i="1"/>
  <c r="V167" i="1"/>
  <c r="U167" i="1"/>
  <c r="T167" i="1"/>
  <c r="S167" i="1"/>
  <c r="R167" i="1"/>
  <c r="Q167" i="1"/>
  <c r="P167" i="1"/>
  <c r="O167" i="1"/>
  <c r="N167" i="1"/>
  <c r="M167" i="1"/>
  <c r="L167" i="1"/>
  <c r="K167" i="1"/>
  <c r="J167" i="1"/>
  <c r="I167" i="1"/>
  <c r="H167" i="1"/>
  <c r="G167" i="1"/>
  <c r="F167" i="1"/>
  <c r="E167" i="1"/>
  <c r="D167" i="1"/>
  <c r="C167" i="1"/>
  <c r="B167" i="1"/>
  <c r="X166" i="1"/>
  <c r="V166" i="1"/>
  <c r="U166" i="1"/>
  <c r="T166" i="1"/>
  <c r="S166" i="1"/>
  <c r="R166" i="1"/>
  <c r="Q166" i="1"/>
  <c r="P166" i="1"/>
  <c r="O166" i="1"/>
  <c r="N166" i="1"/>
  <c r="M166" i="1"/>
  <c r="L166" i="1"/>
  <c r="K166" i="1"/>
  <c r="J166" i="1"/>
  <c r="I166" i="1"/>
  <c r="H166" i="1"/>
  <c r="G166" i="1"/>
  <c r="F166" i="1"/>
  <c r="E166" i="1"/>
  <c r="D166" i="1"/>
  <c r="C166" i="1"/>
  <c r="B166" i="1"/>
  <c r="X165" i="1"/>
  <c r="V165" i="1"/>
  <c r="U165" i="1"/>
  <c r="T165" i="1"/>
  <c r="S165" i="1"/>
  <c r="R165" i="1"/>
  <c r="Q165" i="1"/>
  <c r="P165" i="1"/>
  <c r="O165" i="1"/>
  <c r="N165" i="1"/>
  <c r="M165" i="1"/>
  <c r="L165" i="1"/>
  <c r="K165" i="1"/>
  <c r="J165" i="1"/>
  <c r="I165" i="1"/>
  <c r="H165" i="1"/>
  <c r="G165" i="1"/>
  <c r="F165" i="1"/>
  <c r="E165" i="1"/>
  <c r="D165" i="1"/>
  <c r="C165" i="1"/>
  <c r="B165" i="1"/>
  <c r="X164" i="1"/>
  <c r="V164" i="1"/>
  <c r="U164" i="1"/>
  <c r="T164" i="1"/>
  <c r="S164" i="1"/>
  <c r="R164" i="1"/>
  <c r="Q164" i="1"/>
  <c r="P164" i="1"/>
  <c r="O164" i="1"/>
  <c r="N164" i="1"/>
  <c r="M164" i="1"/>
  <c r="L164" i="1"/>
  <c r="K164" i="1"/>
  <c r="J164" i="1"/>
  <c r="I164" i="1"/>
  <c r="H164" i="1"/>
  <c r="G164" i="1"/>
  <c r="F164" i="1"/>
  <c r="E164" i="1"/>
  <c r="D164" i="1"/>
  <c r="C164" i="1"/>
  <c r="B164" i="1"/>
  <c r="X163" i="1"/>
  <c r="V163" i="1"/>
  <c r="U163" i="1"/>
  <c r="T163" i="1"/>
  <c r="S163" i="1"/>
  <c r="R163" i="1"/>
  <c r="Q163" i="1"/>
  <c r="P163" i="1"/>
  <c r="O163" i="1"/>
  <c r="N163" i="1"/>
  <c r="M163" i="1"/>
  <c r="L163" i="1"/>
  <c r="K163" i="1"/>
  <c r="J163" i="1"/>
  <c r="I163" i="1"/>
  <c r="H163" i="1"/>
  <c r="G163" i="1"/>
  <c r="F163" i="1"/>
  <c r="E163" i="1"/>
  <c r="D163" i="1"/>
  <c r="C163" i="1"/>
  <c r="B163" i="1"/>
  <c r="X162" i="1"/>
  <c r="V162" i="1"/>
  <c r="U162" i="1"/>
  <c r="T162" i="1"/>
  <c r="S162" i="1"/>
  <c r="R162" i="1"/>
  <c r="Q162" i="1"/>
  <c r="P162" i="1"/>
  <c r="O162" i="1"/>
  <c r="N162" i="1"/>
  <c r="M162" i="1"/>
  <c r="L162" i="1"/>
  <c r="K162" i="1"/>
  <c r="J162" i="1"/>
  <c r="I162" i="1"/>
  <c r="H162" i="1"/>
  <c r="G162" i="1"/>
  <c r="F162" i="1"/>
  <c r="E162" i="1"/>
  <c r="D162" i="1"/>
  <c r="C162" i="1"/>
  <c r="B162" i="1"/>
  <c r="X161" i="1"/>
  <c r="V161" i="1"/>
  <c r="U161" i="1"/>
  <c r="T161" i="1"/>
  <c r="S161" i="1"/>
  <c r="R161" i="1"/>
  <c r="Q161" i="1"/>
  <c r="P161" i="1"/>
  <c r="O161" i="1"/>
  <c r="N161" i="1"/>
  <c r="M161" i="1"/>
  <c r="L161" i="1"/>
  <c r="K161" i="1"/>
  <c r="J161" i="1"/>
  <c r="I161" i="1"/>
  <c r="H161" i="1"/>
  <c r="G161" i="1"/>
  <c r="F161" i="1"/>
  <c r="E161" i="1"/>
  <c r="D161" i="1"/>
  <c r="C161" i="1"/>
  <c r="B161" i="1"/>
  <c r="X160" i="1"/>
  <c r="V160" i="1"/>
  <c r="U160" i="1"/>
  <c r="T160" i="1"/>
  <c r="S160" i="1"/>
  <c r="R160" i="1"/>
  <c r="Q160" i="1"/>
  <c r="P160" i="1"/>
  <c r="O160" i="1"/>
  <c r="N160" i="1"/>
  <c r="M160" i="1"/>
  <c r="L160" i="1"/>
  <c r="K160" i="1"/>
  <c r="J160" i="1"/>
  <c r="I160" i="1"/>
  <c r="H160" i="1"/>
  <c r="G160" i="1"/>
  <c r="F160" i="1"/>
  <c r="E160" i="1"/>
  <c r="D160" i="1"/>
  <c r="C160" i="1"/>
  <c r="B160" i="1"/>
  <c r="X159" i="1"/>
  <c r="V159" i="1"/>
  <c r="U159" i="1"/>
  <c r="T159" i="1"/>
  <c r="S159" i="1"/>
  <c r="R159" i="1"/>
  <c r="Q159" i="1"/>
  <c r="P159" i="1"/>
  <c r="O159" i="1"/>
  <c r="N159" i="1"/>
  <c r="M159" i="1"/>
  <c r="L159" i="1"/>
  <c r="K159" i="1"/>
  <c r="J159" i="1"/>
  <c r="I159" i="1"/>
  <c r="H159" i="1"/>
  <c r="G159" i="1"/>
  <c r="F159" i="1"/>
  <c r="E159" i="1"/>
  <c r="D159" i="1"/>
  <c r="C159" i="1"/>
  <c r="B159" i="1"/>
  <c r="X158" i="1"/>
  <c r="V158" i="1"/>
  <c r="U158" i="1"/>
  <c r="T158" i="1"/>
  <c r="S158" i="1"/>
  <c r="R158" i="1"/>
  <c r="Q158" i="1"/>
  <c r="P158" i="1"/>
  <c r="O158" i="1"/>
  <c r="N158" i="1"/>
  <c r="M158" i="1"/>
  <c r="L158" i="1"/>
  <c r="K158" i="1"/>
  <c r="J158" i="1"/>
  <c r="I158" i="1"/>
  <c r="H158" i="1"/>
  <c r="G158" i="1"/>
  <c r="F158" i="1"/>
  <c r="E158" i="1"/>
  <c r="D158" i="1"/>
  <c r="C158" i="1"/>
  <c r="B158" i="1"/>
  <c r="X157" i="1"/>
  <c r="V157" i="1"/>
  <c r="U157" i="1"/>
  <c r="T157" i="1"/>
  <c r="S157" i="1"/>
  <c r="R157" i="1"/>
  <c r="Q157" i="1"/>
  <c r="P157" i="1"/>
  <c r="O157" i="1"/>
  <c r="N157" i="1"/>
  <c r="M157" i="1"/>
  <c r="L157" i="1"/>
  <c r="K157" i="1"/>
  <c r="J157" i="1"/>
  <c r="I157" i="1"/>
  <c r="H157" i="1"/>
  <c r="G157" i="1"/>
  <c r="F157" i="1"/>
  <c r="E157" i="1"/>
  <c r="D157" i="1"/>
  <c r="C157" i="1"/>
  <c r="B157" i="1"/>
  <c r="X156" i="1"/>
  <c r="V156" i="1"/>
  <c r="U156" i="1"/>
  <c r="T156" i="1"/>
  <c r="S156" i="1"/>
  <c r="R156" i="1"/>
  <c r="Q156" i="1"/>
  <c r="P156" i="1"/>
  <c r="O156" i="1"/>
  <c r="N156" i="1"/>
  <c r="M156" i="1"/>
  <c r="L156" i="1"/>
  <c r="K156" i="1"/>
  <c r="J156" i="1"/>
  <c r="I156" i="1"/>
  <c r="H156" i="1"/>
  <c r="G156" i="1"/>
  <c r="F156" i="1"/>
  <c r="E156" i="1"/>
  <c r="D156" i="1"/>
  <c r="C156" i="1"/>
  <c r="B156" i="1"/>
  <c r="X155" i="1"/>
  <c r="V155" i="1"/>
  <c r="U155" i="1"/>
  <c r="T155" i="1"/>
  <c r="S155" i="1"/>
  <c r="R155" i="1"/>
  <c r="Q155" i="1"/>
  <c r="P155" i="1"/>
  <c r="O155" i="1"/>
  <c r="N155" i="1"/>
  <c r="M155" i="1"/>
  <c r="L155" i="1"/>
  <c r="K155" i="1"/>
  <c r="J155" i="1"/>
  <c r="I155" i="1"/>
  <c r="H155" i="1"/>
  <c r="G155" i="1"/>
  <c r="F155" i="1"/>
  <c r="E155" i="1"/>
  <c r="D155" i="1"/>
  <c r="C155" i="1"/>
  <c r="B155" i="1"/>
  <c r="X154" i="1"/>
  <c r="V154" i="1"/>
  <c r="U154" i="1"/>
  <c r="T154" i="1"/>
  <c r="S154" i="1"/>
  <c r="R154" i="1"/>
  <c r="Q154" i="1"/>
  <c r="P154" i="1"/>
  <c r="O154" i="1"/>
  <c r="N154" i="1"/>
  <c r="M154" i="1"/>
  <c r="L154" i="1"/>
  <c r="K154" i="1"/>
  <c r="J154" i="1"/>
  <c r="I154" i="1"/>
  <c r="H154" i="1"/>
  <c r="G154" i="1"/>
  <c r="F154" i="1"/>
  <c r="E154" i="1"/>
  <c r="D154" i="1"/>
  <c r="C154" i="1"/>
  <c r="B154" i="1"/>
  <c r="X153" i="1"/>
  <c r="V153" i="1"/>
  <c r="U153" i="1"/>
  <c r="T153" i="1"/>
  <c r="S153" i="1"/>
  <c r="R153" i="1"/>
  <c r="Q153" i="1"/>
  <c r="P153" i="1"/>
  <c r="O153" i="1"/>
  <c r="N153" i="1"/>
  <c r="M153" i="1"/>
  <c r="L153" i="1"/>
  <c r="K153" i="1"/>
  <c r="J153" i="1"/>
  <c r="I153" i="1"/>
  <c r="H153" i="1"/>
  <c r="G153" i="1"/>
  <c r="F153" i="1"/>
  <c r="E153" i="1"/>
  <c r="D153" i="1"/>
  <c r="C153" i="1"/>
  <c r="B153" i="1"/>
  <c r="X152" i="1"/>
  <c r="V152" i="1"/>
  <c r="U152" i="1"/>
  <c r="T152" i="1"/>
  <c r="S152" i="1"/>
  <c r="R152" i="1"/>
  <c r="Q152" i="1"/>
  <c r="P152" i="1"/>
  <c r="O152" i="1"/>
  <c r="N152" i="1"/>
  <c r="M152" i="1"/>
  <c r="L152" i="1"/>
  <c r="K152" i="1"/>
  <c r="J152" i="1"/>
  <c r="I152" i="1"/>
  <c r="H152" i="1"/>
  <c r="G152" i="1"/>
  <c r="F152" i="1"/>
  <c r="E152" i="1"/>
  <c r="D152" i="1"/>
  <c r="C152" i="1"/>
  <c r="B152" i="1"/>
  <c r="X151" i="1"/>
  <c r="V151" i="1"/>
  <c r="U151" i="1"/>
  <c r="T151" i="1"/>
  <c r="S151" i="1"/>
  <c r="R151" i="1"/>
  <c r="Q151" i="1"/>
  <c r="P151" i="1"/>
  <c r="O151" i="1"/>
  <c r="N151" i="1"/>
  <c r="M151" i="1"/>
  <c r="L151" i="1"/>
  <c r="K151" i="1"/>
  <c r="J151" i="1"/>
  <c r="I151" i="1"/>
  <c r="H151" i="1"/>
  <c r="G151" i="1"/>
  <c r="F151" i="1"/>
  <c r="E151" i="1"/>
  <c r="D151" i="1"/>
  <c r="C151" i="1"/>
  <c r="B151" i="1"/>
  <c r="X150" i="1"/>
  <c r="V150" i="1"/>
  <c r="U150" i="1"/>
  <c r="T150" i="1"/>
  <c r="S150" i="1"/>
  <c r="R150" i="1"/>
  <c r="Q150" i="1"/>
  <c r="P150" i="1"/>
  <c r="O150" i="1"/>
  <c r="N150" i="1"/>
  <c r="M150" i="1"/>
  <c r="L150" i="1"/>
  <c r="K150" i="1"/>
  <c r="J150" i="1"/>
  <c r="I150" i="1"/>
  <c r="H150" i="1"/>
  <c r="G150" i="1"/>
  <c r="F150" i="1"/>
  <c r="E150" i="1"/>
  <c r="D150" i="1"/>
  <c r="C150" i="1"/>
  <c r="B150" i="1"/>
  <c r="X149" i="1"/>
  <c r="V149" i="1"/>
  <c r="U149" i="1"/>
  <c r="T149" i="1"/>
  <c r="S149" i="1"/>
  <c r="R149" i="1"/>
  <c r="Q149" i="1"/>
  <c r="P149" i="1"/>
  <c r="O149" i="1"/>
  <c r="N149" i="1"/>
  <c r="M149" i="1"/>
  <c r="L149" i="1"/>
  <c r="K149" i="1"/>
  <c r="J149" i="1"/>
  <c r="I149" i="1"/>
  <c r="H149" i="1"/>
  <c r="G149" i="1"/>
  <c r="F149" i="1"/>
  <c r="E149" i="1"/>
  <c r="D149" i="1"/>
  <c r="C149" i="1"/>
  <c r="B149" i="1"/>
  <c r="X148" i="1"/>
  <c r="V148" i="1"/>
  <c r="U148" i="1"/>
  <c r="T148" i="1"/>
  <c r="S148" i="1"/>
  <c r="R148" i="1"/>
  <c r="Q148" i="1"/>
  <c r="P148" i="1"/>
  <c r="O148" i="1"/>
  <c r="N148" i="1"/>
  <c r="M148" i="1"/>
  <c r="L148" i="1"/>
  <c r="K148" i="1"/>
  <c r="J148" i="1"/>
  <c r="I148" i="1"/>
  <c r="H148" i="1"/>
  <c r="G148" i="1"/>
  <c r="F148" i="1"/>
  <c r="E148" i="1"/>
  <c r="D148" i="1"/>
  <c r="C148" i="1"/>
  <c r="B148" i="1"/>
  <c r="X147" i="1"/>
  <c r="V147" i="1"/>
  <c r="U147" i="1"/>
  <c r="T147" i="1"/>
  <c r="S147" i="1"/>
  <c r="R147" i="1"/>
  <c r="Q147" i="1"/>
  <c r="P147" i="1"/>
  <c r="O147" i="1"/>
  <c r="N147" i="1"/>
  <c r="M147" i="1"/>
  <c r="L147" i="1"/>
  <c r="K147" i="1"/>
  <c r="J147" i="1"/>
  <c r="I147" i="1"/>
  <c r="H147" i="1"/>
  <c r="G147" i="1"/>
  <c r="F147" i="1"/>
  <c r="E147" i="1"/>
  <c r="D147" i="1"/>
  <c r="C147" i="1"/>
  <c r="B147" i="1"/>
  <c r="X146" i="1"/>
  <c r="V146" i="1"/>
  <c r="U146" i="1"/>
  <c r="T146" i="1"/>
  <c r="S146" i="1"/>
  <c r="R146" i="1"/>
  <c r="Q146" i="1"/>
  <c r="P146" i="1"/>
  <c r="O146" i="1"/>
  <c r="N146" i="1"/>
  <c r="M146" i="1"/>
  <c r="L146" i="1"/>
  <c r="K146" i="1"/>
  <c r="J146" i="1"/>
  <c r="I146" i="1"/>
  <c r="H146" i="1"/>
  <c r="G146" i="1"/>
  <c r="F146" i="1"/>
  <c r="E146" i="1"/>
  <c r="D146" i="1"/>
  <c r="C146" i="1"/>
  <c r="B146" i="1"/>
  <c r="X145" i="1"/>
  <c r="V145" i="1"/>
  <c r="U145" i="1"/>
  <c r="T145" i="1"/>
  <c r="S145" i="1"/>
  <c r="R145" i="1"/>
  <c r="Q145" i="1"/>
  <c r="P145" i="1"/>
  <c r="O145" i="1"/>
  <c r="N145" i="1"/>
  <c r="M145" i="1"/>
  <c r="L145" i="1"/>
  <c r="K145" i="1"/>
  <c r="J145" i="1"/>
  <c r="I145" i="1"/>
  <c r="H145" i="1"/>
  <c r="G145" i="1"/>
  <c r="F145" i="1"/>
  <c r="E145" i="1"/>
  <c r="D145" i="1"/>
  <c r="C145" i="1"/>
  <c r="B145" i="1"/>
  <c r="X144" i="1"/>
  <c r="V144" i="1"/>
  <c r="U144" i="1"/>
  <c r="T144" i="1"/>
  <c r="S144" i="1"/>
  <c r="R144" i="1"/>
  <c r="Q144" i="1"/>
  <c r="P144" i="1"/>
  <c r="O144" i="1"/>
  <c r="N144" i="1"/>
  <c r="M144" i="1"/>
  <c r="L144" i="1"/>
  <c r="K144" i="1"/>
  <c r="J144" i="1"/>
  <c r="I144" i="1"/>
  <c r="H144" i="1"/>
  <c r="G144" i="1"/>
  <c r="F144" i="1"/>
  <c r="E144" i="1"/>
  <c r="D144" i="1"/>
  <c r="C144" i="1"/>
  <c r="B144" i="1"/>
  <c r="X143" i="1"/>
  <c r="V143" i="1"/>
  <c r="U143" i="1"/>
  <c r="T143" i="1"/>
  <c r="S143" i="1"/>
  <c r="R143" i="1"/>
  <c r="Q143" i="1"/>
  <c r="P143" i="1"/>
  <c r="O143" i="1"/>
  <c r="N143" i="1"/>
  <c r="M143" i="1"/>
  <c r="L143" i="1"/>
  <c r="K143" i="1"/>
  <c r="J143" i="1"/>
  <c r="I143" i="1"/>
  <c r="H143" i="1"/>
  <c r="G143" i="1"/>
  <c r="F143" i="1"/>
  <c r="E143" i="1"/>
  <c r="D143" i="1"/>
  <c r="C143" i="1"/>
  <c r="B143" i="1"/>
  <c r="X142" i="1"/>
  <c r="V142" i="1"/>
  <c r="U142" i="1"/>
  <c r="T142" i="1"/>
  <c r="S142" i="1"/>
  <c r="R142" i="1"/>
  <c r="Q142" i="1"/>
  <c r="P142" i="1"/>
  <c r="O142" i="1"/>
  <c r="N142" i="1"/>
  <c r="M142" i="1"/>
  <c r="L142" i="1"/>
  <c r="K142" i="1"/>
  <c r="J142" i="1"/>
  <c r="I142" i="1"/>
  <c r="H142" i="1"/>
  <c r="G142" i="1"/>
  <c r="F142" i="1"/>
  <c r="E142" i="1"/>
  <c r="D142" i="1"/>
  <c r="C142" i="1"/>
  <c r="B142" i="1"/>
  <c r="X141" i="1"/>
  <c r="V141" i="1"/>
  <c r="U141" i="1"/>
  <c r="T141" i="1"/>
  <c r="S141" i="1"/>
  <c r="R141" i="1"/>
  <c r="Q141" i="1"/>
  <c r="P141" i="1"/>
  <c r="O141" i="1"/>
  <c r="N141" i="1"/>
  <c r="M141" i="1"/>
  <c r="L141" i="1"/>
  <c r="K141" i="1"/>
  <c r="J141" i="1"/>
  <c r="I141" i="1"/>
  <c r="H141" i="1"/>
  <c r="G141" i="1"/>
  <c r="F141" i="1"/>
  <c r="E141" i="1"/>
  <c r="D141" i="1"/>
  <c r="C141" i="1"/>
  <c r="B141" i="1"/>
  <c r="X140" i="1"/>
  <c r="V140" i="1"/>
  <c r="U140" i="1"/>
  <c r="T140" i="1"/>
  <c r="S140" i="1"/>
  <c r="R140" i="1"/>
  <c r="Q140" i="1"/>
  <c r="P140" i="1"/>
  <c r="O140" i="1"/>
  <c r="N140" i="1"/>
  <c r="M140" i="1"/>
  <c r="L140" i="1"/>
  <c r="K140" i="1"/>
  <c r="J140" i="1"/>
  <c r="I140" i="1"/>
  <c r="H140" i="1"/>
  <c r="G140" i="1"/>
  <c r="F140" i="1"/>
  <c r="E140" i="1"/>
  <c r="D140" i="1"/>
  <c r="C140" i="1"/>
  <c r="B140" i="1"/>
  <c r="X139" i="1"/>
  <c r="V139" i="1"/>
  <c r="U139" i="1"/>
  <c r="T139" i="1"/>
  <c r="S139" i="1"/>
  <c r="R139" i="1"/>
  <c r="Q139" i="1"/>
  <c r="P139" i="1"/>
  <c r="O139" i="1"/>
  <c r="N139" i="1"/>
  <c r="M139" i="1"/>
  <c r="L139" i="1"/>
  <c r="K139" i="1"/>
  <c r="J139" i="1"/>
  <c r="I139" i="1"/>
  <c r="H139" i="1"/>
  <c r="G139" i="1"/>
  <c r="F139" i="1"/>
  <c r="E139" i="1"/>
  <c r="D139" i="1"/>
  <c r="C139" i="1"/>
  <c r="B139" i="1"/>
  <c r="X138" i="1"/>
  <c r="V138" i="1"/>
  <c r="U138" i="1"/>
  <c r="T138" i="1"/>
  <c r="S138" i="1"/>
  <c r="R138" i="1"/>
  <c r="Q138" i="1"/>
  <c r="P138" i="1"/>
  <c r="O138" i="1"/>
  <c r="N138" i="1"/>
  <c r="M138" i="1"/>
  <c r="L138" i="1"/>
  <c r="K138" i="1"/>
  <c r="J138" i="1"/>
  <c r="I138" i="1"/>
  <c r="H138" i="1"/>
  <c r="G138" i="1"/>
  <c r="F138" i="1"/>
  <c r="E138" i="1"/>
  <c r="D138" i="1"/>
  <c r="C138" i="1"/>
  <c r="B138" i="1"/>
  <c r="X137" i="1"/>
  <c r="V137" i="1"/>
  <c r="U137" i="1"/>
  <c r="T137" i="1"/>
  <c r="S137" i="1"/>
  <c r="R137" i="1"/>
  <c r="Q137" i="1"/>
  <c r="P137" i="1"/>
  <c r="O137" i="1"/>
  <c r="N137" i="1"/>
  <c r="M137" i="1"/>
  <c r="L137" i="1"/>
  <c r="K137" i="1"/>
  <c r="J137" i="1"/>
  <c r="I137" i="1"/>
  <c r="H137" i="1"/>
  <c r="G137" i="1"/>
  <c r="F137" i="1"/>
  <c r="E137" i="1"/>
  <c r="D137" i="1"/>
  <c r="C137" i="1"/>
  <c r="B137" i="1"/>
  <c r="X136" i="1"/>
  <c r="V136" i="1"/>
  <c r="U136" i="1"/>
  <c r="T136" i="1"/>
  <c r="S136" i="1"/>
  <c r="R136" i="1"/>
  <c r="Q136" i="1"/>
  <c r="P136" i="1"/>
  <c r="O136" i="1"/>
  <c r="N136" i="1"/>
  <c r="M136" i="1"/>
  <c r="L136" i="1"/>
  <c r="K136" i="1"/>
  <c r="J136" i="1"/>
  <c r="I136" i="1"/>
  <c r="H136" i="1"/>
  <c r="G136" i="1"/>
  <c r="F136" i="1"/>
  <c r="E136" i="1"/>
  <c r="D136" i="1"/>
  <c r="C136" i="1"/>
  <c r="B136" i="1"/>
  <c r="X135" i="1"/>
  <c r="V135" i="1"/>
  <c r="U135" i="1"/>
  <c r="T135" i="1"/>
  <c r="S135" i="1"/>
  <c r="R135" i="1"/>
  <c r="Q135" i="1"/>
  <c r="P135" i="1"/>
  <c r="O135" i="1"/>
  <c r="N135" i="1"/>
  <c r="M135" i="1"/>
  <c r="L135" i="1"/>
  <c r="K135" i="1"/>
  <c r="J135" i="1"/>
  <c r="I135" i="1"/>
  <c r="H135" i="1"/>
  <c r="G135" i="1"/>
  <c r="F135" i="1"/>
  <c r="E135" i="1"/>
  <c r="D135" i="1"/>
  <c r="C135" i="1"/>
  <c r="B135" i="1"/>
  <c r="X134" i="1"/>
  <c r="V134" i="1"/>
  <c r="U134" i="1"/>
  <c r="T134" i="1"/>
  <c r="S134" i="1"/>
  <c r="R134" i="1"/>
  <c r="Q134" i="1"/>
  <c r="P134" i="1"/>
  <c r="O134" i="1"/>
  <c r="N134" i="1"/>
  <c r="M134" i="1"/>
  <c r="L134" i="1"/>
  <c r="K134" i="1"/>
  <c r="J134" i="1"/>
  <c r="I134" i="1"/>
  <c r="H134" i="1"/>
  <c r="G134" i="1"/>
  <c r="F134" i="1"/>
  <c r="E134" i="1"/>
  <c r="D134" i="1"/>
  <c r="C134" i="1"/>
  <c r="B134" i="1"/>
  <c r="X133" i="1"/>
  <c r="V133" i="1"/>
  <c r="U133" i="1"/>
  <c r="T133" i="1"/>
  <c r="S133" i="1"/>
  <c r="R133" i="1"/>
  <c r="Q133" i="1"/>
  <c r="P133" i="1"/>
  <c r="O133" i="1"/>
  <c r="N133" i="1"/>
  <c r="M133" i="1"/>
  <c r="L133" i="1"/>
  <c r="K133" i="1"/>
  <c r="J133" i="1"/>
  <c r="I133" i="1"/>
  <c r="H133" i="1"/>
  <c r="G133" i="1"/>
  <c r="F133" i="1"/>
  <c r="E133" i="1"/>
  <c r="D133" i="1"/>
  <c r="C133" i="1"/>
  <c r="B133" i="1"/>
  <c r="X132" i="1"/>
  <c r="V132" i="1"/>
  <c r="U132" i="1"/>
  <c r="T132" i="1"/>
  <c r="S132" i="1"/>
  <c r="R132" i="1"/>
  <c r="Q132" i="1"/>
  <c r="P132" i="1"/>
  <c r="O132" i="1"/>
  <c r="N132" i="1"/>
  <c r="M132" i="1"/>
  <c r="L132" i="1"/>
  <c r="K132" i="1"/>
  <c r="J132" i="1"/>
  <c r="I132" i="1"/>
  <c r="H132" i="1"/>
  <c r="G132" i="1"/>
  <c r="F132" i="1"/>
  <c r="E132" i="1"/>
  <c r="D132" i="1"/>
  <c r="C132" i="1"/>
  <c r="B132" i="1"/>
  <c r="X131" i="1"/>
  <c r="V131" i="1"/>
  <c r="U131" i="1"/>
  <c r="T131" i="1"/>
  <c r="S131" i="1"/>
  <c r="R131" i="1"/>
  <c r="Q131" i="1"/>
  <c r="P131" i="1"/>
  <c r="O131" i="1"/>
  <c r="N131" i="1"/>
  <c r="M131" i="1"/>
  <c r="L131" i="1"/>
  <c r="K131" i="1"/>
  <c r="J131" i="1"/>
  <c r="I131" i="1"/>
  <c r="H131" i="1"/>
  <c r="G131" i="1"/>
  <c r="F131" i="1"/>
  <c r="E131" i="1"/>
  <c r="D131" i="1"/>
  <c r="C131" i="1"/>
  <c r="B131" i="1"/>
  <c r="X130" i="1"/>
  <c r="V130" i="1"/>
  <c r="U130" i="1"/>
  <c r="T130" i="1"/>
  <c r="S130" i="1"/>
  <c r="R130" i="1"/>
  <c r="Q130" i="1"/>
  <c r="P130" i="1"/>
  <c r="O130" i="1"/>
  <c r="N130" i="1"/>
  <c r="M130" i="1"/>
  <c r="L130" i="1"/>
  <c r="K130" i="1"/>
  <c r="J130" i="1"/>
  <c r="I130" i="1"/>
  <c r="H130" i="1"/>
  <c r="G130" i="1"/>
  <c r="F130" i="1"/>
  <c r="E130" i="1"/>
  <c r="D130" i="1"/>
  <c r="C130" i="1"/>
  <c r="B130" i="1"/>
  <c r="X129" i="1"/>
  <c r="V129" i="1"/>
  <c r="U129" i="1"/>
  <c r="T129" i="1"/>
  <c r="S129" i="1"/>
  <c r="R129" i="1"/>
  <c r="Q129" i="1"/>
  <c r="P129" i="1"/>
  <c r="O129" i="1"/>
  <c r="N129" i="1"/>
  <c r="M129" i="1"/>
  <c r="L129" i="1"/>
  <c r="K129" i="1"/>
  <c r="J129" i="1"/>
  <c r="I129" i="1"/>
  <c r="H129" i="1"/>
  <c r="G129" i="1"/>
  <c r="F129" i="1"/>
  <c r="E129" i="1"/>
  <c r="D129" i="1"/>
  <c r="C129" i="1"/>
  <c r="B129" i="1"/>
  <c r="X128" i="1"/>
  <c r="V128" i="1"/>
  <c r="U128" i="1"/>
  <c r="T128" i="1"/>
  <c r="S128" i="1"/>
  <c r="R128" i="1"/>
  <c r="Q128" i="1"/>
  <c r="P128" i="1"/>
  <c r="O128" i="1"/>
  <c r="N128" i="1"/>
  <c r="M128" i="1"/>
  <c r="L128" i="1"/>
  <c r="K128" i="1"/>
  <c r="J128" i="1"/>
  <c r="I128" i="1"/>
  <c r="H128" i="1"/>
  <c r="G128" i="1"/>
  <c r="F128" i="1"/>
  <c r="E128" i="1"/>
  <c r="D128" i="1"/>
  <c r="C128" i="1"/>
  <c r="B128" i="1"/>
  <c r="X127" i="1"/>
  <c r="V127" i="1"/>
  <c r="U127" i="1"/>
  <c r="T127" i="1"/>
  <c r="S127" i="1"/>
  <c r="R127" i="1"/>
  <c r="Q127" i="1"/>
  <c r="P127" i="1"/>
  <c r="O127" i="1"/>
  <c r="N127" i="1"/>
  <c r="M127" i="1"/>
  <c r="L127" i="1"/>
  <c r="K127" i="1"/>
  <c r="J127" i="1"/>
  <c r="I127" i="1"/>
  <c r="H127" i="1"/>
  <c r="G127" i="1"/>
  <c r="F127" i="1"/>
  <c r="E127" i="1"/>
  <c r="D127" i="1"/>
  <c r="C127" i="1"/>
  <c r="B127" i="1"/>
  <c r="X126" i="1"/>
  <c r="V126" i="1"/>
  <c r="U126" i="1"/>
  <c r="T126" i="1"/>
  <c r="S126" i="1"/>
  <c r="R126" i="1"/>
  <c r="Q126" i="1"/>
  <c r="P126" i="1"/>
  <c r="O126" i="1"/>
  <c r="N126" i="1"/>
  <c r="M126" i="1"/>
  <c r="L126" i="1"/>
  <c r="K126" i="1"/>
  <c r="J126" i="1"/>
  <c r="I126" i="1"/>
  <c r="H126" i="1"/>
  <c r="G126" i="1"/>
  <c r="F126" i="1"/>
  <c r="E126" i="1"/>
  <c r="D126" i="1"/>
  <c r="C126" i="1"/>
  <c r="B126" i="1"/>
  <c r="X125" i="1"/>
  <c r="V125" i="1"/>
  <c r="U125" i="1"/>
  <c r="T125" i="1"/>
  <c r="S125" i="1"/>
  <c r="R125" i="1"/>
  <c r="Q125" i="1"/>
  <c r="P125" i="1"/>
  <c r="O125" i="1"/>
  <c r="N125" i="1"/>
  <c r="M125" i="1"/>
  <c r="L125" i="1"/>
  <c r="K125" i="1"/>
  <c r="J125" i="1"/>
  <c r="I125" i="1"/>
  <c r="H125" i="1"/>
  <c r="G125" i="1"/>
  <c r="F125" i="1"/>
  <c r="E125" i="1"/>
  <c r="D125" i="1"/>
  <c r="C125" i="1"/>
  <c r="B125" i="1"/>
  <c r="X124" i="1"/>
  <c r="V124" i="1"/>
  <c r="U124" i="1"/>
  <c r="T124" i="1"/>
  <c r="S124" i="1"/>
  <c r="R124" i="1"/>
  <c r="Q124" i="1"/>
  <c r="P124" i="1"/>
  <c r="O124" i="1"/>
  <c r="N124" i="1"/>
  <c r="M124" i="1"/>
  <c r="L124" i="1"/>
  <c r="K124" i="1"/>
  <c r="J124" i="1"/>
  <c r="I124" i="1"/>
  <c r="H124" i="1"/>
  <c r="G124" i="1"/>
  <c r="F124" i="1"/>
  <c r="E124" i="1"/>
  <c r="D124" i="1"/>
  <c r="C124" i="1"/>
  <c r="B124" i="1"/>
  <c r="X123" i="1"/>
  <c r="V123" i="1"/>
  <c r="U123" i="1"/>
  <c r="T123" i="1"/>
  <c r="S123" i="1"/>
  <c r="R123" i="1"/>
  <c r="Q123" i="1"/>
  <c r="P123" i="1"/>
  <c r="O123" i="1"/>
  <c r="N123" i="1"/>
  <c r="M123" i="1"/>
  <c r="L123" i="1"/>
  <c r="K123" i="1"/>
  <c r="J123" i="1"/>
  <c r="I123" i="1"/>
  <c r="H123" i="1"/>
  <c r="G123" i="1"/>
  <c r="F123" i="1"/>
  <c r="E123" i="1"/>
  <c r="D123" i="1"/>
  <c r="C123" i="1"/>
  <c r="B123" i="1"/>
  <c r="X122" i="1"/>
  <c r="V122" i="1"/>
  <c r="U122" i="1"/>
  <c r="T122" i="1"/>
  <c r="S122" i="1"/>
  <c r="R122" i="1"/>
  <c r="Q122" i="1"/>
  <c r="P122" i="1"/>
  <c r="O122" i="1"/>
  <c r="N122" i="1"/>
  <c r="M122" i="1"/>
  <c r="L122" i="1"/>
  <c r="K122" i="1"/>
  <c r="J122" i="1"/>
  <c r="I122" i="1"/>
  <c r="H122" i="1"/>
  <c r="G122" i="1"/>
  <c r="F122" i="1"/>
  <c r="E122" i="1"/>
  <c r="D122" i="1"/>
  <c r="C122" i="1"/>
  <c r="B122" i="1"/>
  <c r="X121" i="1"/>
  <c r="V121" i="1"/>
  <c r="U121" i="1"/>
  <c r="T121" i="1"/>
  <c r="S121" i="1"/>
  <c r="R121" i="1"/>
  <c r="Q121" i="1"/>
  <c r="P121" i="1"/>
  <c r="O121" i="1"/>
  <c r="N121" i="1"/>
  <c r="M121" i="1"/>
  <c r="L121" i="1"/>
  <c r="K121" i="1"/>
  <c r="J121" i="1"/>
  <c r="I121" i="1"/>
  <c r="H121" i="1"/>
  <c r="G121" i="1"/>
  <c r="F121" i="1"/>
  <c r="E121" i="1"/>
  <c r="D121" i="1"/>
  <c r="C121" i="1"/>
  <c r="B121" i="1"/>
  <c r="X120" i="1"/>
  <c r="V120" i="1"/>
  <c r="U120" i="1"/>
  <c r="T120" i="1"/>
  <c r="S120" i="1"/>
  <c r="R120" i="1"/>
  <c r="Q120" i="1"/>
  <c r="P120" i="1"/>
  <c r="O120" i="1"/>
  <c r="N120" i="1"/>
  <c r="M120" i="1"/>
  <c r="L120" i="1"/>
  <c r="K120" i="1"/>
  <c r="J120" i="1"/>
  <c r="I120" i="1"/>
  <c r="H120" i="1"/>
  <c r="G120" i="1"/>
  <c r="F120" i="1"/>
  <c r="E120" i="1"/>
  <c r="D120" i="1"/>
  <c r="C120" i="1"/>
  <c r="B120" i="1"/>
  <c r="X119" i="1"/>
  <c r="V119" i="1"/>
  <c r="U119" i="1"/>
  <c r="T119" i="1"/>
  <c r="S119" i="1"/>
  <c r="R119" i="1"/>
  <c r="Q119" i="1"/>
  <c r="P119" i="1"/>
  <c r="O119" i="1"/>
  <c r="N119" i="1"/>
  <c r="M119" i="1"/>
  <c r="L119" i="1"/>
  <c r="K119" i="1"/>
  <c r="J119" i="1"/>
  <c r="I119" i="1"/>
  <c r="H119" i="1"/>
  <c r="G119" i="1"/>
  <c r="F119" i="1"/>
  <c r="E119" i="1"/>
  <c r="D119" i="1"/>
  <c r="C119" i="1"/>
  <c r="B119" i="1"/>
  <c r="X118" i="1"/>
  <c r="V118" i="1"/>
  <c r="U118" i="1"/>
  <c r="T118" i="1"/>
  <c r="S118" i="1"/>
  <c r="R118" i="1"/>
  <c r="Q118" i="1"/>
  <c r="P118" i="1"/>
  <c r="O118" i="1"/>
  <c r="N118" i="1"/>
  <c r="M118" i="1"/>
  <c r="L118" i="1"/>
  <c r="K118" i="1"/>
  <c r="J118" i="1"/>
  <c r="I118" i="1"/>
  <c r="H118" i="1"/>
  <c r="G118" i="1"/>
  <c r="F118" i="1"/>
  <c r="E118" i="1"/>
  <c r="D118" i="1"/>
  <c r="C118" i="1"/>
  <c r="B118" i="1"/>
  <c r="X117" i="1"/>
  <c r="V117" i="1"/>
  <c r="U117" i="1"/>
  <c r="T117" i="1"/>
  <c r="S117" i="1"/>
  <c r="R117" i="1"/>
  <c r="Q117" i="1"/>
  <c r="P117" i="1"/>
  <c r="O117" i="1"/>
  <c r="N117" i="1"/>
  <c r="M117" i="1"/>
  <c r="L117" i="1"/>
  <c r="K117" i="1"/>
  <c r="J117" i="1"/>
  <c r="I117" i="1"/>
  <c r="H117" i="1"/>
  <c r="G117" i="1"/>
  <c r="F117" i="1"/>
  <c r="E117" i="1"/>
  <c r="D117" i="1"/>
  <c r="C117" i="1"/>
  <c r="B117" i="1"/>
  <c r="X116" i="1"/>
  <c r="V116" i="1"/>
  <c r="U116" i="1"/>
  <c r="T116" i="1"/>
  <c r="S116" i="1"/>
  <c r="R116" i="1"/>
  <c r="Q116" i="1"/>
  <c r="P116" i="1"/>
  <c r="O116" i="1"/>
  <c r="N116" i="1"/>
  <c r="M116" i="1"/>
  <c r="L116" i="1"/>
  <c r="K116" i="1"/>
  <c r="J116" i="1"/>
  <c r="I116" i="1"/>
  <c r="H116" i="1"/>
  <c r="G116" i="1"/>
  <c r="F116" i="1"/>
  <c r="E116" i="1"/>
  <c r="D116" i="1"/>
  <c r="C116" i="1"/>
  <c r="B116" i="1"/>
  <c r="X115" i="1"/>
  <c r="V115" i="1"/>
  <c r="U115" i="1"/>
  <c r="T115" i="1"/>
  <c r="S115" i="1"/>
  <c r="R115" i="1"/>
  <c r="Q115" i="1"/>
  <c r="P115" i="1"/>
  <c r="O115" i="1"/>
  <c r="N115" i="1"/>
  <c r="M115" i="1"/>
  <c r="L115" i="1"/>
  <c r="K115" i="1"/>
  <c r="J115" i="1"/>
  <c r="I115" i="1"/>
  <c r="H115" i="1"/>
  <c r="G115" i="1"/>
  <c r="F115" i="1"/>
  <c r="E115" i="1"/>
  <c r="D115" i="1"/>
  <c r="C115" i="1"/>
  <c r="B115" i="1"/>
  <c r="X114" i="1"/>
  <c r="W114" i="1"/>
  <c r="V114" i="1"/>
  <c r="U114" i="1"/>
  <c r="T114" i="1"/>
  <c r="S114" i="1"/>
  <c r="R114" i="1"/>
  <c r="Q114" i="1"/>
  <c r="P114" i="1"/>
  <c r="O114" i="1"/>
  <c r="N114" i="1"/>
  <c r="M114" i="1"/>
  <c r="L114" i="1"/>
  <c r="K114" i="1"/>
  <c r="J114" i="1"/>
  <c r="I114" i="1"/>
  <c r="H114" i="1"/>
  <c r="G114" i="1"/>
  <c r="F114" i="1"/>
  <c r="E114" i="1"/>
  <c r="D114" i="1"/>
  <c r="C114" i="1"/>
  <c r="B114" i="1"/>
  <c r="X113" i="1"/>
  <c r="V113" i="1"/>
  <c r="U113" i="1"/>
  <c r="T113" i="1"/>
  <c r="S113" i="1"/>
  <c r="R113" i="1"/>
  <c r="Q113" i="1"/>
  <c r="P113" i="1"/>
  <c r="O113" i="1"/>
  <c r="N113" i="1"/>
  <c r="M113" i="1"/>
  <c r="L113" i="1"/>
  <c r="K113" i="1"/>
  <c r="J113" i="1"/>
  <c r="I113" i="1"/>
  <c r="H113" i="1"/>
  <c r="G113" i="1"/>
  <c r="F113" i="1"/>
  <c r="E113" i="1"/>
  <c r="D113" i="1"/>
  <c r="C113" i="1"/>
  <c r="B113" i="1"/>
  <c r="X112" i="1"/>
  <c r="V112" i="1"/>
  <c r="U112" i="1"/>
  <c r="T112" i="1"/>
  <c r="S112" i="1"/>
  <c r="R112" i="1"/>
  <c r="Q112" i="1"/>
  <c r="P112" i="1"/>
  <c r="O112" i="1"/>
  <c r="N112" i="1"/>
  <c r="M112" i="1"/>
  <c r="L112" i="1"/>
  <c r="K112" i="1"/>
  <c r="J112" i="1"/>
  <c r="I112" i="1"/>
  <c r="H112" i="1"/>
  <c r="G112" i="1"/>
  <c r="F112" i="1"/>
  <c r="E112" i="1"/>
  <c r="D112" i="1"/>
  <c r="C112" i="1"/>
  <c r="B112" i="1"/>
  <c r="X111" i="1"/>
  <c r="V111" i="1"/>
  <c r="U111" i="1"/>
  <c r="T111" i="1"/>
  <c r="S111" i="1"/>
  <c r="R111" i="1"/>
  <c r="Q111" i="1"/>
  <c r="P111" i="1"/>
  <c r="O111" i="1"/>
  <c r="N111" i="1"/>
  <c r="M111" i="1"/>
  <c r="L111" i="1"/>
  <c r="K111" i="1"/>
  <c r="J111" i="1"/>
  <c r="I111" i="1"/>
  <c r="H111" i="1"/>
  <c r="G111" i="1"/>
  <c r="F111" i="1"/>
  <c r="E111" i="1"/>
  <c r="D111" i="1"/>
  <c r="C111" i="1"/>
  <c r="B111" i="1"/>
  <c r="X110" i="1"/>
  <c r="V110" i="1"/>
  <c r="U110" i="1"/>
  <c r="T110" i="1"/>
  <c r="S110" i="1"/>
  <c r="R110" i="1"/>
  <c r="Q110" i="1"/>
  <c r="P110" i="1"/>
  <c r="O110" i="1"/>
  <c r="N110" i="1"/>
  <c r="M110" i="1"/>
  <c r="L110" i="1"/>
  <c r="K110" i="1"/>
  <c r="J110" i="1"/>
  <c r="I110" i="1"/>
  <c r="H110" i="1"/>
  <c r="G110" i="1"/>
  <c r="F110" i="1"/>
  <c r="E110" i="1"/>
  <c r="D110" i="1"/>
  <c r="C110" i="1"/>
  <c r="B110" i="1"/>
  <c r="X109" i="1"/>
  <c r="V109" i="1"/>
  <c r="U109" i="1"/>
  <c r="T109" i="1"/>
  <c r="S109" i="1"/>
  <c r="R109" i="1"/>
  <c r="Q109" i="1"/>
  <c r="P109" i="1"/>
  <c r="O109" i="1"/>
  <c r="N109" i="1"/>
  <c r="M109" i="1"/>
  <c r="L109" i="1"/>
  <c r="K109" i="1"/>
  <c r="J109" i="1"/>
  <c r="I109" i="1"/>
  <c r="H109" i="1"/>
  <c r="G109" i="1"/>
  <c r="F109" i="1"/>
  <c r="E109" i="1"/>
  <c r="D109" i="1"/>
  <c r="C109" i="1"/>
  <c r="B109" i="1"/>
  <c r="X108" i="1"/>
  <c r="V108" i="1"/>
  <c r="U108" i="1"/>
  <c r="T108" i="1"/>
  <c r="S108" i="1"/>
  <c r="R108" i="1"/>
  <c r="Q108" i="1"/>
  <c r="P108" i="1"/>
  <c r="O108" i="1"/>
  <c r="N108" i="1"/>
  <c r="M108" i="1"/>
  <c r="L108" i="1"/>
  <c r="K108" i="1"/>
  <c r="J108" i="1"/>
  <c r="I108" i="1"/>
  <c r="H108" i="1"/>
  <c r="G108" i="1"/>
  <c r="F108" i="1"/>
  <c r="E108" i="1"/>
  <c r="D108" i="1"/>
  <c r="C108" i="1"/>
  <c r="B108" i="1"/>
  <c r="X107" i="1"/>
  <c r="V107" i="1"/>
  <c r="U107" i="1"/>
  <c r="T107" i="1"/>
  <c r="S107" i="1"/>
  <c r="R107" i="1"/>
  <c r="Q107" i="1"/>
  <c r="P107" i="1"/>
  <c r="O107" i="1"/>
  <c r="N107" i="1"/>
  <c r="M107" i="1"/>
  <c r="L107" i="1"/>
  <c r="K107" i="1"/>
  <c r="J107" i="1"/>
  <c r="I107" i="1"/>
  <c r="H107" i="1"/>
  <c r="G107" i="1"/>
  <c r="F107" i="1"/>
  <c r="E107" i="1"/>
  <c r="D107" i="1"/>
  <c r="C107" i="1"/>
  <c r="B107" i="1"/>
  <c r="X106" i="1"/>
  <c r="V106" i="1"/>
  <c r="U106" i="1"/>
  <c r="T106" i="1"/>
  <c r="S106" i="1"/>
  <c r="R106" i="1"/>
  <c r="Q106" i="1"/>
  <c r="P106" i="1"/>
  <c r="O106" i="1"/>
  <c r="N106" i="1"/>
  <c r="M106" i="1"/>
  <c r="L106" i="1"/>
  <c r="K106" i="1"/>
  <c r="J106" i="1"/>
  <c r="I106" i="1"/>
  <c r="H106" i="1"/>
  <c r="G106" i="1"/>
  <c r="F106" i="1"/>
  <c r="E106" i="1"/>
  <c r="D106" i="1"/>
  <c r="C106" i="1"/>
  <c r="B106" i="1"/>
  <c r="X105" i="1"/>
  <c r="V105" i="1"/>
  <c r="U105" i="1"/>
  <c r="T105" i="1"/>
  <c r="S105" i="1"/>
  <c r="R105" i="1"/>
  <c r="Q105" i="1"/>
  <c r="P105" i="1"/>
  <c r="O105" i="1"/>
  <c r="N105" i="1"/>
  <c r="M105" i="1"/>
  <c r="L105" i="1"/>
  <c r="K105" i="1"/>
  <c r="J105" i="1"/>
  <c r="I105" i="1"/>
  <c r="H105" i="1"/>
  <c r="G105" i="1"/>
  <c r="F105" i="1"/>
  <c r="E105" i="1"/>
  <c r="D105" i="1"/>
  <c r="C105" i="1"/>
  <c r="B105" i="1"/>
  <c r="X104" i="1"/>
  <c r="V104" i="1"/>
  <c r="U104" i="1"/>
  <c r="T104" i="1"/>
  <c r="S104" i="1"/>
  <c r="R104" i="1"/>
  <c r="Q104" i="1"/>
  <c r="P104" i="1"/>
  <c r="O104" i="1"/>
  <c r="N104" i="1"/>
  <c r="M104" i="1"/>
  <c r="L104" i="1"/>
  <c r="K104" i="1"/>
  <c r="J104" i="1"/>
  <c r="I104" i="1"/>
  <c r="H104" i="1"/>
  <c r="G104" i="1"/>
  <c r="F104" i="1"/>
  <c r="E104" i="1"/>
  <c r="D104" i="1"/>
  <c r="C104" i="1"/>
  <c r="B104" i="1"/>
  <c r="X103" i="1"/>
  <c r="V103" i="1"/>
  <c r="U103" i="1"/>
  <c r="T103" i="1"/>
  <c r="S103" i="1"/>
  <c r="R103" i="1"/>
  <c r="Q103" i="1"/>
  <c r="P103" i="1"/>
  <c r="O103" i="1"/>
  <c r="N103" i="1"/>
  <c r="M103" i="1"/>
  <c r="L103" i="1"/>
  <c r="K103" i="1"/>
  <c r="J103" i="1"/>
  <c r="I103" i="1"/>
  <c r="H103" i="1"/>
  <c r="G103" i="1"/>
  <c r="F103" i="1"/>
  <c r="E103" i="1"/>
  <c r="D103" i="1"/>
  <c r="C103" i="1"/>
  <c r="B103" i="1"/>
  <c r="X102" i="1"/>
  <c r="V102" i="1"/>
  <c r="U102" i="1"/>
  <c r="T102" i="1"/>
  <c r="S102" i="1"/>
  <c r="R102" i="1"/>
  <c r="Q102" i="1"/>
  <c r="P102" i="1"/>
  <c r="O102" i="1"/>
  <c r="N102" i="1"/>
  <c r="M102" i="1"/>
  <c r="L102" i="1"/>
  <c r="K102" i="1"/>
  <c r="J102" i="1"/>
  <c r="I102" i="1"/>
  <c r="H102" i="1"/>
  <c r="G102" i="1"/>
  <c r="F102" i="1"/>
  <c r="E102" i="1"/>
  <c r="D102" i="1"/>
  <c r="C102" i="1"/>
  <c r="B102" i="1"/>
  <c r="X101" i="1"/>
  <c r="V101" i="1"/>
  <c r="U101" i="1"/>
  <c r="T101" i="1"/>
  <c r="S101" i="1"/>
  <c r="R101" i="1"/>
  <c r="Q101" i="1"/>
  <c r="P101" i="1"/>
  <c r="O101" i="1"/>
  <c r="N101" i="1"/>
  <c r="M101" i="1"/>
  <c r="L101" i="1"/>
  <c r="K101" i="1"/>
  <c r="J101" i="1"/>
  <c r="I101" i="1"/>
  <c r="H101" i="1"/>
  <c r="G101" i="1"/>
  <c r="F101" i="1"/>
  <c r="E101" i="1"/>
  <c r="D101" i="1"/>
  <c r="C101" i="1"/>
  <c r="B101" i="1"/>
  <c r="X100" i="1"/>
  <c r="V100" i="1"/>
  <c r="U100" i="1"/>
  <c r="T100" i="1"/>
  <c r="S100" i="1"/>
  <c r="R100" i="1"/>
  <c r="Q100" i="1"/>
  <c r="P100" i="1"/>
  <c r="O100" i="1"/>
  <c r="N100" i="1"/>
  <c r="M100" i="1"/>
  <c r="L100" i="1"/>
  <c r="K100" i="1"/>
  <c r="J100" i="1"/>
  <c r="I100" i="1"/>
  <c r="H100" i="1"/>
  <c r="G100" i="1"/>
  <c r="F100" i="1"/>
  <c r="E100" i="1"/>
  <c r="D100" i="1"/>
  <c r="C100" i="1"/>
  <c r="B100" i="1"/>
  <c r="X99" i="1"/>
  <c r="V99" i="1"/>
  <c r="U99" i="1"/>
  <c r="T99" i="1"/>
  <c r="S99" i="1"/>
  <c r="R99" i="1"/>
  <c r="Q99" i="1"/>
  <c r="P99" i="1"/>
  <c r="O99" i="1"/>
  <c r="N99" i="1"/>
  <c r="M99" i="1"/>
  <c r="L99" i="1"/>
  <c r="K99" i="1"/>
  <c r="J99" i="1"/>
  <c r="I99" i="1"/>
  <c r="H99" i="1"/>
  <c r="G99" i="1"/>
  <c r="F99" i="1"/>
  <c r="E99" i="1"/>
  <c r="D99" i="1"/>
  <c r="C99" i="1"/>
  <c r="B99" i="1"/>
  <c r="X98" i="1"/>
  <c r="V98" i="1"/>
  <c r="U98" i="1"/>
  <c r="T98" i="1"/>
  <c r="S98" i="1"/>
  <c r="R98" i="1"/>
  <c r="Q98" i="1"/>
  <c r="P98" i="1"/>
  <c r="O98" i="1"/>
  <c r="N98" i="1"/>
  <c r="M98" i="1"/>
  <c r="L98" i="1"/>
  <c r="K98" i="1"/>
  <c r="J98" i="1"/>
  <c r="I98" i="1"/>
  <c r="H98" i="1"/>
  <c r="G98" i="1"/>
  <c r="F98" i="1"/>
  <c r="E98" i="1"/>
  <c r="D98" i="1"/>
  <c r="C98" i="1"/>
  <c r="B98" i="1"/>
  <c r="X97" i="1"/>
  <c r="V97" i="1"/>
  <c r="U97" i="1"/>
  <c r="T97" i="1"/>
  <c r="S97" i="1"/>
  <c r="R97" i="1"/>
  <c r="Q97" i="1"/>
  <c r="P97" i="1"/>
  <c r="O97" i="1"/>
  <c r="N97" i="1"/>
  <c r="M97" i="1"/>
  <c r="L97" i="1"/>
  <c r="K97" i="1"/>
  <c r="J97" i="1"/>
  <c r="I97" i="1"/>
  <c r="H97" i="1"/>
  <c r="G97" i="1"/>
  <c r="F97" i="1"/>
  <c r="E97" i="1"/>
  <c r="D97" i="1"/>
  <c r="C97" i="1"/>
  <c r="B97" i="1"/>
  <c r="X96" i="1"/>
  <c r="V96" i="1"/>
  <c r="U96" i="1"/>
  <c r="T96" i="1"/>
  <c r="S96" i="1"/>
  <c r="R96" i="1"/>
  <c r="Q96" i="1"/>
  <c r="P96" i="1"/>
  <c r="O96" i="1"/>
  <c r="N96" i="1"/>
  <c r="M96" i="1"/>
  <c r="L96" i="1"/>
  <c r="K96" i="1"/>
  <c r="J96" i="1"/>
  <c r="I96" i="1"/>
  <c r="H96" i="1"/>
  <c r="G96" i="1"/>
  <c r="F96" i="1"/>
  <c r="E96" i="1"/>
  <c r="D96" i="1"/>
  <c r="C96" i="1"/>
  <c r="B96" i="1"/>
  <c r="X95" i="1"/>
  <c r="V95" i="1"/>
  <c r="U95" i="1"/>
  <c r="T95" i="1"/>
  <c r="S95" i="1"/>
  <c r="R95" i="1"/>
  <c r="Q95" i="1"/>
  <c r="P95" i="1"/>
  <c r="O95" i="1"/>
  <c r="N95" i="1"/>
  <c r="M95" i="1"/>
  <c r="L95" i="1"/>
  <c r="K95" i="1"/>
  <c r="J95" i="1"/>
  <c r="I95" i="1"/>
  <c r="H95" i="1"/>
  <c r="G95" i="1"/>
  <c r="F95" i="1"/>
  <c r="E95" i="1"/>
  <c r="D95" i="1"/>
  <c r="C95" i="1"/>
  <c r="B95" i="1"/>
  <c r="X94" i="1"/>
  <c r="V94" i="1"/>
  <c r="U94" i="1"/>
  <c r="T94" i="1"/>
  <c r="S94" i="1"/>
  <c r="R94" i="1"/>
  <c r="Q94" i="1"/>
  <c r="P94" i="1"/>
  <c r="O94" i="1"/>
  <c r="N94" i="1"/>
  <c r="M94" i="1"/>
  <c r="L94" i="1"/>
  <c r="K94" i="1"/>
  <c r="J94" i="1"/>
  <c r="I94" i="1"/>
  <c r="H94" i="1"/>
  <c r="G94" i="1"/>
  <c r="F94" i="1"/>
  <c r="E94" i="1"/>
  <c r="D94" i="1"/>
  <c r="C94" i="1"/>
  <c r="B94" i="1"/>
  <c r="X93" i="1"/>
  <c r="V93" i="1"/>
  <c r="U93" i="1"/>
  <c r="T93" i="1"/>
  <c r="S93" i="1"/>
  <c r="R93" i="1"/>
  <c r="Q93" i="1"/>
  <c r="P93" i="1"/>
  <c r="O93" i="1"/>
  <c r="N93" i="1"/>
  <c r="M93" i="1"/>
  <c r="L93" i="1"/>
  <c r="K93" i="1"/>
  <c r="J93" i="1"/>
  <c r="I93" i="1"/>
  <c r="H93" i="1"/>
  <c r="G93" i="1"/>
  <c r="F93" i="1"/>
  <c r="E93" i="1"/>
  <c r="D93" i="1"/>
  <c r="C93" i="1"/>
  <c r="B93" i="1"/>
  <c r="X92" i="1"/>
  <c r="V92" i="1"/>
  <c r="U92" i="1"/>
  <c r="T92" i="1"/>
  <c r="S92" i="1"/>
  <c r="R92" i="1"/>
  <c r="Q92" i="1"/>
  <c r="P92" i="1"/>
  <c r="O92" i="1"/>
  <c r="N92" i="1"/>
  <c r="M92" i="1"/>
  <c r="L92" i="1"/>
  <c r="K92" i="1"/>
  <c r="J92" i="1"/>
  <c r="I92" i="1"/>
  <c r="H92" i="1"/>
  <c r="G92" i="1"/>
  <c r="F92" i="1"/>
  <c r="E92" i="1"/>
  <c r="D92" i="1"/>
  <c r="C92" i="1"/>
  <c r="B92" i="1"/>
  <c r="X91" i="1"/>
  <c r="V91" i="1"/>
  <c r="U91" i="1"/>
  <c r="T91" i="1"/>
  <c r="S91" i="1"/>
  <c r="R91" i="1"/>
  <c r="Q91" i="1"/>
  <c r="P91" i="1"/>
  <c r="O91" i="1"/>
  <c r="N91" i="1"/>
  <c r="M91" i="1"/>
  <c r="L91" i="1"/>
  <c r="K91" i="1"/>
  <c r="J91" i="1"/>
  <c r="I91" i="1"/>
  <c r="H91" i="1"/>
  <c r="G91" i="1"/>
  <c r="F91" i="1"/>
  <c r="E91" i="1"/>
  <c r="D91" i="1"/>
  <c r="C91" i="1"/>
  <c r="B91" i="1"/>
  <c r="X90" i="1"/>
  <c r="V90" i="1"/>
  <c r="U90" i="1"/>
  <c r="T90" i="1"/>
  <c r="S90" i="1"/>
  <c r="R90" i="1"/>
  <c r="Q90" i="1"/>
  <c r="P90" i="1"/>
  <c r="O90" i="1"/>
  <c r="N90" i="1"/>
  <c r="M90" i="1"/>
  <c r="L90" i="1"/>
  <c r="K90" i="1"/>
  <c r="J90" i="1"/>
  <c r="I90" i="1"/>
  <c r="H90" i="1"/>
  <c r="G90" i="1"/>
  <c r="F90" i="1"/>
  <c r="E90" i="1"/>
  <c r="D90" i="1"/>
  <c r="C90" i="1"/>
  <c r="B90" i="1"/>
  <c r="X89" i="1"/>
  <c r="V89" i="1"/>
  <c r="U89" i="1"/>
  <c r="T89" i="1"/>
  <c r="S89" i="1"/>
  <c r="R89" i="1"/>
  <c r="Q89" i="1"/>
  <c r="P89" i="1"/>
  <c r="O89" i="1"/>
  <c r="N89" i="1"/>
  <c r="M89" i="1"/>
  <c r="L89" i="1"/>
  <c r="K89" i="1"/>
  <c r="J89" i="1"/>
  <c r="I89" i="1"/>
  <c r="H89" i="1"/>
  <c r="G89" i="1"/>
  <c r="F89" i="1"/>
  <c r="E89" i="1"/>
  <c r="D89" i="1"/>
  <c r="C89" i="1"/>
  <c r="B89" i="1"/>
  <c r="X88" i="1"/>
  <c r="V88" i="1"/>
  <c r="U88" i="1"/>
  <c r="T88" i="1"/>
  <c r="S88" i="1"/>
  <c r="R88" i="1"/>
  <c r="Q88" i="1"/>
  <c r="P88" i="1"/>
  <c r="O88" i="1"/>
  <c r="N88" i="1"/>
  <c r="M88" i="1"/>
  <c r="L88" i="1"/>
  <c r="K88" i="1"/>
  <c r="J88" i="1"/>
  <c r="I88" i="1"/>
  <c r="H88" i="1"/>
  <c r="G88" i="1"/>
  <c r="F88" i="1"/>
  <c r="E88" i="1"/>
  <c r="D88" i="1"/>
  <c r="C88" i="1"/>
  <c r="B88" i="1"/>
  <c r="X87" i="1"/>
  <c r="V87" i="1"/>
  <c r="U87" i="1"/>
  <c r="T87" i="1"/>
  <c r="S87" i="1"/>
  <c r="R87" i="1"/>
  <c r="Q87" i="1"/>
  <c r="P87" i="1"/>
  <c r="O87" i="1"/>
  <c r="N87" i="1"/>
  <c r="M87" i="1"/>
  <c r="L87" i="1"/>
  <c r="K87" i="1"/>
  <c r="J87" i="1"/>
  <c r="I87" i="1"/>
  <c r="H87" i="1"/>
  <c r="G87" i="1"/>
  <c r="F87" i="1"/>
  <c r="E87" i="1"/>
  <c r="D87" i="1"/>
  <c r="C87" i="1"/>
  <c r="B87" i="1"/>
  <c r="X86" i="1"/>
  <c r="V86" i="1"/>
  <c r="U86" i="1"/>
  <c r="T86" i="1"/>
  <c r="S86" i="1"/>
  <c r="R86" i="1"/>
  <c r="Q86" i="1"/>
  <c r="P86" i="1"/>
  <c r="O86" i="1"/>
  <c r="N86" i="1"/>
  <c r="M86" i="1"/>
  <c r="L86" i="1"/>
  <c r="K86" i="1"/>
  <c r="J86" i="1"/>
  <c r="I86" i="1"/>
  <c r="H86" i="1"/>
  <c r="G86" i="1"/>
  <c r="F86" i="1"/>
  <c r="E86" i="1"/>
  <c r="D86" i="1"/>
  <c r="C86" i="1"/>
  <c r="B86" i="1"/>
  <c r="X85" i="1"/>
  <c r="V85" i="1"/>
  <c r="U85" i="1"/>
  <c r="T85" i="1"/>
  <c r="S85" i="1"/>
  <c r="R85" i="1"/>
  <c r="Q85" i="1"/>
  <c r="P85" i="1"/>
  <c r="O85" i="1"/>
  <c r="N85" i="1"/>
  <c r="M85" i="1"/>
  <c r="L85" i="1"/>
  <c r="K85" i="1"/>
  <c r="J85" i="1"/>
  <c r="I85" i="1"/>
  <c r="H85" i="1"/>
  <c r="G85" i="1"/>
  <c r="F85" i="1"/>
  <c r="E85" i="1"/>
  <c r="D85" i="1"/>
  <c r="C85" i="1"/>
  <c r="B85" i="1"/>
  <c r="X84" i="1"/>
  <c r="V84" i="1"/>
  <c r="U84" i="1"/>
  <c r="T84" i="1"/>
  <c r="S84" i="1"/>
  <c r="R84" i="1"/>
  <c r="Q84" i="1"/>
  <c r="P84" i="1"/>
  <c r="O84" i="1"/>
  <c r="N84" i="1"/>
  <c r="M84" i="1"/>
  <c r="L84" i="1"/>
  <c r="K84" i="1"/>
  <c r="J84" i="1"/>
  <c r="I84" i="1"/>
  <c r="H84" i="1"/>
  <c r="G84" i="1"/>
  <c r="F84" i="1"/>
  <c r="E84" i="1"/>
  <c r="D84" i="1"/>
  <c r="C84" i="1"/>
  <c r="B84" i="1"/>
  <c r="X83" i="1"/>
  <c r="V83" i="1"/>
  <c r="U83" i="1"/>
  <c r="T83" i="1"/>
  <c r="S83" i="1"/>
  <c r="R83" i="1"/>
  <c r="Q83" i="1"/>
  <c r="P83" i="1"/>
  <c r="O83" i="1"/>
  <c r="N83" i="1"/>
  <c r="M83" i="1"/>
  <c r="L83" i="1"/>
  <c r="K83" i="1"/>
  <c r="J83" i="1"/>
  <c r="I83" i="1"/>
  <c r="H83" i="1"/>
  <c r="G83" i="1"/>
  <c r="F83" i="1"/>
  <c r="E83" i="1"/>
  <c r="D83" i="1"/>
  <c r="C83" i="1"/>
  <c r="B83" i="1"/>
  <c r="X82" i="1"/>
  <c r="V82" i="1"/>
  <c r="U82" i="1"/>
  <c r="T82" i="1"/>
  <c r="S82" i="1"/>
  <c r="R82" i="1"/>
  <c r="Q82" i="1"/>
  <c r="P82" i="1"/>
  <c r="O82" i="1"/>
  <c r="N82" i="1"/>
  <c r="M82" i="1"/>
  <c r="L82" i="1"/>
  <c r="K82" i="1"/>
  <c r="J82" i="1"/>
  <c r="I82" i="1"/>
  <c r="H82" i="1"/>
  <c r="G82" i="1"/>
  <c r="F82" i="1"/>
  <c r="E82" i="1"/>
  <c r="D82" i="1"/>
  <c r="C82" i="1"/>
  <c r="B82" i="1"/>
  <c r="X81" i="1"/>
  <c r="V81" i="1"/>
  <c r="U81" i="1"/>
  <c r="T81" i="1"/>
  <c r="S81" i="1"/>
  <c r="R81" i="1"/>
  <c r="Q81" i="1"/>
  <c r="P81" i="1"/>
  <c r="O81" i="1"/>
  <c r="N81" i="1"/>
  <c r="M81" i="1"/>
  <c r="L81" i="1"/>
  <c r="K81" i="1"/>
  <c r="J81" i="1"/>
  <c r="I81" i="1"/>
  <c r="H81" i="1"/>
  <c r="G81" i="1"/>
  <c r="F81" i="1"/>
  <c r="E81" i="1"/>
  <c r="D81" i="1"/>
  <c r="C81" i="1"/>
  <c r="B81" i="1"/>
  <c r="X80" i="1"/>
  <c r="V80" i="1"/>
  <c r="U80" i="1"/>
  <c r="T80" i="1"/>
  <c r="S80" i="1"/>
  <c r="R80" i="1"/>
  <c r="Q80" i="1"/>
  <c r="P80" i="1"/>
  <c r="O80" i="1"/>
  <c r="N80" i="1"/>
  <c r="M80" i="1"/>
  <c r="L80" i="1"/>
  <c r="K80" i="1"/>
  <c r="J80" i="1"/>
  <c r="I80" i="1"/>
  <c r="H80" i="1"/>
  <c r="G80" i="1"/>
  <c r="F80" i="1"/>
  <c r="E80" i="1"/>
  <c r="D80" i="1"/>
  <c r="C80" i="1"/>
  <c r="B80" i="1"/>
  <c r="X79" i="1"/>
  <c r="V79" i="1"/>
  <c r="U79" i="1"/>
  <c r="T79" i="1"/>
  <c r="S79" i="1"/>
  <c r="R79" i="1"/>
  <c r="Q79" i="1"/>
  <c r="P79" i="1"/>
  <c r="O79" i="1"/>
  <c r="N79" i="1"/>
  <c r="M79" i="1"/>
  <c r="L79" i="1"/>
  <c r="K79" i="1"/>
  <c r="J79" i="1"/>
  <c r="I79" i="1"/>
  <c r="H79" i="1"/>
  <c r="G79" i="1"/>
  <c r="F79" i="1"/>
  <c r="E79" i="1"/>
  <c r="D79" i="1"/>
  <c r="C79" i="1"/>
  <c r="B79" i="1"/>
  <c r="X78" i="1"/>
  <c r="V78" i="1"/>
  <c r="U78" i="1"/>
  <c r="T78" i="1"/>
  <c r="S78" i="1"/>
  <c r="R78" i="1"/>
  <c r="Q78" i="1"/>
  <c r="P78" i="1"/>
  <c r="O78" i="1"/>
  <c r="N78" i="1"/>
  <c r="M78" i="1"/>
  <c r="L78" i="1"/>
  <c r="K78" i="1"/>
  <c r="J78" i="1"/>
  <c r="I78" i="1"/>
  <c r="H78" i="1"/>
  <c r="G78" i="1"/>
  <c r="F78" i="1"/>
  <c r="E78" i="1"/>
  <c r="D78" i="1"/>
  <c r="C78" i="1"/>
  <c r="B78" i="1"/>
  <c r="X77" i="1"/>
  <c r="V77" i="1"/>
  <c r="U77" i="1"/>
  <c r="T77" i="1"/>
  <c r="S77" i="1"/>
  <c r="R77" i="1"/>
  <c r="Q77" i="1"/>
  <c r="P77" i="1"/>
  <c r="O77" i="1"/>
  <c r="N77" i="1"/>
  <c r="M77" i="1"/>
  <c r="L77" i="1"/>
  <c r="K77" i="1"/>
  <c r="J77" i="1"/>
  <c r="I77" i="1"/>
  <c r="H77" i="1"/>
  <c r="G77" i="1"/>
  <c r="F77" i="1"/>
  <c r="E77" i="1"/>
  <c r="D77" i="1"/>
  <c r="C77" i="1"/>
  <c r="B77" i="1"/>
  <c r="X76" i="1"/>
  <c r="V76" i="1"/>
  <c r="U76" i="1"/>
  <c r="T76" i="1"/>
  <c r="S76" i="1"/>
  <c r="R76" i="1"/>
  <c r="Q76" i="1"/>
  <c r="P76" i="1"/>
  <c r="O76" i="1"/>
  <c r="N76" i="1"/>
  <c r="M76" i="1"/>
  <c r="L76" i="1"/>
  <c r="K76" i="1"/>
  <c r="J76" i="1"/>
  <c r="I76" i="1"/>
  <c r="H76" i="1"/>
  <c r="G76" i="1"/>
  <c r="F76" i="1"/>
  <c r="E76" i="1"/>
  <c r="D76" i="1"/>
  <c r="C76" i="1"/>
  <c r="B76" i="1"/>
  <c r="X75" i="1"/>
  <c r="V75" i="1"/>
  <c r="U75" i="1"/>
  <c r="T75" i="1"/>
  <c r="S75" i="1"/>
  <c r="R75" i="1"/>
  <c r="Q75" i="1"/>
  <c r="P75" i="1"/>
  <c r="O75" i="1"/>
  <c r="N75" i="1"/>
  <c r="M75" i="1"/>
  <c r="L75" i="1"/>
  <c r="K75" i="1"/>
  <c r="J75" i="1"/>
  <c r="I75" i="1"/>
  <c r="H75" i="1"/>
  <c r="G75" i="1"/>
  <c r="F75" i="1"/>
  <c r="E75" i="1"/>
  <c r="D75" i="1"/>
  <c r="C75" i="1"/>
  <c r="B75" i="1"/>
  <c r="X74" i="1"/>
  <c r="V74" i="1"/>
  <c r="U74" i="1"/>
  <c r="T74" i="1"/>
  <c r="S74" i="1"/>
  <c r="R74" i="1"/>
  <c r="Q74" i="1"/>
  <c r="P74" i="1"/>
  <c r="O74" i="1"/>
  <c r="N74" i="1"/>
  <c r="M74" i="1"/>
  <c r="L74" i="1"/>
  <c r="K74" i="1"/>
  <c r="J74" i="1"/>
  <c r="I74" i="1"/>
  <c r="H74" i="1"/>
  <c r="G74" i="1"/>
  <c r="F74" i="1"/>
  <c r="E74" i="1"/>
  <c r="D74" i="1"/>
  <c r="C74" i="1"/>
  <c r="B74" i="1"/>
  <c r="X73" i="1"/>
  <c r="V73" i="1"/>
  <c r="U73" i="1"/>
  <c r="T73" i="1"/>
  <c r="S73" i="1"/>
  <c r="R73" i="1"/>
  <c r="Q73" i="1"/>
  <c r="P73" i="1"/>
  <c r="O73" i="1"/>
  <c r="N73" i="1"/>
  <c r="M73" i="1"/>
  <c r="L73" i="1"/>
  <c r="K73" i="1"/>
  <c r="J73" i="1"/>
  <c r="I73" i="1"/>
  <c r="H73" i="1"/>
  <c r="G73" i="1"/>
  <c r="F73" i="1"/>
  <c r="E73" i="1"/>
  <c r="D73" i="1"/>
  <c r="C73" i="1"/>
  <c r="B73" i="1"/>
  <c r="X72" i="1"/>
  <c r="V72" i="1"/>
  <c r="U72" i="1"/>
  <c r="T72" i="1"/>
  <c r="S72" i="1"/>
  <c r="R72" i="1"/>
  <c r="Q72" i="1"/>
  <c r="P72" i="1"/>
  <c r="O72" i="1"/>
  <c r="N72" i="1"/>
  <c r="M72" i="1"/>
  <c r="L72" i="1"/>
  <c r="K72" i="1"/>
  <c r="J72" i="1"/>
  <c r="I72" i="1"/>
  <c r="H72" i="1"/>
  <c r="G72" i="1"/>
  <c r="F72" i="1"/>
  <c r="E72" i="1"/>
  <c r="D72" i="1"/>
  <c r="C72" i="1"/>
  <c r="B72" i="1"/>
  <c r="X71" i="1"/>
  <c r="V71" i="1"/>
  <c r="U71" i="1"/>
  <c r="T71" i="1"/>
  <c r="S71" i="1"/>
  <c r="R71" i="1"/>
  <c r="Q71" i="1"/>
  <c r="P71" i="1"/>
  <c r="O71" i="1"/>
  <c r="N71" i="1"/>
  <c r="M71" i="1"/>
  <c r="L71" i="1"/>
  <c r="K71" i="1"/>
  <c r="J71" i="1"/>
  <c r="I71" i="1"/>
  <c r="H71" i="1"/>
  <c r="G71" i="1"/>
  <c r="F71" i="1"/>
  <c r="E71" i="1"/>
  <c r="D71" i="1"/>
  <c r="C71" i="1"/>
  <c r="B71" i="1"/>
  <c r="X70" i="1"/>
  <c r="V70" i="1"/>
  <c r="U70" i="1"/>
  <c r="T70" i="1"/>
  <c r="S70" i="1"/>
  <c r="R70" i="1"/>
  <c r="Q70" i="1"/>
  <c r="P70" i="1"/>
  <c r="O70" i="1"/>
  <c r="N70" i="1"/>
  <c r="M70" i="1"/>
  <c r="L70" i="1"/>
  <c r="K70" i="1"/>
  <c r="J70" i="1"/>
  <c r="I70" i="1"/>
  <c r="H70" i="1"/>
  <c r="G70" i="1"/>
  <c r="F70" i="1"/>
  <c r="E70" i="1"/>
  <c r="D70" i="1"/>
  <c r="C70" i="1"/>
  <c r="B70" i="1"/>
  <c r="X69" i="1"/>
  <c r="V69" i="1"/>
  <c r="U69" i="1"/>
  <c r="T69" i="1"/>
  <c r="S69" i="1"/>
  <c r="R69" i="1"/>
  <c r="Q69" i="1"/>
  <c r="P69" i="1"/>
  <c r="O69" i="1"/>
  <c r="N69" i="1"/>
  <c r="M69" i="1"/>
  <c r="L69" i="1"/>
  <c r="K69" i="1"/>
  <c r="J69" i="1"/>
  <c r="I69" i="1"/>
  <c r="H69" i="1"/>
  <c r="G69" i="1"/>
  <c r="F69" i="1"/>
  <c r="E69" i="1"/>
  <c r="D69" i="1"/>
  <c r="C69" i="1"/>
  <c r="B69" i="1"/>
  <c r="X68" i="1"/>
  <c r="W68" i="1"/>
  <c r="V68" i="1"/>
  <c r="U68" i="1"/>
  <c r="T68" i="1"/>
  <c r="S68" i="1"/>
  <c r="R68" i="1"/>
  <c r="Q68" i="1"/>
  <c r="P68" i="1"/>
  <c r="O68" i="1"/>
  <c r="N68" i="1"/>
  <c r="M68" i="1"/>
  <c r="L68" i="1"/>
  <c r="K68" i="1"/>
  <c r="J68" i="1"/>
  <c r="I68" i="1"/>
  <c r="H68" i="1"/>
  <c r="G68" i="1"/>
  <c r="F68" i="1"/>
  <c r="E68" i="1"/>
  <c r="D68" i="1"/>
  <c r="C68" i="1"/>
  <c r="B68" i="1"/>
  <c r="X67" i="1"/>
  <c r="V67" i="1"/>
  <c r="U67" i="1"/>
  <c r="T67" i="1"/>
  <c r="S67" i="1"/>
  <c r="R67" i="1"/>
  <c r="Q67" i="1"/>
  <c r="P67" i="1"/>
  <c r="O67" i="1"/>
  <c r="N67" i="1"/>
  <c r="M67" i="1"/>
  <c r="L67" i="1"/>
  <c r="K67" i="1"/>
  <c r="J67" i="1"/>
  <c r="I67" i="1"/>
  <c r="H67" i="1"/>
  <c r="G67" i="1"/>
  <c r="F67" i="1"/>
  <c r="E67" i="1"/>
  <c r="D67" i="1"/>
  <c r="C67" i="1"/>
  <c r="B67" i="1"/>
  <c r="X66" i="1"/>
  <c r="V66" i="1"/>
  <c r="U66" i="1"/>
  <c r="T66" i="1"/>
  <c r="S66" i="1"/>
  <c r="R66" i="1"/>
  <c r="Q66" i="1"/>
  <c r="P66" i="1"/>
  <c r="O66" i="1"/>
  <c r="N66" i="1"/>
  <c r="M66" i="1"/>
  <c r="L66" i="1"/>
  <c r="K66" i="1"/>
  <c r="J66" i="1"/>
  <c r="I66" i="1"/>
  <c r="H66" i="1"/>
  <c r="G66" i="1"/>
  <c r="F66" i="1"/>
  <c r="E66" i="1"/>
  <c r="D66" i="1"/>
  <c r="C66" i="1"/>
  <c r="B66" i="1"/>
  <c r="X65" i="1"/>
  <c r="V65" i="1"/>
  <c r="U65" i="1"/>
  <c r="T65" i="1"/>
  <c r="S65" i="1"/>
  <c r="R65" i="1"/>
  <c r="Q65" i="1"/>
  <c r="P65" i="1"/>
  <c r="O65" i="1"/>
  <c r="N65" i="1"/>
  <c r="M65" i="1"/>
  <c r="L65" i="1"/>
  <c r="K65" i="1"/>
  <c r="J65" i="1"/>
  <c r="I65" i="1"/>
  <c r="H65" i="1"/>
  <c r="G65" i="1"/>
  <c r="F65" i="1"/>
  <c r="E65" i="1"/>
  <c r="D65" i="1"/>
  <c r="C65" i="1"/>
  <c r="B65" i="1"/>
  <c r="X64" i="1"/>
  <c r="V64" i="1"/>
  <c r="U64" i="1"/>
  <c r="T64" i="1"/>
  <c r="S64" i="1"/>
  <c r="R64" i="1"/>
  <c r="Q64" i="1"/>
  <c r="P64" i="1"/>
  <c r="O64" i="1"/>
  <c r="N64" i="1"/>
  <c r="M64" i="1"/>
  <c r="L64" i="1"/>
  <c r="K64" i="1"/>
  <c r="J64" i="1"/>
  <c r="I64" i="1"/>
  <c r="H64" i="1"/>
  <c r="G64" i="1"/>
  <c r="F64" i="1"/>
  <c r="E64" i="1"/>
  <c r="D64" i="1"/>
  <c r="C64" i="1"/>
  <c r="B64" i="1"/>
  <c r="X63" i="1"/>
  <c r="V63" i="1"/>
  <c r="U63" i="1"/>
  <c r="T63" i="1"/>
  <c r="S63" i="1"/>
  <c r="R63" i="1"/>
  <c r="Q63" i="1"/>
  <c r="P63" i="1"/>
  <c r="O63" i="1"/>
  <c r="N63" i="1"/>
  <c r="M63" i="1"/>
  <c r="L63" i="1"/>
  <c r="K63" i="1"/>
  <c r="J63" i="1"/>
  <c r="I63" i="1"/>
  <c r="H63" i="1"/>
  <c r="G63" i="1"/>
  <c r="F63" i="1"/>
  <c r="E63" i="1"/>
  <c r="D63" i="1"/>
  <c r="C63" i="1"/>
  <c r="B63" i="1"/>
  <c r="X62" i="1"/>
  <c r="V62" i="1"/>
  <c r="U62" i="1"/>
  <c r="T62" i="1"/>
  <c r="S62" i="1"/>
  <c r="R62" i="1"/>
  <c r="Q62" i="1"/>
  <c r="P62" i="1"/>
  <c r="O62" i="1"/>
  <c r="N62" i="1"/>
  <c r="M62" i="1"/>
  <c r="L62" i="1"/>
  <c r="K62" i="1"/>
  <c r="J62" i="1"/>
  <c r="I62" i="1"/>
  <c r="H62" i="1"/>
  <c r="G62" i="1"/>
  <c r="F62" i="1"/>
  <c r="E62" i="1"/>
  <c r="D62" i="1"/>
  <c r="C62" i="1"/>
  <c r="B62" i="1"/>
  <c r="X61" i="1"/>
  <c r="V61" i="1"/>
  <c r="U61" i="1"/>
  <c r="T61" i="1"/>
  <c r="S61" i="1"/>
  <c r="R61" i="1"/>
  <c r="Q61" i="1"/>
  <c r="P61" i="1"/>
  <c r="O61" i="1"/>
  <c r="N61" i="1"/>
  <c r="M61" i="1"/>
  <c r="L61" i="1"/>
  <c r="K61" i="1"/>
  <c r="J61" i="1"/>
  <c r="I61" i="1"/>
  <c r="H61" i="1"/>
  <c r="G61" i="1"/>
  <c r="F61" i="1"/>
  <c r="E61" i="1"/>
  <c r="D61" i="1"/>
  <c r="C61" i="1"/>
  <c r="B61" i="1"/>
  <c r="X60" i="1"/>
  <c r="V60" i="1"/>
  <c r="U60" i="1"/>
  <c r="T60" i="1"/>
  <c r="S60" i="1"/>
  <c r="R60" i="1"/>
  <c r="Q60" i="1"/>
  <c r="P60" i="1"/>
  <c r="O60" i="1"/>
  <c r="N60" i="1"/>
  <c r="M60" i="1"/>
  <c r="L60" i="1"/>
  <c r="K60" i="1"/>
  <c r="J60" i="1"/>
  <c r="I60" i="1"/>
  <c r="H60" i="1"/>
  <c r="G60" i="1"/>
  <c r="F60" i="1"/>
  <c r="E60" i="1"/>
  <c r="D60" i="1"/>
  <c r="C60" i="1"/>
  <c r="B60" i="1"/>
  <c r="X59" i="1"/>
  <c r="V59" i="1"/>
  <c r="U59" i="1"/>
  <c r="T59" i="1"/>
  <c r="S59" i="1"/>
  <c r="R59" i="1"/>
  <c r="Q59" i="1"/>
  <c r="P59" i="1"/>
  <c r="O59" i="1"/>
  <c r="N59" i="1"/>
  <c r="M59" i="1"/>
  <c r="L59" i="1"/>
  <c r="K59" i="1"/>
  <c r="J59" i="1"/>
  <c r="I59" i="1"/>
  <c r="H59" i="1"/>
  <c r="G59" i="1"/>
  <c r="F59" i="1"/>
  <c r="E59" i="1"/>
  <c r="D59" i="1"/>
  <c r="C59" i="1"/>
  <c r="B59" i="1"/>
  <c r="X58" i="1"/>
  <c r="V58" i="1"/>
  <c r="U58" i="1"/>
  <c r="T58" i="1"/>
  <c r="S58" i="1"/>
  <c r="R58" i="1"/>
  <c r="Q58" i="1"/>
  <c r="P58" i="1"/>
  <c r="O58" i="1"/>
  <c r="N58" i="1"/>
  <c r="M58" i="1"/>
  <c r="L58" i="1"/>
  <c r="K58" i="1"/>
  <c r="J58" i="1"/>
  <c r="I58" i="1"/>
  <c r="H58" i="1"/>
  <c r="G58" i="1"/>
  <c r="F58" i="1"/>
  <c r="E58" i="1"/>
  <c r="D58" i="1"/>
  <c r="C58" i="1"/>
  <c r="B58" i="1"/>
  <c r="X57" i="1"/>
  <c r="V57" i="1"/>
  <c r="U57" i="1"/>
  <c r="T57" i="1"/>
  <c r="S57" i="1"/>
  <c r="R57" i="1"/>
  <c r="Q57" i="1"/>
  <c r="P57" i="1"/>
  <c r="O57" i="1"/>
  <c r="N57" i="1"/>
  <c r="M57" i="1"/>
  <c r="L57" i="1"/>
  <c r="K57" i="1"/>
  <c r="J57" i="1"/>
  <c r="I57" i="1"/>
  <c r="H57" i="1"/>
  <c r="G57" i="1"/>
  <c r="F57" i="1"/>
  <c r="E57" i="1"/>
  <c r="D57" i="1"/>
  <c r="C57" i="1"/>
  <c r="B57" i="1"/>
  <c r="X56" i="1"/>
  <c r="V56" i="1"/>
  <c r="U56" i="1"/>
  <c r="T56" i="1"/>
  <c r="S56" i="1"/>
  <c r="R56" i="1"/>
  <c r="Q56" i="1"/>
  <c r="P56" i="1"/>
  <c r="O56" i="1"/>
  <c r="N56" i="1"/>
  <c r="M56" i="1"/>
  <c r="L56" i="1"/>
  <c r="K56" i="1"/>
  <c r="J56" i="1"/>
  <c r="I56" i="1"/>
  <c r="H56" i="1"/>
  <c r="G56" i="1"/>
  <c r="F56" i="1"/>
  <c r="E56" i="1"/>
  <c r="D56" i="1"/>
  <c r="C56" i="1"/>
  <c r="B56" i="1"/>
  <c r="X55" i="1"/>
  <c r="V55" i="1"/>
  <c r="U55" i="1"/>
  <c r="T55" i="1"/>
  <c r="S55" i="1"/>
  <c r="R55" i="1"/>
  <c r="Q55" i="1"/>
  <c r="P55" i="1"/>
  <c r="O55" i="1"/>
  <c r="N55" i="1"/>
  <c r="M55" i="1"/>
  <c r="L55" i="1"/>
  <c r="K55" i="1"/>
  <c r="J55" i="1"/>
  <c r="I55" i="1"/>
  <c r="H55" i="1"/>
  <c r="G55" i="1"/>
  <c r="F55" i="1"/>
  <c r="E55" i="1"/>
  <c r="D55" i="1"/>
  <c r="C55" i="1"/>
  <c r="B55" i="1"/>
  <c r="X54" i="1"/>
  <c r="V54" i="1"/>
  <c r="U54" i="1"/>
  <c r="T54" i="1"/>
  <c r="S54" i="1"/>
  <c r="R54" i="1"/>
  <c r="Q54" i="1"/>
  <c r="P54" i="1"/>
  <c r="O54" i="1"/>
  <c r="N54" i="1"/>
  <c r="M54" i="1"/>
  <c r="L54" i="1"/>
  <c r="K54" i="1"/>
  <c r="J54" i="1"/>
  <c r="I54" i="1"/>
  <c r="H54" i="1"/>
  <c r="G54" i="1"/>
  <c r="F54" i="1"/>
  <c r="E54" i="1"/>
  <c r="D54" i="1"/>
  <c r="C54" i="1"/>
  <c r="B54" i="1"/>
  <c r="X53" i="1"/>
  <c r="V53" i="1"/>
  <c r="U53" i="1"/>
  <c r="T53" i="1"/>
  <c r="S53" i="1"/>
  <c r="R53" i="1"/>
  <c r="Q53" i="1"/>
  <c r="P53" i="1"/>
  <c r="O53" i="1"/>
  <c r="N53" i="1"/>
  <c r="M53" i="1"/>
  <c r="L53" i="1"/>
  <c r="K53" i="1"/>
  <c r="J53" i="1"/>
  <c r="I53" i="1"/>
  <c r="H53" i="1"/>
  <c r="G53" i="1"/>
  <c r="F53" i="1"/>
  <c r="E53" i="1"/>
  <c r="D53" i="1"/>
  <c r="C53" i="1"/>
  <c r="B53" i="1"/>
  <c r="X52" i="1"/>
  <c r="V52" i="1"/>
  <c r="U52" i="1"/>
  <c r="T52" i="1"/>
  <c r="S52" i="1"/>
  <c r="R52" i="1"/>
  <c r="Q52" i="1"/>
  <c r="P52" i="1"/>
  <c r="O52" i="1"/>
  <c r="N52" i="1"/>
  <c r="M52" i="1"/>
  <c r="L52" i="1"/>
  <c r="K52" i="1"/>
  <c r="J52" i="1"/>
  <c r="I52" i="1"/>
  <c r="H52" i="1"/>
  <c r="G52" i="1"/>
  <c r="F52" i="1"/>
  <c r="E52" i="1"/>
  <c r="D52" i="1"/>
  <c r="C52" i="1"/>
  <c r="B52" i="1"/>
  <c r="X51" i="1"/>
  <c r="V51" i="1"/>
  <c r="U51" i="1"/>
  <c r="T51" i="1"/>
  <c r="S51" i="1"/>
  <c r="R51" i="1"/>
  <c r="Q51" i="1"/>
  <c r="P51" i="1"/>
  <c r="O51" i="1"/>
  <c r="N51" i="1"/>
  <c r="M51" i="1"/>
  <c r="L51" i="1"/>
  <c r="K51" i="1"/>
  <c r="J51" i="1"/>
  <c r="I51" i="1"/>
  <c r="H51" i="1"/>
  <c r="G51" i="1"/>
  <c r="F51" i="1"/>
  <c r="E51" i="1"/>
  <c r="D51" i="1"/>
  <c r="C51" i="1"/>
  <c r="B51" i="1"/>
  <c r="X50" i="1"/>
  <c r="V50" i="1"/>
  <c r="U50" i="1"/>
  <c r="T50" i="1"/>
  <c r="S50" i="1"/>
  <c r="R50" i="1"/>
  <c r="Q50" i="1"/>
  <c r="P50" i="1"/>
  <c r="O50" i="1"/>
  <c r="N50" i="1"/>
  <c r="M50" i="1"/>
  <c r="L50" i="1"/>
  <c r="K50" i="1"/>
  <c r="J50" i="1"/>
  <c r="I50" i="1"/>
  <c r="H50" i="1"/>
  <c r="G50" i="1"/>
  <c r="F50" i="1"/>
  <c r="E50" i="1"/>
  <c r="D50" i="1"/>
  <c r="C50" i="1"/>
  <c r="B50" i="1"/>
  <c r="X49" i="1"/>
  <c r="V49" i="1"/>
  <c r="U49" i="1"/>
  <c r="T49" i="1"/>
  <c r="S49" i="1"/>
  <c r="R49" i="1"/>
  <c r="Q49" i="1"/>
  <c r="P49" i="1"/>
  <c r="O49" i="1"/>
  <c r="N49" i="1"/>
  <c r="M49" i="1"/>
  <c r="L49" i="1"/>
  <c r="K49" i="1"/>
  <c r="J49" i="1"/>
  <c r="I49" i="1"/>
  <c r="H49" i="1"/>
  <c r="G49" i="1"/>
  <c r="F49" i="1"/>
  <c r="E49" i="1"/>
  <c r="D49" i="1"/>
  <c r="C49" i="1"/>
  <c r="B49" i="1"/>
  <c r="X48" i="1"/>
  <c r="V48" i="1"/>
  <c r="U48" i="1"/>
  <c r="T48" i="1"/>
  <c r="S48" i="1"/>
  <c r="R48" i="1"/>
  <c r="Q48" i="1"/>
  <c r="P48" i="1"/>
  <c r="O48" i="1"/>
  <c r="N48" i="1"/>
  <c r="M48" i="1"/>
  <c r="L48" i="1"/>
  <c r="K48" i="1"/>
  <c r="J48" i="1"/>
  <c r="I48" i="1"/>
  <c r="H48" i="1"/>
  <c r="G48" i="1"/>
  <c r="F48" i="1"/>
  <c r="E48" i="1"/>
  <c r="D48" i="1"/>
  <c r="C48" i="1"/>
  <c r="B48" i="1"/>
  <c r="X47" i="1"/>
  <c r="V47" i="1"/>
  <c r="U47" i="1"/>
  <c r="T47" i="1"/>
  <c r="S47" i="1"/>
  <c r="R47" i="1"/>
  <c r="Q47" i="1"/>
  <c r="P47" i="1"/>
  <c r="O47" i="1"/>
  <c r="N47" i="1"/>
  <c r="M47" i="1"/>
  <c r="L47" i="1"/>
  <c r="K47" i="1"/>
  <c r="J47" i="1"/>
  <c r="I47" i="1"/>
  <c r="H47" i="1"/>
  <c r="G47" i="1"/>
  <c r="F47" i="1"/>
  <c r="E47" i="1"/>
  <c r="D47" i="1"/>
  <c r="C47" i="1"/>
  <c r="B47" i="1"/>
  <c r="X46" i="1"/>
  <c r="V46" i="1"/>
  <c r="U46" i="1"/>
  <c r="T46" i="1"/>
  <c r="S46" i="1"/>
  <c r="R46" i="1"/>
  <c r="Q46" i="1"/>
  <c r="P46" i="1"/>
  <c r="O46" i="1"/>
  <c r="N46" i="1"/>
  <c r="M46" i="1"/>
  <c r="L46" i="1"/>
  <c r="K46" i="1"/>
  <c r="J46" i="1"/>
  <c r="I46" i="1"/>
  <c r="H46" i="1"/>
  <c r="G46" i="1"/>
  <c r="F46" i="1"/>
  <c r="E46" i="1"/>
  <c r="D46" i="1"/>
  <c r="C46" i="1"/>
  <c r="B46" i="1"/>
  <c r="X45" i="1"/>
  <c r="V45" i="1"/>
  <c r="U45" i="1"/>
  <c r="T45" i="1"/>
  <c r="S45" i="1"/>
  <c r="R45" i="1"/>
  <c r="Q45" i="1"/>
  <c r="P45" i="1"/>
  <c r="O45" i="1"/>
  <c r="N45" i="1"/>
  <c r="M45" i="1"/>
  <c r="L45" i="1"/>
  <c r="K45" i="1"/>
  <c r="J45" i="1"/>
  <c r="I45" i="1"/>
  <c r="H45" i="1"/>
  <c r="G45" i="1"/>
  <c r="F45" i="1"/>
  <c r="E45" i="1"/>
  <c r="D45" i="1"/>
  <c r="C45" i="1"/>
  <c r="B45" i="1"/>
  <c r="X44" i="1"/>
  <c r="V44" i="1"/>
  <c r="U44" i="1"/>
  <c r="T44" i="1"/>
  <c r="S44" i="1"/>
  <c r="R44" i="1"/>
  <c r="Q44" i="1"/>
  <c r="P44" i="1"/>
  <c r="O44" i="1"/>
  <c r="N44" i="1"/>
  <c r="M44" i="1"/>
  <c r="L44" i="1"/>
  <c r="K44" i="1"/>
  <c r="J44" i="1"/>
  <c r="I44" i="1"/>
  <c r="H44" i="1"/>
  <c r="G44" i="1"/>
  <c r="F44" i="1"/>
  <c r="E44" i="1"/>
  <c r="D44" i="1"/>
  <c r="C44" i="1"/>
  <c r="B44" i="1"/>
  <c r="X43" i="1"/>
  <c r="V43" i="1"/>
  <c r="U43" i="1"/>
  <c r="T43" i="1"/>
  <c r="S43" i="1"/>
  <c r="R43" i="1"/>
  <c r="Q43" i="1"/>
  <c r="P43" i="1"/>
  <c r="O43" i="1"/>
  <c r="N43" i="1"/>
  <c r="M43" i="1"/>
  <c r="L43" i="1"/>
  <c r="K43" i="1"/>
  <c r="J43" i="1"/>
  <c r="I43" i="1"/>
  <c r="H43" i="1"/>
  <c r="G43" i="1"/>
  <c r="F43" i="1"/>
  <c r="E43" i="1"/>
  <c r="D43" i="1"/>
  <c r="C43" i="1"/>
  <c r="B43" i="1"/>
  <c r="X42" i="1"/>
  <c r="V42" i="1"/>
  <c r="U42" i="1"/>
  <c r="T42" i="1"/>
  <c r="S42" i="1"/>
  <c r="R42" i="1"/>
  <c r="Q42" i="1"/>
  <c r="P42" i="1"/>
  <c r="O42" i="1"/>
  <c r="N42" i="1"/>
  <c r="M42" i="1"/>
  <c r="L42" i="1"/>
  <c r="K42" i="1"/>
  <c r="J42" i="1"/>
  <c r="I42" i="1"/>
  <c r="H42" i="1"/>
  <c r="G42" i="1"/>
  <c r="F42" i="1"/>
  <c r="E42" i="1"/>
  <c r="D42" i="1"/>
  <c r="C42" i="1"/>
  <c r="B42" i="1"/>
  <c r="X41" i="1"/>
  <c r="V41" i="1"/>
  <c r="U41" i="1"/>
  <c r="T41" i="1"/>
  <c r="S41" i="1"/>
  <c r="R41" i="1"/>
  <c r="Q41" i="1"/>
  <c r="P41" i="1"/>
  <c r="O41" i="1"/>
  <c r="N41" i="1"/>
  <c r="M41" i="1"/>
  <c r="L41" i="1"/>
  <c r="K41" i="1"/>
  <c r="J41" i="1"/>
  <c r="I41" i="1"/>
  <c r="H41" i="1"/>
  <c r="G41" i="1"/>
  <c r="F41" i="1"/>
  <c r="E41" i="1"/>
  <c r="D41" i="1"/>
  <c r="C41" i="1"/>
  <c r="B41" i="1"/>
  <c r="X40" i="1"/>
  <c r="W40" i="1"/>
  <c r="V40" i="1"/>
  <c r="U40" i="1"/>
  <c r="T40" i="1"/>
  <c r="S40" i="1"/>
  <c r="R40" i="1"/>
  <c r="Q40" i="1"/>
  <c r="P40" i="1"/>
  <c r="O40" i="1"/>
  <c r="N40" i="1"/>
  <c r="M40" i="1"/>
  <c r="L40" i="1"/>
  <c r="K40" i="1"/>
  <c r="J40" i="1"/>
  <c r="I40" i="1"/>
  <c r="H40" i="1"/>
  <c r="G40" i="1"/>
  <c r="F40" i="1"/>
  <c r="E40" i="1"/>
  <c r="D40" i="1"/>
  <c r="C40" i="1"/>
  <c r="B40" i="1"/>
  <c r="X39" i="1"/>
  <c r="W39" i="1"/>
  <c r="V39" i="1"/>
  <c r="U39" i="1"/>
  <c r="T39" i="1"/>
  <c r="S39" i="1"/>
  <c r="R39" i="1"/>
  <c r="Q39" i="1"/>
  <c r="P39" i="1"/>
  <c r="O39" i="1"/>
  <c r="N39" i="1"/>
  <c r="M39" i="1"/>
  <c r="L39" i="1"/>
  <c r="K39" i="1"/>
  <c r="J39" i="1"/>
  <c r="I39" i="1"/>
  <c r="H39" i="1"/>
  <c r="G39" i="1"/>
  <c r="F39" i="1"/>
  <c r="E39" i="1"/>
  <c r="D39" i="1"/>
  <c r="C39" i="1"/>
  <c r="B39" i="1"/>
  <c r="X38" i="1"/>
  <c r="V38" i="1"/>
  <c r="U38" i="1"/>
  <c r="T38" i="1"/>
  <c r="S38" i="1"/>
  <c r="R38" i="1"/>
  <c r="Q38" i="1"/>
  <c r="P38" i="1"/>
  <c r="O38" i="1"/>
  <c r="N38" i="1"/>
  <c r="M38" i="1"/>
  <c r="L38" i="1"/>
  <c r="K38" i="1"/>
  <c r="J38" i="1"/>
  <c r="I38" i="1"/>
  <c r="H38" i="1"/>
  <c r="G38" i="1"/>
  <c r="F38" i="1"/>
  <c r="E38" i="1"/>
  <c r="D38" i="1"/>
  <c r="C38" i="1"/>
  <c r="B38" i="1"/>
  <c r="X37" i="1"/>
  <c r="V37" i="1"/>
  <c r="U37" i="1"/>
  <c r="T37" i="1"/>
  <c r="S37" i="1"/>
  <c r="R37" i="1"/>
  <c r="Q37" i="1"/>
  <c r="P37" i="1"/>
  <c r="O37" i="1"/>
  <c r="N37" i="1"/>
  <c r="M37" i="1"/>
  <c r="L37" i="1"/>
  <c r="K37" i="1"/>
  <c r="J37" i="1"/>
  <c r="I37" i="1"/>
  <c r="H37" i="1"/>
  <c r="G37" i="1"/>
  <c r="F37" i="1"/>
  <c r="E37" i="1"/>
  <c r="D37" i="1"/>
  <c r="C37" i="1"/>
  <c r="B37" i="1"/>
  <c r="X36" i="1"/>
  <c r="V36" i="1"/>
  <c r="U36" i="1"/>
  <c r="T36" i="1"/>
  <c r="S36" i="1"/>
  <c r="R36" i="1"/>
  <c r="Q36" i="1"/>
  <c r="P36" i="1"/>
  <c r="O36" i="1"/>
  <c r="N36" i="1"/>
  <c r="M36" i="1"/>
  <c r="L36" i="1"/>
  <c r="K36" i="1"/>
  <c r="J36" i="1"/>
  <c r="I36" i="1"/>
  <c r="H36" i="1"/>
  <c r="G36" i="1"/>
  <c r="F36" i="1"/>
  <c r="E36" i="1"/>
  <c r="D36" i="1"/>
  <c r="C36" i="1"/>
  <c r="B36" i="1"/>
  <c r="X35" i="1"/>
  <c r="V35" i="1"/>
  <c r="U35" i="1"/>
  <c r="T35" i="1"/>
  <c r="S35" i="1"/>
  <c r="R35" i="1"/>
  <c r="Q35" i="1"/>
  <c r="P35" i="1"/>
  <c r="O35" i="1"/>
  <c r="N35" i="1"/>
  <c r="M35" i="1"/>
  <c r="L35" i="1"/>
  <c r="K35" i="1"/>
  <c r="J35" i="1"/>
  <c r="I35" i="1"/>
  <c r="H35" i="1"/>
  <c r="G35" i="1"/>
  <c r="F35" i="1"/>
  <c r="E35" i="1"/>
  <c r="D35" i="1"/>
  <c r="C35" i="1"/>
  <c r="B35" i="1"/>
  <c r="X34" i="1"/>
  <c r="W34" i="1"/>
  <c r="V34" i="1"/>
  <c r="U34" i="1"/>
  <c r="T34" i="1"/>
  <c r="S34" i="1"/>
  <c r="R34" i="1"/>
  <c r="Q34" i="1"/>
  <c r="P34" i="1"/>
  <c r="O34" i="1"/>
  <c r="N34" i="1"/>
  <c r="M34" i="1"/>
  <c r="L34" i="1"/>
  <c r="K34" i="1"/>
  <c r="J34" i="1"/>
  <c r="I34" i="1"/>
  <c r="H34" i="1"/>
  <c r="G34" i="1"/>
  <c r="F34" i="1"/>
  <c r="E34" i="1"/>
  <c r="D34" i="1"/>
  <c r="C34" i="1"/>
  <c r="B34" i="1"/>
  <c r="X33" i="1"/>
  <c r="V33" i="1"/>
  <c r="U33" i="1"/>
  <c r="T33" i="1"/>
  <c r="S33" i="1"/>
  <c r="R33" i="1"/>
  <c r="Q33" i="1"/>
  <c r="P33" i="1"/>
  <c r="O33" i="1"/>
  <c r="N33" i="1"/>
  <c r="M33" i="1"/>
  <c r="L33" i="1"/>
  <c r="K33" i="1"/>
  <c r="J33" i="1"/>
  <c r="I33" i="1"/>
  <c r="H33" i="1"/>
  <c r="G33" i="1"/>
  <c r="F33" i="1"/>
  <c r="E33" i="1"/>
  <c r="D33" i="1"/>
  <c r="C33" i="1"/>
  <c r="B33" i="1"/>
  <c r="X32" i="1"/>
  <c r="V32" i="1"/>
  <c r="U32" i="1"/>
  <c r="T32" i="1"/>
  <c r="S32" i="1"/>
  <c r="R32" i="1"/>
  <c r="Q32" i="1"/>
  <c r="P32" i="1"/>
  <c r="O32" i="1"/>
  <c r="N32" i="1"/>
  <c r="M32" i="1"/>
  <c r="L32" i="1"/>
  <c r="K32" i="1"/>
  <c r="J32" i="1"/>
  <c r="I32" i="1"/>
  <c r="H32" i="1"/>
  <c r="G32" i="1"/>
  <c r="F32" i="1"/>
  <c r="E32" i="1"/>
  <c r="D32" i="1"/>
  <c r="C32" i="1"/>
  <c r="B32" i="1"/>
  <c r="X31" i="1"/>
  <c r="V31" i="1"/>
  <c r="U31" i="1"/>
  <c r="T31" i="1"/>
  <c r="S31" i="1"/>
  <c r="R31" i="1"/>
  <c r="Q31" i="1"/>
  <c r="P31" i="1"/>
  <c r="O31" i="1"/>
  <c r="N31" i="1"/>
  <c r="M31" i="1"/>
  <c r="L31" i="1"/>
  <c r="K31" i="1"/>
  <c r="J31" i="1"/>
  <c r="I31" i="1"/>
  <c r="H31" i="1"/>
  <c r="G31" i="1"/>
  <c r="F31" i="1"/>
  <c r="E31" i="1"/>
  <c r="D31" i="1"/>
  <c r="C31" i="1"/>
  <c r="B31" i="1"/>
  <c r="X30" i="1"/>
  <c r="V30" i="1"/>
  <c r="U30" i="1"/>
  <c r="T30" i="1"/>
  <c r="S30" i="1"/>
  <c r="R30" i="1"/>
  <c r="Q30" i="1"/>
  <c r="P30" i="1"/>
  <c r="O30" i="1"/>
  <c r="N30" i="1"/>
  <c r="M30" i="1"/>
  <c r="L30" i="1"/>
  <c r="K30" i="1"/>
  <c r="J30" i="1"/>
  <c r="I30" i="1"/>
  <c r="H30" i="1"/>
  <c r="G30" i="1"/>
  <c r="F30" i="1"/>
  <c r="E30" i="1"/>
  <c r="D30" i="1"/>
  <c r="C30" i="1"/>
  <c r="B30" i="1"/>
  <c r="X29" i="1"/>
  <c r="V29" i="1"/>
  <c r="U29" i="1"/>
  <c r="T29" i="1"/>
  <c r="S29" i="1"/>
  <c r="R29" i="1"/>
  <c r="Q29" i="1"/>
  <c r="P29" i="1"/>
  <c r="O29" i="1"/>
  <c r="N29" i="1"/>
  <c r="M29" i="1"/>
  <c r="L29" i="1"/>
  <c r="K29" i="1"/>
  <c r="J29" i="1"/>
  <c r="I29" i="1"/>
  <c r="H29" i="1"/>
  <c r="G29" i="1"/>
  <c r="F29" i="1"/>
  <c r="E29" i="1"/>
  <c r="D29" i="1"/>
  <c r="C29" i="1"/>
  <c r="B29" i="1"/>
  <c r="X28" i="1"/>
  <c r="V28" i="1"/>
  <c r="U28" i="1"/>
  <c r="T28" i="1"/>
  <c r="S28" i="1"/>
  <c r="R28" i="1"/>
  <c r="Q28" i="1"/>
  <c r="P28" i="1"/>
  <c r="O28" i="1"/>
  <c r="N28" i="1"/>
  <c r="M28" i="1"/>
  <c r="L28" i="1"/>
  <c r="K28" i="1"/>
  <c r="J28" i="1"/>
  <c r="I28" i="1"/>
  <c r="H28" i="1"/>
  <c r="G28" i="1"/>
  <c r="F28" i="1"/>
  <c r="E28" i="1"/>
  <c r="D28" i="1"/>
  <c r="C28" i="1"/>
  <c r="B28" i="1"/>
  <c r="X27" i="1"/>
  <c r="V27" i="1"/>
  <c r="U27" i="1"/>
  <c r="T27" i="1"/>
  <c r="S27" i="1"/>
  <c r="R27" i="1"/>
  <c r="Q27" i="1"/>
  <c r="P27" i="1"/>
  <c r="O27" i="1"/>
  <c r="N27" i="1"/>
  <c r="M27" i="1"/>
  <c r="L27" i="1"/>
  <c r="K27" i="1"/>
  <c r="J27" i="1"/>
  <c r="I27" i="1"/>
  <c r="H27" i="1"/>
  <c r="G27" i="1"/>
  <c r="F27" i="1"/>
  <c r="E27" i="1"/>
  <c r="D27" i="1"/>
  <c r="C27" i="1"/>
  <c r="B27" i="1"/>
  <c r="X26" i="1"/>
  <c r="W26" i="1"/>
  <c r="V26" i="1"/>
  <c r="U26" i="1"/>
  <c r="T26" i="1"/>
  <c r="S26" i="1"/>
  <c r="R26" i="1"/>
  <c r="Q26" i="1"/>
  <c r="P26" i="1"/>
  <c r="O26" i="1"/>
  <c r="N26" i="1"/>
  <c r="M26" i="1"/>
  <c r="L26" i="1"/>
  <c r="K26" i="1"/>
  <c r="J26" i="1"/>
  <c r="I26" i="1"/>
  <c r="H26" i="1"/>
  <c r="G26" i="1"/>
  <c r="F26" i="1"/>
  <c r="E26" i="1"/>
  <c r="D26" i="1"/>
  <c r="C26" i="1"/>
  <c r="B26" i="1"/>
  <c r="X25" i="1"/>
  <c r="V25" i="1"/>
  <c r="U25" i="1"/>
  <c r="T25" i="1"/>
  <c r="S25" i="1"/>
  <c r="R25" i="1"/>
  <c r="Q25" i="1"/>
  <c r="P25" i="1"/>
  <c r="O25" i="1"/>
  <c r="N25" i="1"/>
  <c r="M25" i="1"/>
  <c r="L25" i="1"/>
  <c r="K25" i="1"/>
  <c r="J25" i="1"/>
  <c r="I25" i="1"/>
  <c r="H25" i="1"/>
  <c r="G25" i="1"/>
  <c r="F25" i="1"/>
  <c r="E25" i="1"/>
  <c r="D25" i="1"/>
  <c r="C25" i="1"/>
  <c r="B25" i="1"/>
  <c r="X24" i="1"/>
  <c r="V24" i="1"/>
  <c r="U24" i="1"/>
  <c r="T24" i="1"/>
  <c r="S24" i="1"/>
  <c r="R24" i="1"/>
  <c r="Q24" i="1"/>
  <c r="P24" i="1"/>
  <c r="O24" i="1"/>
  <c r="N24" i="1"/>
  <c r="M24" i="1"/>
  <c r="L24" i="1"/>
  <c r="K24" i="1"/>
  <c r="J24" i="1"/>
  <c r="I24" i="1"/>
  <c r="H24" i="1"/>
  <c r="G24" i="1"/>
  <c r="F24" i="1"/>
  <c r="E24" i="1"/>
  <c r="D24" i="1"/>
  <c r="C24" i="1"/>
  <c r="B24" i="1"/>
  <c r="X23" i="1"/>
  <c r="V23" i="1"/>
  <c r="U23" i="1"/>
  <c r="T23" i="1"/>
  <c r="S23" i="1"/>
  <c r="R23" i="1"/>
  <c r="Q23" i="1"/>
  <c r="P23" i="1"/>
  <c r="O23" i="1"/>
  <c r="N23" i="1"/>
  <c r="M23" i="1"/>
  <c r="L23" i="1"/>
  <c r="K23" i="1"/>
  <c r="J23" i="1"/>
  <c r="I23" i="1"/>
  <c r="H23" i="1"/>
  <c r="G23" i="1"/>
  <c r="F23" i="1"/>
  <c r="E23" i="1"/>
  <c r="D23" i="1"/>
  <c r="C23" i="1"/>
  <c r="B23" i="1"/>
  <c r="X22" i="1"/>
  <c r="V22" i="1"/>
  <c r="U22" i="1"/>
  <c r="T22" i="1"/>
  <c r="S22" i="1"/>
  <c r="R22" i="1"/>
  <c r="Q22" i="1"/>
  <c r="P22" i="1"/>
  <c r="O22" i="1"/>
  <c r="N22" i="1"/>
  <c r="M22" i="1"/>
  <c r="L22" i="1"/>
  <c r="K22" i="1"/>
  <c r="J22" i="1"/>
  <c r="I22" i="1"/>
  <c r="H22" i="1"/>
  <c r="G22" i="1"/>
  <c r="F22" i="1"/>
  <c r="E22" i="1"/>
  <c r="D22" i="1"/>
  <c r="C22" i="1"/>
  <c r="B22" i="1"/>
  <c r="X21" i="1"/>
  <c r="V21" i="1"/>
  <c r="U21" i="1"/>
  <c r="T21" i="1"/>
  <c r="S21" i="1"/>
  <c r="R21" i="1"/>
  <c r="Q21" i="1"/>
  <c r="P21" i="1"/>
  <c r="O21" i="1"/>
  <c r="N21" i="1"/>
  <c r="M21" i="1"/>
  <c r="L21" i="1"/>
  <c r="K21" i="1"/>
  <c r="J21" i="1"/>
  <c r="I21" i="1"/>
  <c r="H21" i="1"/>
  <c r="G21" i="1"/>
  <c r="F21" i="1"/>
  <c r="E21" i="1"/>
  <c r="D21" i="1"/>
  <c r="C21" i="1"/>
  <c r="B21" i="1"/>
  <c r="X20" i="1"/>
  <c r="V20" i="1"/>
  <c r="U20" i="1"/>
  <c r="T20" i="1"/>
  <c r="S20" i="1"/>
  <c r="R20" i="1"/>
  <c r="Q20" i="1"/>
  <c r="P20" i="1"/>
  <c r="O20" i="1"/>
  <c r="N20" i="1"/>
  <c r="M20" i="1"/>
  <c r="L20" i="1"/>
  <c r="K20" i="1"/>
  <c r="J20" i="1"/>
  <c r="I20" i="1"/>
  <c r="H20" i="1"/>
  <c r="G20" i="1"/>
  <c r="F20" i="1"/>
  <c r="E20" i="1"/>
  <c r="D20" i="1"/>
  <c r="C20" i="1"/>
  <c r="B20" i="1"/>
  <c r="X19" i="1"/>
  <c r="V19" i="1"/>
  <c r="U19" i="1"/>
  <c r="T19" i="1"/>
  <c r="S19" i="1"/>
  <c r="R19" i="1"/>
  <c r="Q19" i="1"/>
  <c r="P19" i="1"/>
  <c r="O19" i="1"/>
  <c r="N19" i="1"/>
  <c r="M19" i="1"/>
  <c r="L19" i="1"/>
  <c r="K19" i="1"/>
  <c r="J19" i="1"/>
  <c r="I19" i="1"/>
  <c r="H19" i="1"/>
  <c r="G19" i="1"/>
  <c r="F19" i="1"/>
  <c r="E19" i="1"/>
  <c r="D19" i="1"/>
  <c r="C19" i="1"/>
  <c r="B19" i="1"/>
  <c r="X18" i="1"/>
  <c r="V18" i="1"/>
  <c r="U18" i="1"/>
  <c r="T18" i="1"/>
  <c r="S18" i="1"/>
  <c r="R18" i="1"/>
  <c r="Q18" i="1"/>
  <c r="P18" i="1"/>
  <c r="O18" i="1"/>
  <c r="N18" i="1"/>
  <c r="M18" i="1"/>
  <c r="L18" i="1"/>
  <c r="K18" i="1"/>
  <c r="J18" i="1"/>
  <c r="I18" i="1"/>
  <c r="H18" i="1"/>
  <c r="G18" i="1"/>
  <c r="F18" i="1"/>
  <c r="E18" i="1"/>
  <c r="D18" i="1"/>
  <c r="C18" i="1"/>
  <c r="B18" i="1"/>
  <c r="X17" i="1"/>
  <c r="W17" i="1"/>
  <c r="V17" i="1"/>
  <c r="U17" i="1"/>
  <c r="T17" i="1"/>
  <c r="S17" i="1"/>
  <c r="R17" i="1"/>
  <c r="Q17" i="1"/>
  <c r="P17" i="1"/>
  <c r="O17" i="1"/>
  <c r="N17" i="1"/>
  <c r="M17" i="1"/>
  <c r="L17" i="1"/>
  <c r="K17" i="1"/>
  <c r="J17" i="1"/>
  <c r="I17" i="1"/>
  <c r="H17" i="1"/>
  <c r="G17" i="1"/>
  <c r="F17" i="1"/>
  <c r="E17" i="1"/>
  <c r="D17" i="1"/>
  <c r="C17" i="1"/>
  <c r="B17" i="1"/>
  <c r="X16" i="1"/>
  <c r="V16" i="1"/>
  <c r="U16" i="1"/>
  <c r="T16" i="1"/>
  <c r="S16" i="1"/>
  <c r="R16" i="1"/>
  <c r="Q16" i="1"/>
  <c r="P16" i="1"/>
  <c r="O16" i="1"/>
  <c r="N16" i="1"/>
  <c r="M16" i="1"/>
  <c r="L16" i="1"/>
  <c r="K16" i="1"/>
  <c r="J16" i="1"/>
  <c r="I16" i="1"/>
  <c r="H16" i="1"/>
  <c r="G16" i="1"/>
  <c r="F16" i="1"/>
  <c r="E16" i="1"/>
  <c r="D16" i="1"/>
  <c r="C16" i="1"/>
  <c r="B16" i="1"/>
  <c r="X15" i="1"/>
  <c r="V15" i="1"/>
  <c r="U15" i="1"/>
  <c r="T15" i="1"/>
  <c r="S15" i="1"/>
  <c r="R15" i="1"/>
  <c r="Q15" i="1"/>
  <c r="P15" i="1"/>
  <c r="O15" i="1"/>
  <c r="N15" i="1"/>
  <c r="M15" i="1"/>
  <c r="L15" i="1"/>
  <c r="K15" i="1"/>
  <c r="J15" i="1"/>
  <c r="I15" i="1"/>
  <c r="H15" i="1"/>
  <c r="G15" i="1"/>
  <c r="F15" i="1"/>
  <c r="E15" i="1"/>
  <c r="D15" i="1"/>
  <c r="C15" i="1"/>
  <c r="B15" i="1"/>
  <c r="X14" i="1"/>
  <c r="V14" i="1"/>
  <c r="U14" i="1"/>
  <c r="T14" i="1"/>
  <c r="S14" i="1"/>
  <c r="R14" i="1"/>
  <c r="Q14" i="1"/>
  <c r="P14" i="1"/>
  <c r="O14" i="1"/>
  <c r="N14" i="1"/>
  <c r="M14" i="1"/>
  <c r="L14" i="1"/>
  <c r="K14" i="1"/>
  <c r="J14" i="1"/>
  <c r="I14" i="1"/>
  <c r="H14" i="1"/>
  <c r="G14" i="1"/>
  <c r="F14" i="1"/>
  <c r="E14" i="1"/>
  <c r="D14" i="1"/>
  <c r="C14" i="1"/>
  <c r="B14" i="1"/>
  <c r="X13" i="1"/>
  <c r="V13" i="1"/>
  <c r="U13" i="1"/>
  <c r="T13" i="1"/>
  <c r="S13" i="1"/>
  <c r="R13" i="1"/>
  <c r="Q13" i="1"/>
  <c r="P13" i="1"/>
  <c r="O13" i="1"/>
  <c r="N13" i="1"/>
  <c r="M13" i="1"/>
  <c r="L13" i="1"/>
  <c r="K13" i="1"/>
  <c r="J13" i="1"/>
  <c r="I13" i="1"/>
  <c r="H13" i="1"/>
  <c r="G13" i="1"/>
  <c r="F13" i="1"/>
  <c r="E13" i="1"/>
  <c r="D13" i="1"/>
  <c r="C13" i="1"/>
  <c r="B13" i="1"/>
  <c r="X12" i="1"/>
  <c r="V12" i="1"/>
  <c r="U12" i="1"/>
  <c r="T12" i="1"/>
  <c r="S12" i="1"/>
  <c r="R12" i="1"/>
  <c r="Q12" i="1"/>
  <c r="P12" i="1"/>
  <c r="O12" i="1"/>
  <c r="N12" i="1"/>
  <c r="M12" i="1"/>
  <c r="L12" i="1"/>
  <c r="K12" i="1"/>
  <c r="J12" i="1"/>
  <c r="I12" i="1"/>
  <c r="H12" i="1"/>
  <c r="G12" i="1"/>
  <c r="F12" i="1"/>
  <c r="E12" i="1"/>
  <c r="D12" i="1"/>
  <c r="C12" i="1"/>
  <c r="B12" i="1"/>
  <c r="X11" i="1"/>
  <c r="V11" i="1"/>
  <c r="U11" i="1"/>
  <c r="T11" i="1"/>
  <c r="S11" i="1"/>
  <c r="R11" i="1"/>
  <c r="Q11" i="1"/>
  <c r="P11" i="1"/>
  <c r="O11" i="1"/>
  <c r="N11" i="1"/>
  <c r="M11" i="1"/>
  <c r="L11" i="1"/>
  <c r="K11" i="1"/>
  <c r="J11" i="1"/>
  <c r="I11" i="1"/>
  <c r="H11" i="1"/>
  <c r="G11" i="1"/>
  <c r="F11" i="1"/>
  <c r="E11" i="1"/>
  <c r="D11" i="1"/>
  <c r="C11" i="1"/>
  <c r="B11" i="1"/>
  <c r="X10" i="1"/>
  <c r="V10" i="1"/>
  <c r="U10" i="1"/>
  <c r="T10" i="1"/>
  <c r="S10" i="1"/>
  <c r="R10" i="1"/>
  <c r="Q10" i="1"/>
  <c r="P10" i="1"/>
  <c r="O10" i="1"/>
  <c r="N10" i="1"/>
  <c r="M10" i="1"/>
  <c r="L10" i="1"/>
  <c r="K10" i="1"/>
  <c r="J10" i="1"/>
  <c r="I10" i="1"/>
  <c r="H10" i="1"/>
  <c r="G10" i="1"/>
  <c r="F10" i="1"/>
  <c r="E10" i="1"/>
  <c r="D10" i="1"/>
  <c r="C10" i="1"/>
  <c r="B10" i="1"/>
  <c r="X9" i="1"/>
  <c r="V9" i="1"/>
  <c r="U9" i="1"/>
  <c r="T9" i="1"/>
  <c r="S9" i="1"/>
  <c r="R9" i="1"/>
  <c r="Q9" i="1"/>
  <c r="P9" i="1"/>
  <c r="O9" i="1"/>
  <c r="N9" i="1"/>
  <c r="M9" i="1"/>
  <c r="L9" i="1"/>
  <c r="K9" i="1"/>
  <c r="J9" i="1"/>
  <c r="I9" i="1"/>
  <c r="H9" i="1"/>
  <c r="G9" i="1"/>
  <c r="F9" i="1"/>
  <c r="E9" i="1"/>
  <c r="D9" i="1"/>
  <c r="C9" i="1"/>
  <c r="B9" i="1"/>
  <c r="X8" i="1"/>
  <c r="V8" i="1"/>
  <c r="U8" i="1"/>
  <c r="T8" i="1"/>
  <c r="S8" i="1"/>
  <c r="R8" i="1"/>
  <c r="Q8" i="1"/>
  <c r="P8" i="1"/>
  <c r="O8" i="1"/>
  <c r="N8" i="1"/>
  <c r="M8" i="1"/>
  <c r="L8" i="1"/>
  <c r="K8" i="1"/>
  <c r="J8" i="1"/>
  <c r="I8" i="1"/>
  <c r="H8" i="1"/>
  <c r="G8" i="1"/>
  <c r="F8" i="1"/>
  <c r="E8" i="1"/>
  <c r="D8" i="1"/>
  <c r="C8" i="1"/>
  <c r="B8" i="1"/>
  <c r="X7" i="1"/>
  <c r="V7" i="1"/>
  <c r="U7" i="1"/>
  <c r="T7" i="1"/>
  <c r="S7" i="1"/>
  <c r="R7" i="1"/>
  <c r="Q7" i="1"/>
  <c r="P7" i="1"/>
  <c r="O7" i="1"/>
  <c r="N7" i="1"/>
  <c r="M7" i="1"/>
  <c r="L7" i="1"/>
  <c r="K7" i="1"/>
  <c r="J7" i="1"/>
  <c r="I7" i="1"/>
  <c r="H7" i="1"/>
  <c r="G7" i="1"/>
  <c r="F7" i="1"/>
  <c r="E7" i="1"/>
  <c r="D7" i="1"/>
  <c r="C7" i="1"/>
  <c r="B7" i="1"/>
  <c r="X6" i="1"/>
  <c r="V6" i="1"/>
  <c r="U6" i="1"/>
  <c r="T6" i="1"/>
  <c r="S6" i="1"/>
  <c r="R6" i="1"/>
  <c r="Q6" i="1"/>
  <c r="P6" i="1"/>
  <c r="O6" i="1"/>
  <c r="N6" i="1"/>
  <c r="M6" i="1"/>
  <c r="L6" i="1"/>
  <c r="K6" i="1"/>
  <c r="J6" i="1"/>
  <c r="I6" i="1"/>
  <c r="H6" i="1"/>
  <c r="G6" i="1"/>
  <c r="F6" i="1"/>
  <c r="E6" i="1"/>
  <c r="D6" i="1"/>
  <c r="C6" i="1"/>
  <c r="B6" i="1"/>
  <c r="X5" i="1"/>
  <c r="V5" i="1"/>
  <c r="U5" i="1"/>
  <c r="T5" i="1"/>
  <c r="S5" i="1"/>
  <c r="R5" i="1"/>
  <c r="Q5" i="1"/>
  <c r="P5" i="1"/>
  <c r="O5" i="1"/>
  <c r="N5" i="1"/>
  <c r="M5" i="1"/>
  <c r="L5" i="1"/>
  <c r="K5" i="1"/>
  <c r="J5" i="1"/>
  <c r="I5" i="1"/>
  <c r="H5" i="1"/>
  <c r="G5" i="1"/>
  <c r="F5" i="1"/>
  <c r="E5" i="1"/>
  <c r="D5" i="1"/>
  <c r="C5" i="1"/>
  <c r="B5" i="1"/>
  <c r="X4" i="1"/>
  <c r="W4" i="1"/>
  <c r="V4" i="1"/>
  <c r="U4" i="1"/>
  <c r="T4" i="1"/>
  <c r="S4" i="1"/>
  <c r="R4" i="1"/>
  <c r="Q4" i="1"/>
  <c r="P4" i="1"/>
  <c r="O4" i="1"/>
  <c r="N4" i="1"/>
  <c r="M4" i="1"/>
  <c r="L4" i="1"/>
  <c r="K4" i="1"/>
  <c r="J4" i="1"/>
  <c r="I4" i="1"/>
  <c r="H4" i="1"/>
  <c r="G4" i="1"/>
  <c r="F4" i="1"/>
  <c r="E4" i="1"/>
  <c r="D4" i="1"/>
  <c r="C4" i="1"/>
  <c r="B4" i="1"/>
  <c r="X3" i="1"/>
  <c r="W3" i="1"/>
  <c r="V3" i="1"/>
  <c r="U3" i="1"/>
  <c r="T3" i="1"/>
  <c r="S3" i="1"/>
  <c r="R3" i="1"/>
  <c r="Q3" i="1"/>
  <c r="P3" i="1"/>
  <c r="O3" i="1"/>
  <c r="N3" i="1"/>
  <c r="M3" i="1"/>
  <c r="L3" i="1"/>
  <c r="K3" i="1"/>
  <c r="J3" i="1"/>
  <c r="I3" i="1"/>
  <c r="H3" i="1"/>
  <c r="G3" i="1"/>
  <c r="F3" i="1"/>
  <c r="E3" i="1"/>
  <c r="D3" i="1"/>
  <c r="C3" i="1"/>
  <c r="B3" i="1"/>
  <c r="X2" i="1"/>
  <c r="V2" i="1"/>
  <c r="U2" i="1"/>
  <c r="T2" i="1"/>
  <c r="S2" i="1"/>
  <c r="R2" i="1"/>
  <c r="Q2" i="1"/>
  <c r="P2" i="1"/>
  <c r="O2" i="1"/>
  <c r="N2" i="1"/>
  <c r="M2" i="1"/>
  <c r="L2" i="1"/>
  <c r="K2" i="1"/>
  <c r="J2" i="1"/>
  <c r="I2" i="1"/>
  <c r="H2" i="1"/>
  <c r="G2" i="1"/>
  <c r="F2" i="1"/>
  <c r="E2" i="1"/>
  <c r="D2" i="1"/>
  <c r="C2" i="1"/>
  <c r="B2" i="1"/>
</calcChain>
</file>

<file path=xl/sharedStrings.xml><?xml version="1.0" encoding="utf-8"?>
<sst xmlns="http://schemas.openxmlformats.org/spreadsheetml/2006/main" count="608" uniqueCount="374">
  <si>
    <t>No DE PROCESO</t>
  </si>
  <si>
    <t>FUENTE</t>
  </si>
  <si>
    <t>SECOP II</t>
  </si>
  <si>
    <t>NOMBRE CONTRATISTA</t>
  </si>
  <si>
    <t>FECHA SUSCRIPCION
 (aaaa/mm/dd)</t>
  </si>
  <si>
    <t>OBJETO DEL CONTRATO</t>
  </si>
  <si>
    <t>PROFESIONAL/APOYO A LA GESTIÓN</t>
  </si>
  <si>
    <t>MODALIDAD DE SELECCIÓN</t>
  </si>
  <si>
    <t>TIPO DE CONTRATO</t>
  </si>
  <si>
    <t>DESCRIBA OTRA CLASE DE CONTRATO</t>
  </si>
  <si>
    <t>CODIGO UNSPSC</t>
  </si>
  <si>
    <t>HONORARIOS</t>
  </si>
  <si>
    <t>VALOR TOTAL DEL CONTRATO (SECOPII)</t>
  </si>
  <si>
    <t>CONTRATISTA : NATURALEZA</t>
  </si>
  <si>
    <t>CONTRATISTA:
 TIPO IDENTIFICACIÓN</t>
  </si>
  <si>
    <t>CONTRATISTA: NÚMERO DE IDENTIFICACIÓN</t>
  </si>
  <si>
    <t>CONTRATISTA : NÚMERO DEL NIT</t>
  </si>
  <si>
    <t>DEPENDENCIA/AREA PROTEGIDA</t>
  </si>
  <si>
    <t>PLAZO DEL CONTRATO (DÍAS)</t>
  </si>
  <si>
    <t>FECHA INICIO CONTRATO
 (aaaa/mm/dd)</t>
  </si>
  <si>
    <t>FECHA TERMINACIÓN CONTRATO
 (aaaa/mm/dd)</t>
  </si>
  <si>
    <t>FECHA LIQUIDACIÓN CONTRATO
 (aaaa/mm/dd)</t>
  </si>
  <si>
    <t>ESTADO</t>
  </si>
  <si>
    <t>LINK SECOP DEL CONTRATO</t>
  </si>
  <si>
    <t>CD-DTPA-001-2025</t>
  </si>
  <si>
    <t>CD-DTPA-002-2025</t>
  </si>
  <si>
    <t>CD-DTPA-003-2025</t>
  </si>
  <si>
    <t>CD-DTPA-004-2025</t>
  </si>
  <si>
    <t>CD-DTPA-005-2025</t>
  </si>
  <si>
    <t>CD-DTPA-006-2025</t>
  </si>
  <si>
    <t>CD-DTPA-007-2025</t>
  </si>
  <si>
    <t>CD-DTPA-008-2025</t>
  </si>
  <si>
    <t>CD-DTPA-009-2025</t>
  </si>
  <si>
    <t>CD-DTPA-010-2025</t>
  </si>
  <si>
    <t>CD-DTPA-011-2025</t>
  </si>
  <si>
    <t>CD-DTPA-012-2025</t>
  </si>
  <si>
    <t>CD-DTPA-013-2025</t>
  </si>
  <si>
    <t>CD-DTPA-014-2025</t>
  </si>
  <si>
    <t>CD-DTPA-015-2025</t>
  </si>
  <si>
    <t>CD-DTPA-017-2025</t>
  </si>
  <si>
    <t>CD-DTPA-018-2025</t>
  </si>
  <si>
    <t>CD-DTPA-019-2025</t>
  </si>
  <si>
    <t>CD-DTPA-020-2025</t>
  </si>
  <si>
    <t>CD-DTPA-021-2025</t>
  </si>
  <si>
    <t>CD-DTPA-022-2025</t>
  </si>
  <si>
    <t>CD-DTPA-023-2025</t>
  </si>
  <si>
    <t>CD-DTPA-024-2025</t>
  </si>
  <si>
    <t>CD-DTPA-025-2025</t>
  </si>
  <si>
    <t>CD-DTPA-026-2025</t>
  </si>
  <si>
    <t>CD-DTPA-027-2025</t>
  </si>
  <si>
    <t>CD-DTPA-028-2025</t>
  </si>
  <si>
    <t>CD-DTPA-029-2025</t>
  </si>
  <si>
    <t>CD-DTPA-030-2025</t>
  </si>
  <si>
    <t>CD-DTPA-031-2025</t>
  </si>
  <si>
    <t>CD-DTPA-032-2025</t>
  </si>
  <si>
    <t>CD-DTPA-033-2025</t>
  </si>
  <si>
    <t>CD-DTPA-034-2025</t>
  </si>
  <si>
    <t>CD-DTPA-035-2025</t>
  </si>
  <si>
    <t>CD-DTPA-036-2025</t>
  </si>
  <si>
    <t>CD-DTPA-037-2025</t>
  </si>
  <si>
    <t>CD-DTPA-038-2025</t>
  </si>
  <si>
    <t>CD-DTPA-039-2025</t>
  </si>
  <si>
    <t>CD-DTPA-041-2025</t>
  </si>
  <si>
    <t>CD-DTPA-042-2025</t>
  </si>
  <si>
    <t>CD-DTPA-043-2025</t>
  </si>
  <si>
    <t>CD-DTPA-044-2025</t>
  </si>
  <si>
    <t>CD-DTPA-045-2025</t>
  </si>
  <si>
    <t>CD-DTPA-046-2025</t>
  </si>
  <si>
    <t>CD-DTPA-047-2025</t>
  </si>
  <si>
    <t>CD-DTPA-048-2025</t>
  </si>
  <si>
    <t>CD-DTPA-049-2025</t>
  </si>
  <si>
    <t>CD-DTPA-050-2025</t>
  </si>
  <si>
    <t>CD-DTPA-051-2025</t>
  </si>
  <si>
    <t>CD-DTPA-052-2025</t>
  </si>
  <si>
    <t>CD-DTPA-053-2025</t>
  </si>
  <si>
    <t>CD-DTPA-054-2025</t>
  </si>
  <si>
    <t>CD-DTPA-055-2025</t>
  </si>
  <si>
    <t>CD-DTPA-056-2025</t>
  </si>
  <si>
    <t>CD-DTPA-057-2025</t>
  </si>
  <si>
    <t>CD-DTPA-058-2025</t>
  </si>
  <si>
    <t>CD-DTPA-059-2025</t>
  </si>
  <si>
    <t>CD-DTPA-060-2025</t>
  </si>
  <si>
    <t>CD-DTPA-061-2025</t>
  </si>
  <si>
    <t>CD-DTPA-063-2025</t>
  </si>
  <si>
    <t>CD-DTPA-064-2025</t>
  </si>
  <si>
    <t>CD-DTPA-065-2025</t>
  </si>
  <si>
    <t>CD-DTPA-066-2025</t>
  </si>
  <si>
    <t>CD-DTPA-067-2025</t>
  </si>
  <si>
    <t>CD-DTPA-068-2025</t>
  </si>
  <si>
    <t>CD-DTPA-069-2025</t>
  </si>
  <si>
    <t>CD-DTPA-070-2025</t>
  </si>
  <si>
    <t>CD-DTPA-071-2025</t>
  </si>
  <si>
    <t>CD-DTPA-072-2025</t>
  </si>
  <si>
    <t>CD-DTPA-073-2025</t>
  </si>
  <si>
    <t>CD-DTPA-074-2025</t>
  </si>
  <si>
    <t>CD-DTPA-075-2025</t>
  </si>
  <si>
    <t>CD-DTPA-076-2025</t>
  </si>
  <si>
    <t>CD-DTPA-077-2025</t>
  </si>
  <si>
    <t>CD-DTPA-078-2025</t>
  </si>
  <si>
    <t>CD-DTPA-079-2025</t>
  </si>
  <si>
    <t>CD-DTPA-080-2025</t>
  </si>
  <si>
    <t>CD-DTPA-081-2025</t>
  </si>
  <si>
    <t>CD-DTPA-082-2025</t>
  </si>
  <si>
    <t>CD-DTPA-083-2025</t>
  </si>
  <si>
    <t>CD-DTPA-084-2025</t>
  </si>
  <si>
    <t>CD-DTPA-085-2025</t>
  </si>
  <si>
    <t>CD-DTPA-086-2025</t>
  </si>
  <si>
    <t>CD-DTPA-087-2025</t>
  </si>
  <si>
    <t>CD-DTPA-088-2025</t>
  </si>
  <si>
    <t>CD-DTPA-089-2025</t>
  </si>
  <si>
    <t>CD-DTPA-090-2025</t>
  </si>
  <si>
    <t>CD-DTPA-091-2025</t>
  </si>
  <si>
    <t>CD-DTPA-092-2025</t>
  </si>
  <si>
    <t>CD-DTPA-093-2025</t>
  </si>
  <si>
    <t>CD-DTPA-094-2025</t>
  </si>
  <si>
    <t>CD-DTPA-095-2025</t>
  </si>
  <si>
    <t>CD-DTPA-096-2025</t>
  </si>
  <si>
    <t>CD-DTPA-097-2025</t>
  </si>
  <si>
    <t>CD-DTPA-098-2025</t>
  </si>
  <si>
    <t>CD-DTPA-099-2025</t>
  </si>
  <si>
    <t>CD-DTPA-100-2025</t>
  </si>
  <si>
    <t>CD-DTPA-101-2025</t>
  </si>
  <si>
    <t>CD-DTPA-102-2025</t>
  </si>
  <si>
    <t>CD-DTPA-103-2025</t>
  </si>
  <si>
    <t>CD-DTPA-104-2025</t>
  </si>
  <si>
    <t>CD-DTPA-105-2025</t>
  </si>
  <si>
    <t>CD-DTPA-106-2025</t>
  </si>
  <si>
    <t>CD-DTPA-107-2025</t>
  </si>
  <si>
    <t>CD-DTPA-108-2025</t>
  </si>
  <si>
    <t>CD-DTPA-109-2025</t>
  </si>
  <si>
    <t>CD-DTPA-110-2025</t>
  </si>
  <si>
    <t>CD-DTPA-111-2025</t>
  </si>
  <si>
    <t>CD-DTPA-112-2025</t>
  </si>
  <si>
    <t>CD-DTPA-113-2025</t>
  </si>
  <si>
    <t>CD-DTPA-114-2025</t>
  </si>
  <si>
    <t>CD-DTPA-115-2025</t>
  </si>
  <si>
    <t>CD-DTPA-115-2026</t>
  </si>
  <si>
    <t>CD-DTPA-116-2025</t>
  </si>
  <si>
    <t>CD-DTPA-117-2025</t>
  </si>
  <si>
    <t>CD-DTPA-118-2025</t>
  </si>
  <si>
    <t>CD-DTPA-119-2025</t>
  </si>
  <si>
    <t>CD-DTPA-120-2025</t>
  </si>
  <si>
    <t>CD-DTPA-121-2025</t>
  </si>
  <si>
    <t>CD-DTPA-122-2025</t>
  </si>
  <si>
    <t>CD-DTPA-123-2025</t>
  </si>
  <si>
    <t>CD-DTPA-124-2025</t>
  </si>
  <si>
    <t>CD-DTPA-125-2025</t>
  </si>
  <si>
    <t>CD-DTPA-126-2025</t>
  </si>
  <si>
    <t>CD-DTPA-127-2025</t>
  </si>
  <si>
    <t>CD-DTPA-128-2025</t>
  </si>
  <si>
    <t>CD-DTPA-129-2025</t>
  </si>
  <si>
    <t>CD-DTPA-130-2025</t>
  </si>
  <si>
    <t>CD-DTPA-131-2025</t>
  </si>
  <si>
    <t>CD-DTPA-132-2025</t>
  </si>
  <si>
    <t>CD-DTPA-133-2025</t>
  </si>
  <si>
    <t>CD-DTPA-134-2025</t>
  </si>
  <si>
    <t>CD-DTPA-135-2025</t>
  </si>
  <si>
    <t>CD-DTPA-136-2025</t>
  </si>
  <si>
    <t>CD-DTPA-137-2025</t>
  </si>
  <si>
    <t>CD-DTPA-138-2025</t>
  </si>
  <si>
    <t>CD-DTPA-139-2025</t>
  </si>
  <si>
    <t>CD-DTPA-140-2025</t>
  </si>
  <si>
    <t>CD-DTPA-141-2025</t>
  </si>
  <si>
    <t>CD-DTPA-142-2025</t>
  </si>
  <si>
    <t>CD-DTPA-143-2025</t>
  </si>
  <si>
    <t>CD-DTPA-144-2025</t>
  </si>
  <si>
    <t>CD-DTPA-145-2025</t>
  </si>
  <si>
    <t>CD-DTPA-146-2025</t>
  </si>
  <si>
    <t>CD-DTPA-147-2025</t>
  </si>
  <si>
    <t>CD-DTPA-148-2025</t>
  </si>
  <si>
    <t>CD-DTPA-149-2025</t>
  </si>
  <si>
    <t>CD-DTPA-150-2025</t>
  </si>
  <si>
    <t>CD-DTPA-151-2025</t>
  </si>
  <si>
    <t>CD-DTPA-152-2025</t>
  </si>
  <si>
    <t>CD-DTPA-153-2025</t>
  </si>
  <si>
    <t>CD-DTPA-154-2025</t>
  </si>
  <si>
    <t>CD-DTPA-155-2025</t>
  </si>
  <si>
    <t>CD-DTPA-156-2025</t>
  </si>
  <si>
    <t>CD-DTPA-157-2025</t>
  </si>
  <si>
    <t>CD-DTPA-158-2025</t>
  </si>
  <si>
    <t>CD-DTPA-159-2025</t>
  </si>
  <si>
    <t>CD-DTPA-160-2025</t>
  </si>
  <si>
    <t>CD-DTPA-161-2025</t>
  </si>
  <si>
    <t>CD-DTPA-162-2025</t>
  </si>
  <si>
    <t>CD-DTPA-163-2025</t>
  </si>
  <si>
    <t>CD-DTPA-164-2025</t>
  </si>
  <si>
    <t>CD-DTPA-165-2025</t>
  </si>
  <si>
    <t>CD-DTPA-166-2025</t>
  </si>
  <si>
    <t>CD-DTPA-167-2025</t>
  </si>
  <si>
    <t>CD-DTPA-168-2025</t>
  </si>
  <si>
    <t>CD-DTPA-169-2025</t>
  </si>
  <si>
    <t>CD-DTPA-170-2025</t>
  </si>
  <si>
    <t>CD-DTPA-171-2025</t>
  </si>
  <si>
    <t>CD-DTPA-172-2025</t>
  </si>
  <si>
    <t>CD-DTPA-173-2025</t>
  </si>
  <si>
    <t>CD-DTPA-174-2025</t>
  </si>
  <si>
    <t>CD-DTPA-175-2025</t>
  </si>
  <si>
    <t>CD-DTPA-176-2025</t>
  </si>
  <si>
    <t>CD-DTPA-177-2025</t>
  </si>
  <si>
    <t>CD-DTPA-178-2025</t>
  </si>
  <si>
    <t>CD-DTPA-179-2025</t>
  </si>
  <si>
    <t>CD-DTPA-180-2025</t>
  </si>
  <si>
    <t>CD-DTPA-181-2025</t>
  </si>
  <si>
    <t>CD-DTPA-182-2025</t>
  </si>
  <si>
    <t>CD-DTPA-183-2025</t>
  </si>
  <si>
    <t>CD-DTPA-184-2025</t>
  </si>
  <si>
    <t>CD-DTPA-185-2025</t>
  </si>
  <si>
    <t>CD-DTPA-186-2025</t>
  </si>
  <si>
    <t>CD-DTPA-187-2025</t>
  </si>
  <si>
    <t>CD-DTPA-188-2025</t>
  </si>
  <si>
    <t>CD-DTPA-189-2025</t>
  </si>
  <si>
    <t>CD-DTPA-191-2025</t>
  </si>
  <si>
    <t>CD-DTPA-192-2025</t>
  </si>
  <si>
    <t>CD-DTPA-193-2025</t>
  </si>
  <si>
    <t>CD-DTPA-194-2025</t>
  </si>
  <si>
    <t>CD-DTPA-195-2025</t>
  </si>
  <si>
    <t>CD-DTPA-196-2025</t>
  </si>
  <si>
    <t>CD-DTPA-197-2025</t>
  </si>
  <si>
    <t>CD-DTPA-198-2025</t>
  </si>
  <si>
    <t>CD-DTPA-199-2025</t>
  </si>
  <si>
    <t>CD-DTPA-200-2025</t>
  </si>
  <si>
    <t>CD-DTPA-201-2025</t>
  </si>
  <si>
    <t>CD-DTPA-202-2025</t>
  </si>
  <si>
    <t>CD-DTPA-203-2025</t>
  </si>
  <si>
    <t>CD-DTPA-204-2025</t>
  </si>
  <si>
    <t>CD-DTPA-205-2025</t>
  </si>
  <si>
    <t>CD-DTPA-206-2025</t>
  </si>
  <si>
    <t>CD-DTPA-207-2025</t>
  </si>
  <si>
    <t>CD-DTPA-208-2025</t>
  </si>
  <si>
    <t>CD-DTPA-209-2025</t>
  </si>
  <si>
    <t>CD-DTPA-210-2025</t>
  </si>
  <si>
    <t>CD-DTPA-211-2025</t>
  </si>
  <si>
    <t>CD-DTPA-212-2025</t>
  </si>
  <si>
    <t>CD-DTPA-213-2025</t>
  </si>
  <si>
    <t>CD-DTPA-214-2025</t>
  </si>
  <si>
    <t>CD-DTPA-215-2025</t>
  </si>
  <si>
    <t>CD-DTPA-216-2025</t>
  </si>
  <si>
    <t>CD-DTPA-217-2025</t>
  </si>
  <si>
    <t>CD-DTPA-218-2025</t>
  </si>
  <si>
    <t>CD-DTPA-220-2025</t>
  </si>
  <si>
    <t>CD-DTPA-221-2025</t>
  </si>
  <si>
    <t>CD-DTPA-219-2025</t>
  </si>
  <si>
    <t>CD-DTPA-222-2025</t>
  </si>
  <si>
    <t>CD-DTPA-223-2025</t>
  </si>
  <si>
    <t>CD-DTPA-224-2025</t>
  </si>
  <si>
    <t>CD-DTPA-225-2025</t>
  </si>
  <si>
    <t>CD-DTPA-226-2025</t>
  </si>
  <si>
    <t>CD-DTPA-227-2025</t>
  </si>
  <si>
    <t>CD-DTPA-228-2025</t>
  </si>
  <si>
    <t>CD-DTPA-229-2025</t>
  </si>
  <si>
    <t>CD-DTPA-230-2025</t>
  </si>
  <si>
    <t>CD-DTPA-231-2025</t>
  </si>
  <si>
    <t>CD-DTPA-232-2025</t>
  </si>
  <si>
    <t>CD-DTPA-233-2025</t>
  </si>
  <si>
    <t>CD-DTPA-234-2025</t>
  </si>
  <si>
    <t>CD-DTPA-235-2025</t>
  </si>
  <si>
    <t>CD-DTPA-236-2025</t>
  </si>
  <si>
    <t>CD-DTPA-237-2025</t>
  </si>
  <si>
    <t>CD-DTPA-238-2025</t>
  </si>
  <si>
    <t>CD-DTPA-239-2025</t>
  </si>
  <si>
    <t>ARRENDAMIENTOS</t>
  </si>
  <si>
    <t>ARRENDAMIENTO 001 DEL 2025</t>
  </si>
  <si>
    <t>ARRENDAMIENTO 002 DEL 2025</t>
  </si>
  <si>
    <t>ARRENDAMIENTO 005 DEL 2025</t>
  </si>
  <si>
    <t>ARRENDAMIENTO 006 DEL 2025</t>
  </si>
  <si>
    <t>ARRENDAMIENTO 007 DEL 2025</t>
  </si>
  <si>
    <t>ARRENDAMIENTO 008 DEL 2025</t>
  </si>
  <si>
    <t>MINIMAS CUANTIAS</t>
  </si>
  <si>
    <t>DTPA-IP-3-2025</t>
  </si>
  <si>
    <t>DTPA-IP-4-2025</t>
  </si>
  <si>
    <t>DTPA-IP-6-2025</t>
  </si>
  <si>
    <t>DTPA-IP-7-2025</t>
  </si>
  <si>
    <t>DTPA-IP-8-2025</t>
  </si>
  <si>
    <t>DTPA-IP-9-2025</t>
  </si>
  <si>
    <t>DTPA-IP-10-2025</t>
  </si>
  <si>
    <t>DTPA-IP-11-2025</t>
  </si>
  <si>
    <t>DTPA-IP-12-2025</t>
  </si>
  <si>
    <t>DTPA-IP-13-2025</t>
  </si>
  <si>
    <t>DTPA-IP-14-2025</t>
  </si>
  <si>
    <t>DTPA-IP-15-2025</t>
  </si>
  <si>
    <t>DTPA-IP-16-2025</t>
  </si>
  <si>
    <t>DTPA-IP-17-2025</t>
  </si>
  <si>
    <t>DTPA-IP-18-2025</t>
  </si>
  <si>
    <t>DTPA-IP-20-2025</t>
  </si>
  <si>
    <t>DTPA-IP-21-2025</t>
  </si>
  <si>
    <t>DTPA-IP-22-2025</t>
  </si>
  <si>
    <t>DTPA-IP-23-2025</t>
  </si>
  <si>
    <t>DTPA-IP-24-2025</t>
  </si>
  <si>
    <t>DTPA-IP-25-2025</t>
  </si>
  <si>
    <t>DTPA-IP-26-2025</t>
  </si>
  <si>
    <t>DTPA-IP-27-2025</t>
  </si>
  <si>
    <t>DTPA-IP-28-2025</t>
  </si>
  <si>
    <t>DTPA-IP-29-2025</t>
  </si>
  <si>
    <t>DTPA-IP-31-2025</t>
  </si>
  <si>
    <t>DTPA-IP-32-2025</t>
  </si>
  <si>
    <t>DTPA-IP-33-2025</t>
  </si>
  <si>
    <t>DTPA-IP-34-2025</t>
  </si>
  <si>
    <t>DTPA-IP-35-2025</t>
  </si>
  <si>
    <t>DTPA-IP-36-2025</t>
  </si>
  <si>
    <t>DTPA-IP-37-2025</t>
  </si>
  <si>
    <t>DTPA-IP-38-2025</t>
  </si>
  <si>
    <t>DTPA-IP-39-2025</t>
  </si>
  <si>
    <t>DTPA-IP-40-2025</t>
  </si>
  <si>
    <t>DTPA-IP-41-2025</t>
  </si>
  <si>
    <t>DTPA-IP-42-2025</t>
  </si>
  <si>
    <t>DTPA-IP-43-2025</t>
  </si>
  <si>
    <t>DTPA-IP-47-2025</t>
  </si>
  <si>
    <t>DTPA-IP-48-2025</t>
  </si>
  <si>
    <t>DTPA-IP-49-2025</t>
  </si>
  <si>
    <t>DTPA-IP-51-2025</t>
  </si>
  <si>
    <t>DTPA-IP-52-2025</t>
  </si>
  <si>
    <t>DTPA-IP-53-2025</t>
  </si>
  <si>
    <t>DTPA-IP-54-2025</t>
  </si>
  <si>
    <t>DTPA-IP-55-2025</t>
  </si>
  <si>
    <t>DTPA-IP-56-2025</t>
  </si>
  <si>
    <t>DTPA-IP-57-2025</t>
  </si>
  <si>
    <t>DTPA-IP-58-2025</t>
  </si>
  <si>
    <t>DTPA-IP-59-2025</t>
  </si>
  <si>
    <t>DTPA-IP-60-2025</t>
  </si>
  <si>
    <t>DTPA-IP-61-2025</t>
  </si>
  <si>
    <t>DTPA-IP-62-2025</t>
  </si>
  <si>
    <t>DTPA-IP-63-2025</t>
  </si>
  <si>
    <t>DTPA-IP-64-2025</t>
  </si>
  <si>
    <t>DTPA-IP-65-2025</t>
  </si>
  <si>
    <t>DTPA-IP-66-2025</t>
  </si>
  <si>
    <t>DTPA-IP-67-2025</t>
  </si>
  <si>
    <t>DTPA-IP-68-2025</t>
  </si>
  <si>
    <t>DTPA-IP-69-2025</t>
  </si>
  <si>
    <t>DTPA-IP-70-2025</t>
  </si>
  <si>
    <t>DTPA-IP-71-2025</t>
  </si>
  <si>
    <t>DTPA-IP-72-2025</t>
  </si>
  <si>
    <t>DTPA-IP-73-2025</t>
  </si>
  <si>
    <t>DTPA-IP-74-2025</t>
  </si>
  <si>
    <t>DTPA-IP-75-2025</t>
  </si>
  <si>
    <t>DTPA-IP-76-2025</t>
  </si>
  <si>
    <t>DTPA-IP-77-2025</t>
  </si>
  <si>
    <t>DTPA-IP-78-2025</t>
  </si>
  <si>
    <t>DTPA-IP-79-2025</t>
  </si>
  <si>
    <t>ORDENES DE COMPRA ACUERDOS MARCO</t>
  </si>
  <si>
    <t>ORDEN DE COMPRA 142956</t>
  </si>
  <si>
    <t>ORDEN DE COMPRA 142941</t>
  </si>
  <si>
    <t>ORDEN DE COMPRA 142945</t>
  </si>
  <si>
    <t>ORDEN DE COMPRA 143035</t>
  </si>
  <si>
    <t>ORDEN DE COMPRA 144401</t>
  </si>
  <si>
    <t>ORDEN DE COMPRA 144620</t>
  </si>
  <si>
    <t>ORDEN DE COMPRA 147431</t>
  </si>
  <si>
    <t>ORDEN DE COMPRA 147628</t>
  </si>
  <si>
    <t xml:space="preserve">ORDEN DE COMPRA 149732
</t>
  </si>
  <si>
    <t xml:space="preserve">MENORES CUANTIAS </t>
  </si>
  <si>
    <t>DTPA-SAMC-1-2025</t>
  </si>
  <si>
    <t>DTPA-SAMC-2-2025</t>
  </si>
  <si>
    <t>DTPA-SAMC-3-2025</t>
  </si>
  <si>
    <t>DTPA-SAMC-4-2025</t>
  </si>
  <si>
    <t>DTPA-SAMC-6-2025</t>
  </si>
  <si>
    <t>DTPA-SAMC-7-2025</t>
  </si>
  <si>
    <t>CONVENIOS</t>
  </si>
  <si>
    <t>CV-DTPA-FONAM-2025-02</t>
  </si>
  <si>
    <t>CV-DTPA-FONAM-2025-03</t>
  </si>
  <si>
    <t>CV-DTPA-FONAM-2025-04</t>
  </si>
  <si>
    <t>CV-DTPA-FONAM-2025-05</t>
  </si>
  <si>
    <t>CV-DTPA-FONAM-2025-06</t>
  </si>
  <si>
    <t>CV-DTPA-FONAM-2025-07</t>
  </si>
  <si>
    <t>CV-DTPA-FONAM-2025-08</t>
  </si>
  <si>
    <t>CV-DTPA-FONAM-2025-09</t>
  </si>
  <si>
    <t>CV-DTPA-FONAM-2025-10</t>
  </si>
  <si>
    <t>CV-DTPA-FONAM-2025-11</t>
  </si>
  <si>
    <t>CV-DTPA-FONAM-2025-12</t>
  </si>
  <si>
    <t>CV-DTPA-FONAM-2025-14</t>
  </si>
  <si>
    <t>CV-DTPA-FONAM-2025-15</t>
  </si>
  <si>
    <t>CV-DTPA-FONAM-2025-17</t>
  </si>
  <si>
    <t>CONCURSOS DE MERITOS</t>
  </si>
  <si>
    <t>CM-DTPA-003-2025</t>
  </si>
  <si>
    <t>CM-DTPA-004-2025</t>
  </si>
  <si>
    <t xml:space="preserve">TERMINADO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</si>
</sst>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
    <numFmt numFmtId="165" formatCode="yyyy/mm/dd"/>
    <numFmt numFmtId="166" formatCode="yyyy/m/d"/>
    <numFmt numFmtId="167" formatCode="#,##0.0"/>
  </numFmts>
  <fonts count="9" x14ac:knownFonts="1">
    <font>
      <sz val="11"/>
      <color theme="1"/>
      <name val="Calibri"/>
      <family val="2"/>
      <scheme val="minor"/>
    </font>
    <font>
      <b/>
      <sz val="10"/>
      <color rgb="FF000000"/>
      <name val="Verdana"/>
    </font>
    <font>
      <sz val="10"/>
      <color theme="1"/>
      <name val="Calibri"/>
      <scheme val="minor"/>
    </font>
    <font>
      <sz val="10"/>
      <color rgb="FF000000"/>
      <name val="Verdana"/>
    </font>
    <font>
      <u/>
      <sz val="10"/>
      <color rgb="FF0000FF"/>
      <name val="Arial"/>
    </font>
    <font>
      <sz val="10"/>
      <color theme="1"/>
      <name val="Verdana"/>
    </font>
    <font>
      <b/>
      <sz val="10"/>
      <color theme="1"/>
      <name val="Verdana"/>
    </font>
    <font>
      <b/>
      <sz val="10"/>
      <color theme="0"/>
      <name val="Verdana"/>
      <family val="2"/>
    </font>
    <font>
      <b/>
      <sz val="9"/>
      <color theme="0"/>
      <name val="Verdana"/>
      <family val="2"/>
    </font>
  </fonts>
  <fills count="8">
    <fill>
      <patternFill patternType="none"/>
    </fill>
    <fill>
      <patternFill patternType="gray125"/>
    </fill>
    <fill>
      <patternFill patternType="solid">
        <fgColor theme="0"/>
        <bgColor theme="0"/>
      </patternFill>
    </fill>
    <fill>
      <patternFill patternType="solid">
        <fgColor rgb="FF00FF00"/>
        <bgColor rgb="FF00FF00"/>
      </patternFill>
    </fill>
    <fill>
      <patternFill patternType="solid">
        <fgColor theme="4" tint="-0.249977111117893"/>
        <bgColor rgb="FFD0E0E3"/>
      </patternFill>
    </fill>
    <fill>
      <patternFill patternType="solid">
        <fgColor theme="4" tint="-0.249977111117893"/>
        <bgColor rgb="FFB6D7A8"/>
      </patternFill>
    </fill>
    <fill>
      <patternFill patternType="solid">
        <fgColor theme="4" tint="-0.249977111117893"/>
        <bgColor rgb="FFC9DAF8"/>
      </patternFill>
    </fill>
    <fill>
      <patternFill patternType="solid">
        <fgColor theme="4" tint="-0.249977111117893"/>
        <bgColor rgb="FFD9EAD3"/>
      </patternFill>
    </fill>
  </fills>
  <borders count="1">
    <border>
      <left/>
      <right/>
      <top/>
      <bottom/>
      <diagonal/>
    </border>
  </borders>
  <cellStyleXfs count="1">
    <xf numFmtId="0" fontId="0" fillId="0" borderId="0"/>
  </cellStyleXfs>
  <cellXfs count="47">
    <xf numFmtId="0" fontId="0" fillId="0" borderId="0" xfId="0"/>
    <xf numFmtId="0" fontId="2" fillId="0" borderId="0" xfId="0" applyFont="1" applyAlignment="1">
      <alignment horizontal="center" vertical="center"/>
    </xf>
    <xf numFmtId="0" fontId="3" fillId="2" borderId="0" xfId="0" applyFont="1" applyFill="1" applyAlignment="1">
      <alignment horizontal="center" vertical="center" wrapText="1"/>
    </xf>
    <xf numFmtId="0" fontId="2" fillId="0" borderId="0" xfId="0" applyFont="1" applyAlignment="1">
      <alignment horizontal="center"/>
    </xf>
    <xf numFmtId="164" fontId="2" fillId="0" borderId="0" xfId="0" applyNumberFormat="1" applyFont="1" applyAlignment="1">
      <alignment horizontal="center"/>
    </xf>
    <xf numFmtId="0" fontId="2" fillId="0" borderId="0" xfId="0" applyFont="1" applyAlignment="1">
      <alignment horizontal="left"/>
    </xf>
    <xf numFmtId="3" fontId="2" fillId="0" borderId="0" xfId="0" applyNumberFormat="1" applyFont="1" applyAlignment="1">
      <alignment horizontal="center" vertical="center"/>
    </xf>
    <xf numFmtId="165" fontId="2" fillId="0" borderId="0" xfId="0" applyNumberFormat="1" applyFont="1" applyAlignment="1">
      <alignment horizontal="center" vertical="center"/>
    </xf>
    <xf numFmtId="164"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4" fillId="0" borderId="0" xfId="0" applyFont="1" applyAlignment="1">
      <alignment horizontal="center" vertical="center"/>
    </xf>
    <xf numFmtId="3" fontId="4" fillId="0" borderId="0" xfId="0" applyNumberFormat="1" applyFont="1" applyAlignment="1">
      <alignment horizontal="center" vertical="center"/>
    </xf>
    <xf numFmtId="0" fontId="5" fillId="2" borderId="0" xfId="0" applyFont="1" applyFill="1" applyAlignment="1">
      <alignment horizontal="center" vertical="center" wrapText="1"/>
    </xf>
    <xf numFmtId="0" fontId="3" fillId="0" borderId="0" xfId="0" applyFont="1" applyAlignment="1">
      <alignment horizontal="center" vertical="center" wrapText="1"/>
    </xf>
    <xf numFmtId="165" fontId="2" fillId="0" borderId="0" xfId="0" applyNumberFormat="1" applyFont="1" applyAlignment="1">
      <alignment horizontal="center"/>
    </xf>
    <xf numFmtId="166" fontId="2" fillId="0" borderId="0" xfId="0" applyNumberFormat="1" applyFont="1" applyAlignment="1">
      <alignment horizontal="center" vertical="center"/>
    </xf>
    <xf numFmtId="14" fontId="2" fillId="0" borderId="0" xfId="0" applyNumberFormat="1" applyFont="1" applyAlignment="1">
      <alignment horizontal="center" vertical="center"/>
    </xf>
    <xf numFmtId="1" fontId="2" fillId="0" borderId="0" xfId="0" applyNumberFormat="1" applyFont="1" applyAlignment="1">
      <alignment horizontal="center" vertical="center"/>
    </xf>
    <xf numFmtId="4" fontId="2" fillId="0" borderId="0" xfId="0" applyNumberFormat="1" applyFont="1" applyAlignment="1">
      <alignment horizontal="center" vertical="center"/>
    </xf>
    <xf numFmtId="0" fontId="1" fillId="3" borderId="0" xfId="0" applyFont="1" applyFill="1" applyAlignment="1">
      <alignment horizontal="center" vertical="center" wrapText="1"/>
    </xf>
    <xf numFmtId="0" fontId="2" fillId="3" borderId="0" xfId="0" applyFont="1" applyFill="1" applyAlignment="1">
      <alignment horizontal="center"/>
    </xf>
    <xf numFmtId="0" fontId="2" fillId="3" borderId="0" xfId="0" applyFont="1" applyFill="1" applyAlignment="1">
      <alignment horizontal="left"/>
    </xf>
    <xf numFmtId="0" fontId="2" fillId="3" borderId="0" xfId="0" applyFont="1" applyFill="1" applyAlignment="1">
      <alignment horizontal="center" vertical="center"/>
    </xf>
    <xf numFmtId="3" fontId="2" fillId="3" borderId="0" xfId="0" applyNumberFormat="1" applyFont="1" applyFill="1" applyAlignment="1">
      <alignment horizontal="center" vertical="center"/>
    </xf>
    <xf numFmtId="166" fontId="2" fillId="0" borderId="0" xfId="0" applyNumberFormat="1" applyFont="1" applyAlignment="1">
      <alignment horizontal="center"/>
    </xf>
    <xf numFmtId="167" fontId="2" fillId="0" borderId="0" xfId="0" applyNumberFormat="1" applyFont="1" applyAlignment="1">
      <alignment horizontal="center" vertical="center"/>
    </xf>
    <xf numFmtId="0" fontId="3" fillId="0" borderId="0" xfId="0" applyFont="1" applyAlignment="1">
      <alignment horizontal="center" vertical="center"/>
    </xf>
    <xf numFmtId="0" fontId="1" fillId="3" borderId="0" xfId="0" applyFont="1" applyFill="1" applyAlignment="1">
      <alignment horizontal="center" vertical="center" wrapText="1"/>
    </xf>
    <xf numFmtId="0" fontId="0" fillId="0" borderId="0" xfId="0"/>
    <xf numFmtId="0" fontId="1" fillId="3" borderId="0" xfId="0" applyFont="1" applyFill="1"/>
    <xf numFmtId="3" fontId="5" fillId="3" borderId="0" xfId="0" applyNumberFormat="1" applyFont="1" applyFill="1"/>
    <xf numFmtId="3" fontId="1" fillId="3" borderId="0" xfId="0" applyNumberFormat="1" applyFont="1" applyFill="1"/>
    <xf numFmtId="0" fontId="6" fillId="3" borderId="0" xfId="0" applyFont="1" applyFill="1"/>
    <xf numFmtId="0" fontId="6" fillId="3" borderId="0" xfId="0" applyFont="1" applyFill="1" applyAlignment="1">
      <alignment horizontal="left"/>
    </xf>
    <xf numFmtId="0" fontId="6" fillId="3" borderId="0" xfId="0" applyFont="1" applyFill="1" applyAlignment="1">
      <alignment horizontal="right"/>
    </xf>
    <xf numFmtId="0" fontId="3" fillId="3" borderId="0" xfId="0" applyFont="1" applyFill="1"/>
    <xf numFmtId="0" fontId="3" fillId="3" borderId="0" xfId="0" applyFont="1" applyFill="1" applyAlignment="1">
      <alignment horizontal="left"/>
    </xf>
    <xf numFmtId="1" fontId="5" fillId="3" borderId="0" xfId="0" applyNumberFormat="1" applyFont="1" applyFill="1" applyAlignment="1">
      <alignment horizontal="right"/>
    </xf>
    <xf numFmtId="0" fontId="4" fillId="0" borderId="0" xfId="0" applyFont="1" applyAlignment="1">
      <alignment horizontal="left" vertical="center"/>
    </xf>
    <xf numFmtId="0" fontId="2" fillId="3" borderId="0" xfId="0" applyFont="1" applyFill="1" applyAlignment="1">
      <alignment horizontal="left" vertical="center"/>
    </xf>
    <xf numFmtId="0" fontId="7" fillId="4" borderId="0" xfId="0" applyFont="1" applyFill="1" applyAlignment="1">
      <alignment horizontal="center" vertical="center" wrapText="1"/>
    </xf>
    <xf numFmtId="0" fontId="8" fillId="4" borderId="0" xfId="0" applyFont="1" applyFill="1" applyAlignment="1">
      <alignment horizontal="center" vertical="center"/>
    </xf>
    <xf numFmtId="0" fontId="8" fillId="5" borderId="0" xfId="0" applyFont="1" applyFill="1" applyAlignment="1">
      <alignment horizontal="center" vertical="center"/>
    </xf>
    <xf numFmtId="0" fontId="8" fillId="4" borderId="0" xfId="0" applyFont="1" applyFill="1" applyAlignment="1">
      <alignment horizontal="center" vertical="center" wrapText="1"/>
    </xf>
    <xf numFmtId="0" fontId="8" fillId="5" borderId="0" xfId="0" applyFont="1" applyFill="1" applyAlignment="1">
      <alignment horizontal="center" vertical="center" wrapText="1"/>
    </xf>
    <xf numFmtId="0" fontId="8" fillId="6" borderId="0" xfId="0" applyFont="1" applyFill="1" applyAlignment="1">
      <alignment horizontal="center" vertical="center" wrapText="1"/>
    </xf>
    <xf numFmtId="0" fontId="8" fillId="7"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ODELO%20BASE%20DE%20DATOS%20CONTRATOS%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PAGOS"/>
      <sheetName val="BASE DTPA"/>
      <sheetName val="OBLIGACIONES"/>
      <sheetName val="bdd_contratistas"/>
      <sheetName val="RP"/>
      <sheetName val="RESOLUCIONES DTPA"/>
      <sheetName val="DIRECTORIO CONTRATISTAS"/>
      <sheetName val="CONSECUTIVO AUTOS"/>
      <sheetName val="ITA"/>
      <sheetName val="CONSECUTIVO-EVENTO-COTIZACIÓN"/>
      <sheetName val="DATOS"/>
    </sheetNames>
    <sheetDataSet>
      <sheetData sheetId="0"/>
      <sheetData sheetId="1">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cell r="AH1">
            <v>34</v>
          </cell>
          <cell r="AI1">
            <v>35</v>
          </cell>
          <cell r="AJ1">
            <v>36</v>
          </cell>
          <cell r="AK1">
            <v>37</v>
          </cell>
          <cell r="AL1">
            <v>38</v>
          </cell>
          <cell r="AM1">
            <v>39</v>
          </cell>
          <cell r="AN1">
            <v>40</v>
          </cell>
          <cell r="AO1">
            <v>41</v>
          </cell>
          <cell r="AP1">
            <v>42</v>
          </cell>
          <cell r="AQ1">
            <v>43</v>
          </cell>
          <cell r="AR1">
            <v>44</v>
          </cell>
          <cell r="AS1">
            <v>45</v>
          </cell>
          <cell r="AT1">
            <v>46</v>
          </cell>
          <cell r="AU1">
            <v>47</v>
          </cell>
          <cell r="AV1">
            <v>48</v>
          </cell>
          <cell r="AW1">
            <v>49</v>
          </cell>
          <cell r="AX1">
            <v>50</v>
          </cell>
          <cell r="AY1">
            <v>51</v>
          </cell>
          <cell r="AZ1">
            <v>52</v>
          </cell>
          <cell r="BA1">
            <v>53</v>
          </cell>
          <cell r="BB1">
            <v>54</v>
          </cell>
          <cell r="BC1">
            <v>55</v>
          </cell>
          <cell r="BD1">
            <v>56</v>
          </cell>
          <cell r="BE1">
            <v>57</v>
          </cell>
          <cell r="BF1">
            <v>58</v>
          </cell>
          <cell r="BG1">
            <v>59</v>
          </cell>
          <cell r="BH1">
            <v>60</v>
          </cell>
          <cell r="BI1">
            <v>61</v>
          </cell>
          <cell r="BJ1">
            <v>62</v>
          </cell>
          <cell r="BK1">
            <v>63</v>
          </cell>
          <cell r="BL1">
            <v>64</v>
          </cell>
          <cell r="BM1">
            <v>65</v>
          </cell>
          <cell r="BN1">
            <v>66</v>
          </cell>
          <cell r="BO1">
            <v>67</v>
          </cell>
          <cell r="BP1">
            <v>68</v>
          </cell>
          <cell r="BQ1">
            <v>69</v>
          </cell>
          <cell r="BR1">
            <v>70</v>
          </cell>
          <cell r="BS1">
            <v>71</v>
          </cell>
          <cell r="BT1">
            <v>72</v>
          </cell>
          <cell r="BU1">
            <v>73</v>
          </cell>
          <cell r="BV1">
            <v>74</v>
          </cell>
          <cell r="BW1">
            <v>75</v>
          </cell>
          <cell r="BX1">
            <v>76</v>
          </cell>
          <cell r="BY1">
            <v>77</v>
          </cell>
          <cell r="BZ1">
            <v>78</v>
          </cell>
          <cell r="CA1">
            <v>79</v>
          </cell>
        </row>
        <row r="2">
          <cell r="B2" t="str">
            <v>FUENTE</v>
          </cell>
          <cell r="C2" t="str">
            <v>No DE CONTRATO</v>
          </cell>
          <cell r="D2" t="str">
            <v>NOMBRE CONTRATISTA</v>
          </cell>
          <cell r="E2" t="str">
            <v>FECHA SUSCRIPCION
(aaaa/mm/dd)</v>
          </cell>
          <cell r="F2" t="str">
            <v>OBJETO DEL CONTRATO</v>
          </cell>
          <cell r="G2" t="str">
            <v>PROFESIONAL/APOYO A LA GESTIÓN</v>
          </cell>
          <cell r="H2" t="str">
            <v>MODALIDAD DE SELECCIÓN</v>
          </cell>
          <cell r="I2" t="str">
            <v>TIPO DE CONTRATO</v>
          </cell>
          <cell r="J2" t="str">
            <v>DESCRIBA OTRA CLASE DE CONTRATO</v>
          </cell>
          <cell r="K2" t="str">
            <v>CODIGO UNSPSC</v>
          </cell>
          <cell r="L2" t="str">
            <v>CDP</v>
          </cell>
          <cell r="M2" t="str">
            <v>RP</v>
          </cell>
          <cell r="N2" t="str">
            <v>FECHA RP</v>
          </cell>
          <cell r="O2" t="str">
            <v>HONORARIOS</v>
          </cell>
          <cell r="P2" t="str">
            <v>VALOR TOTAL DEL CONTRATO (SECOPII)</v>
          </cell>
          <cell r="Q2" t="str">
            <v>VALOR DEL CONTRATO EN LETRAS</v>
          </cell>
          <cell r="R2" t="str">
            <v>CONTRATISTA : NATURALEZA</v>
          </cell>
          <cell r="S2" t="str">
            <v>CONTRATISTA:
TIPO IDENTIFICACIÓN</v>
          </cell>
          <cell r="T2" t="str">
            <v>CONTRATISTA: NÚMERO DE IDENTIFICACIÓN</v>
          </cell>
          <cell r="U2" t="str">
            <v>No DIG DE VERIFICACION</v>
          </cell>
          <cell r="V2" t="str">
            <v>CONTRATISTA : NÚMERO DEL NIT</v>
          </cell>
          <cell r="W2" t="str">
            <v>CONTRATISTA :DÍG DE VERIFICACIÓN(NIT o RUT)</v>
          </cell>
          <cell r="X2" t="str">
            <v>GENERO</v>
          </cell>
          <cell r="Y2" t="str">
            <v>DEPARTAMENTO DE ORIGEN</v>
          </cell>
          <cell r="Z2" t="str">
            <v>MUNICIPIO</v>
          </cell>
          <cell r="AA2" t="str">
            <v>PRIMER_NOMBRE</v>
          </cell>
          <cell r="AB2" t="str">
            <v>SEGUND_NOMBRE</v>
          </cell>
          <cell r="AC2" t="str">
            <v>PRIMER_APELLIDO</v>
          </cell>
          <cell r="AD2" t="str">
            <v>SEGUNDO_APELLIDO</v>
          </cell>
          <cell r="AE2" t="str">
            <v>GARANTIAS</v>
          </cell>
          <cell r="AF2" t="str">
            <v>TIPO DE GARANTÍA</v>
          </cell>
          <cell r="AG2" t="str">
            <v>GARANTÍAS:     ENTIDAD ASEGURADORA</v>
          </cell>
          <cell r="AH2" t="str">
            <v>GARANTÍAS: RIESGOS ASEGURADOS</v>
          </cell>
          <cell r="AI2" t="str">
            <v xml:space="preserve">GARANTÍAS : FECHA DE EXPEDICIÓN </v>
          </cell>
          <cell r="AJ2" t="str">
            <v>GARANTÍAS : NUMERO DE POLIZA</v>
          </cell>
          <cell r="AK2" t="str">
            <v>ORDENADOR DEL GASTO</v>
          </cell>
          <cell r="AL2" t="str">
            <v>DEPENDENCIA DE EJECUCION DEL CONTRATO ESPECIFICA / AREA PROTEGIDA</v>
          </cell>
          <cell r="AM2" t="str">
            <v>TIPO DE SEGUIMIENTO</v>
          </cell>
          <cell r="AN2" t="str">
            <v>SUPERVISOR : TIPO IDENTIFICACIÓN</v>
          </cell>
          <cell r="AO2" t="str">
            <v>SUPERVISOR : NÚMERO DE CÉDULA o RUT</v>
          </cell>
          <cell r="AP2" t="str">
            <v>SUPERVISOR : NOMBRE COMPLETO</v>
          </cell>
          <cell r="AQ2" t="str">
            <v>PLAZO DEL CONTRATO (DÍAS)</v>
          </cell>
          <cell r="AR2" t="str">
            <v>ANTICIPOS o PAGO ANTICIPADO</v>
          </cell>
          <cell r="AS2" t="str">
            <v>ADICIONESTIPO</v>
          </cell>
          <cell r="AT2" t="str">
            <v>ADICIONES
(# DE ADICIONES)</v>
          </cell>
          <cell r="AU2" t="str">
            <v>ADICIONES : VALOR TOTAL</v>
          </cell>
          <cell r="AV2" t="str">
            <v>FECHA DE LA ADICIÓN
(aaaa/mm/dd)</v>
          </cell>
          <cell r="AW2" t="str">
            <v>ADICIONES : NÚMERO DE DÍAS</v>
          </cell>
          <cell r="AX2" t="str">
            <v>FECHA DE LA PRÓRROGA
(aaaa/mm/dd)</v>
          </cell>
          <cell r="AY2" t="str">
            <v>FECHA INICIO DE COBERTURA ARL</v>
          </cell>
          <cell r="AZ2" t="str">
            <v>FECHA APROBACION PÓLIZA SECOP II</v>
          </cell>
          <cell r="BA2" t="str">
            <v>FECHA INICIO CONTRATO
(aaaa/mm/dd)</v>
          </cell>
          <cell r="BB2" t="str">
            <v xml:space="preserve">FECHA TERMINACIÓN CONTRATO
(aaaa/mm/dd) </v>
          </cell>
          <cell r="BC2" t="str">
            <v>FECHA LIQUIDACIÓN CONTRATO
(aaaa/mm/dd)</v>
          </cell>
          <cell r="BD2" t="str">
            <v>SUSPENSION</v>
          </cell>
          <cell r="BE2" t="str">
            <v>FECHA DE SUSPENSION</v>
          </cell>
          <cell r="BF2" t="str">
            <v>TIEMPO DE SUSPENSION</v>
          </cell>
          <cell r="BG2" t="str">
            <v>MODIFICACION</v>
          </cell>
          <cell r="BH2" t="str">
            <v xml:space="preserve"> # de modificaciones</v>
          </cell>
          <cell r="BI2" t="str">
            <v>OBS MODIFICACIÓN</v>
          </cell>
          <cell r="BJ2" t="str">
            <v>FECHA DE MODIFICACION</v>
          </cell>
          <cell r="BK2" t="str">
            <v>OBSERVACIONES</v>
          </cell>
          <cell r="BL2" t="str">
            <v>EXPEDIENTE ORFEO</v>
          </cell>
          <cell r="BM2" t="str">
            <v>TOTAL (INICIAL + ADCIONES)+VF</v>
          </cell>
          <cell r="BN2" t="str">
            <v>ABOGADO RESPONSABLE</v>
          </cell>
          <cell r="BO2" t="str">
            <v>LINK DEL PROCESO</v>
          </cell>
          <cell r="BP2" t="str">
            <v>ESTADO</v>
          </cell>
          <cell r="BQ2" t="str">
            <v>OBSERVACIONES ADICIONALES</v>
          </cell>
          <cell r="BR2" t="str">
            <v>LINK SECOP DEL CONTRATO</v>
          </cell>
          <cell r="BS2" t="str">
            <v>USUARIO DE RED</v>
          </cell>
          <cell r="BT2" t="str">
            <v xml:space="preserve">
DOMINIO</v>
          </cell>
          <cell r="BU2" t="str">
            <v>CORREO INSTITUCIONAL</v>
          </cell>
          <cell r="BV2" t="str">
            <v>PROFESION</v>
          </cell>
          <cell r="BW2" t="str">
            <v>BANCO</v>
          </cell>
          <cell r="BX2" t="str">
            <v>TIPO DE CUENTA</v>
          </cell>
          <cell r="BY2" t="str">
            <v>NUMERO DE CUENTA</v>
          </cell>
          <cell r="BZ2" t="str">
            <v>FECHA DE CUMPLEAÑOS</v>
          </cell>
          <cell r="CA2" t="str">
            <v>LIQUIDACION</v>
          </cell>
          <cell r="CB2" t="str">
            <v>ENERO</v>
          </cell>
          <cell r="CC2" t="str">
            <v>FEBRERO</v>
          </cell>
          <cell r="CD2" t="str">
            <v>MARZO</v>
          </cell>
          <cell r="CE2" t="str">
            <v>ABRIL</v>
          </cell>
          <cell r="CF2" t="str">
            <v>MAYO</v>
          </cell>
          <cell r="CG2" t="str">
            <v>JUNIO</v>
          </cell>
          <cell r="CH2" t="str">
            <v>JULIO</v>
          </cell>
          <cell r="CI2" t="str">
            <v>AGOSTO</v>
          </cell>
          <cell r="CJ2" t="str">
            <v>SEPTIEMBRE</v>
          </cell>
          <cell r="CK2" t="str">
            <v>OCTUBRE</v>
          </cell>
          <cell r="CL2" t="str">
            <v>NOVIEMBRE</v>
          </cell>
          <cell r="CM2" t="str">
            <v>DICIEMBRE</v>
          </cell>
          <cell r="CN2" t="str">
            <v>SALDO</v>
          </cell>
        </row>
        <row r="3">
          <cell r="A3" t="str">
            <v>CD-DTPA-001-2025</v>
          </cell>
          <cell r="B3" t="str">
            <v>2 NACION</v>
          </cell>
          <cell r="C3" t="str">
            <v>CPS-DTPA-1-2025</v>
          </cell>
          <cell r="D3" t="str">
            <v xml:space="preserve">DIEGO FERNANDO GIL RIVAS </v>
          </cell>
          <cell r="E3">
            <v>45673</v>
          </cell>
          <cell r="F3" t="str">
            <v>PA00-3202008-15-004 Prestar servicios profesionales con plena autonomía técnica y administrativa en la estructuración financiera de los procesos contractuales de la Dirección Territorial Pacífico y sus áreas protegidas en el marco de la conservación de la diversidad biológica de las áreas protegidas del SINAP nacional</v>
          </cell>
          <cell r="G3" t="str">
            <v>PROFESIONAL</v>
          </cell>
          <cell r="H3" t="str">
            <v>2 CONTRATACIÓN DIRECTA</v>
          </cell>
          <cell r="I3" t="str">
            <v>14 PRESTACIÓN DE SERVICIOS</v>
          </cell>
          <cell r="J3" t="str">
            <v>N/A</v>
          </cell>
          <cell r="K3">
            <v>80111600</v>
          </cell>
          <cell r="L3" t="str">
            <v>1625</v>
          </cell>
          <cell r="M3" t="str">
            <v>1225</v>
          </cell>
          <cell r="N3">
            <v>45673</v>
          </cell>
          <cell r="O3">
            <v>5693195</v>
          </cell>
          <cell r="P3">
            <v>65471743</v>
          </cell>
          <cell r="Q3" t="str">
            <v xml:space="preserve">SESENTA Y CINCO MILLONES CUATROCIENTOS SETENTA Y UN MIL SETECIENTOS CUARENTA Y TRES </v>
          </cell>
          <cell r="R3" t="str">
            <v>1 PERSONA NATURAL</v>
          </cell>
          <cell r="S3" t="str">
            <v>3 CÉDULA DE CIUDADANÍA</v>
          </cell>
          <cell r="T3">
            <v>1113642262</v>
          </cell>
          <cell r="U3">
            <v>2</v>
          </cell>
          <cell r="V3" t="str">
            <v>N-A</v>
          </cell>
          <cell r="W3" t="str">
            <v>11 NO SE DILIGENCIA INFORMACIÓN PARA ESTE FORMULARIO EN ESTE PERÍODO DE REPORTE</v>
          </cell>
          <cell r="X3" t="str">
            <v>MASCULINO</v>
          </cell>
          <cell r="Y3" t="str">
            <v>VALLE DEL CAUCA</v>
          </cell>
          <cell r="Z3" t="str">
            <v>PALMIRA</v>
          </cell>
          <cell r="AA3" t="str">
            <v>DIEGO</v>
          </cell>
          <cell r="AB3" t="str">
            <v>FERNANDO</v>
          </cell>
          <cell r="AC3" t="str">
            <v>GIL</v>
          </cell>
          <cell r="AD3" t="str">
            <v>RIVAS</v>
          </cell>
          <cell r="AE3" t="str">
            <v>SI</v>
          </cell>
          <cell r="AF3" t="str">
            <v>1 PÓLIZA</v>
          </cell>
          <cell r="AG3" t="str">
            <v>12 SEGUROS DEL ESTADO</v>
          </cell>
          <cell r="AH3" t="str">
            <v>2 CUMPLIMIENTO</v>
          </cell>
          <cell r="AI3">
            <v>45673</v>
          </cell>
          <cell r="AJ3" t="str">
            <v>45-46-101027907</v>
          </cell>
          <cell r="AK3" t="str">
            <v>GLORIA TERESITA SERNA ALZATE</v>
          </cell>
          <cell r="AL3" t="str">
            <v>DTPA</v>
          </cell>
          <cell r="AM3" t="str">
            <v>2 SUPERVISOR</v>
          </cell>
          <cell r="AN3" t="str">
            <v>3 CÉDULA DE CIUDADANÍA</v>
          </cell>
          <cell r="AO3">
            <v>24344682</v>
          </cell>
          <cell r="AP3" t="str">
            <v>DIANA CAROLINA GOMEZ</v>
          </cell>
          <cell r="AQ3">
            <v>345</v>
          </cell>
          <cell r="AR3" t="str">
            <v>3 NO PACTADOS</v>
          </cell>
          <cell r="AS3" t="str">
            <v>4 NO SE HA ADICIONADO NI EN VALOR y EN TIEMPO</v>
          </cell>
          <cell r="AT3">
            <v>0</v>
          </cell>
          <cell r="AU3">
            <v>0</v>
          </cell>
          <cell r="AV3" t="str">
            <v>-</v>
          </cell>
          <cell r="AW3">
            <v>0</v>
          </cell>
          <cell r="AY3">
            <v>45673</v>
          </cell>
          <cell r="AZ3">
            <v>45673</v>
          </cell>
          <cell r="BA3">
            <v>45673</v>
          </cell>
          <cell r="BB3">
            <v>46022</v>
          </cell>
          <cell r="BD3" t="str">
            <v>2. NO</v>
          </cell>
          <cell r="BE3" t="str">
            <v>-</v>
          </cell>
          <cell r="BF3" t="str">
            <v>-</v>
          </cell>
          <cell r="BG3" t="str">
            <v>2. NO</v>
          </cell>
          <cell r="BH3">
            <v>0</v>
          </cell>
          <cell r="BI3" t="str">
            <v>-</v>
          </cell>
          <cell r="BJ3" t="str">
            <v>-</v>
          </cell>
          <cell r="BL3" t="str">
            <v>2025753501000001E</v>
          </cell>
          <cell r="BM3">
            <v>65471743</v>
          </cell>
          <cell r="BN3" t="str">
            <v>MARGARITA E VICTORIA ACOSTA</v>
          </cell>
          <cell r="BO3" t="str">
            <v xml:space="preserve">https://community.secop.gov.co/Public/Tendering/ContractNoticePhases/View?PPI=CO1.PPI.36698005&amp;isFromPublicArea=True&amp;isModal=False </v>
          </cell>
          <cell r="BP3" t="str">
            <v>VIGENTE</v>
          </cell>
          <cell r="BR3" t="str">
            <v xml:space="preserve">https://community.secop.gov.co/Public/Tendering/ContractDetailView/Index?UniqueIdentifier=CO1.PCCNTR.7255078 </v>
          </cell>
          <cell r="BS3" t="str">
            <v>diego.gil</v>
          </cell>
          <cell r="BT3" t="str">
            <v>parquesnacionales.gov.co</v>
          </cell>
          <cell r="BU3" t="str">
            <v>administrativo.dtpa@parquesnacionales.gov.co</v>
          </cell>
          <cell r="BV3" t="str">
            <v>ADMINISTRADOR FINANCIERO</v>
          </cell>
          <cell r="BW3" t="str">
            <v>BANCOLOMBIA S.A.</v>
          </cell>
          <cell r="BX3" t="str">
            <v>Ahorro</v>
          </cell>
          <cell r="BY3">
            <v>6697798500</v>
          </cell>
          <cell r="CB3">
            <v>2846598</v>
          </cell>
          <cell r="CC3">
            <v>5693195</v>
          </cell>
          <cell r="CD3">
            <v>5693195</v>
          </cell>
          <cell r="CE3">
            <v>5693195</v>
          </cell>
          <cell r="CF3">
            <v>5693195</v>
          </cell>
          <cell r="CG3">
            <v>5693195</v>
          </cell>
          <cell r="CH3">
            <v>5693195</v>
          </cell>
          <cell r="CI3">
            <v>5693195</v>
          </cell>
          <cell r="CJ3">
            <v>5693195</v>
          </cell>
          <cell r="CK3">
            <v>5693195</v>
          </cell>
          <cell r="CL3">
            <v>5693195</v>
          </cell>
          <cell r="CM3">
            <v>5693195</v>
          </cell>
          <cell r="CN3">
            <v>0</v>
          </cell>
        </row>
        <row r="4">
          <cell r="A4" t="str">
            <v>CD-DTPA-002-2025</v>
          </cell>
          <cell r="B4" t="str">
            <v>2 NACION</v>
          </cell>
          <cell r="C4" t="str">
            <v>CPS-DTPA-2-2025</v>
          </cell>
          <cell r="D4" t="str">
            <v xml:space="preserve">LAURA CAMILA URQUIJO MONTAGUT </v>
          </cell>
          <cell r="E4">
            <v>45674</v>
          </cell>
          <cell r="F4" t="str">
            <v>PA00-3202008-15-017 Prestar servicios profesionales con plena autonomia tecnica y administrativa en Dirección Territorial Pacífico en la realización de actividades de planeación estratégica en el marco de la conservación de la diversidad biológica de las áreas protegidas del SINAP nacional</v>
          </cell>
          <cell r="G4" t="str">
            <v>PROFESIONAL</v>
          </cell>
          <cell r="H4" t="str">
            <v>2 CONTRATACIÓN DIRECTA</v>
          </cell>
          <cell r="I4" t="str">
            <v>14 PRESTACIÓN DE SERVICIOS</v>
          </cell>
          <cell r="J4" t="str">
            <v>N/A</v>
          </cell>
          <cell r="K4">
            <v>80111600</v>
          </cell>
          <cell r="L4" t="str">
            <v>1525</v>
          </cell>
          <cell r="M4" t="str">
            <v>1325</v>
          </cell>
          <cell r="N4">
            <v>45674</v>
          </cell>
          <cell r="O4">
            <v>7435309</v>
          </cell>
          <cell r="P4">
            <v>13135713</v>
          </cell>
          <cell r="Q4" t="str">
            <v xml:space="preserve">TRECE MILLONES CIENTO TREINTA Y CINCO MIL SETECIENTOS TRECE </v>
          </cell>
          <cell r="R4" t="str">
            <v>1 PERSONA NATURAL</v>
          </cell>
          <cell r="S4" t="str">
            <v>3 CÉDULA DE CIUDADANÍA</v>
          </cell>
          <cell r="T4">
            <v>1098743846</v>
          </cell>
          <cell r="U4">
            <v>2</v>
          </cell>
          <cell r="V4" t="str">
            <v>N-A</v>
          </cell>
          <cell r="W4" t="str">
            <v>11 NO SE DILIGENCIA INFORMACIÓN PARA ESTE FORMULARIO EN ESTE PERÍODO DE REPORTE</v>
          </cell>
          <cell r="X4" t="str">
            <v>FEMENINO</v>
          </cell>
          <cell r="Y4" t="str">
            <v>SANTANDER</v>
          </cell>
          <cell r="Z4" t="str">
            <v>BUCARAMANGA</v>
          </cell>
          <cell r="AA4" t="str">
            <v>LAURA</v>
          </cell>
          <cell r="AB4" t="str">
            <v>CAMILA</v>
          </cell>
          <cell r="AC4" t="str">
            <v>URQUIJO</v>
          </cell>
          <cell r="AD4" t="str">
            <v>MONTAGUT</v>
          </cell>
          <cell r="AE4" t="str">
            <v>SI</v>
          </cell>
          <cell r="AF4" t="str">
            <v>1 PÓLIZA</v>
          </cell>
          <cell r="AG4" t="str">
            <v>12 SEGUROS DEL ESTADO</v>
          </cell>
          <cell r="AH4" t="str">
            <v>2 CUMPLIMIENTO</v>
          </cell>
          <cell r="AI4">
            <v>45674</v>
          </cell>
          <cell r="AJ4" t="str">
            <v>45-46-101027967</v>
          </cell>
          <cell r="AK4" t="str">
            <v>GLORIA TERESITA SERNA ALZATE</v>
          </cell>
          <cell r="AL4" t="str">
            <v>DTPA</v>
          </cell>
          <cell r="AM4" t="str">
            <v>2 SUPERVISOR</v>
          </cell>
          <cell r="AN4" t="str">
            <v>3 CÉDULA DE CIUDADANÍA</v>
          </cell>
          <cell r="AO4">
            <v>79307788</v>
          </cell>
          <cell r="AP4" t="str">
            <v>JUAN IVAN SANCHEZ BERNAL</v>
          </cell>
          <cell r="AQ4">
            <v>344</v>
          </cell>
          <cell r="AR4" t="str">
            <v>3 NO PACTADOS</v>
          </cell>
          <cell r="AS4" t="str">
            <v>4 NO SE HA ADICIONADO NI EN VALOR y EN TIEMPO</v>
          </cell>
          <cell r="AT4">
            <v>0</v>
          </cell>
          <cell r="AU4">
            <v>0</v>
          </cell>
          <cell r="AV4" t="str">
            <v>-</v>
          </cell>
          <cell r="AW4">
            <v>0</v>
          </cell>
          <cell r="AY4">
            <v>45674</v>
          </cell>
          <cell r="AZ4">
            <v>45674</v>
          </cell>
          <cell r="BA4">
            <v>45674</v>
          </cell>
          <cell r="BB4">
            <v>45725</v>
          </cell>
          <cell r="BD4" t="str">
            <v>2. NO</v>
          </cell>
          <cell r="BE4" t="str">
            <v>-</v>
          </cell>
          <cell r="BF4" t="str">
            <v>-</v>
          </cell>
          <cell r="BG4" t="str">
            <v>2. NO</v>
          </cell>
          <cell r="BH4">
            <v>0</v>
          </cell>
          <cell r="BI4" t="str">
            <v>-</v>
          </cell>
          <cell r="BJ4" t="str">
            <v>-</v>
          </cell>
          <cell r="BK4" t="str">
            <v>TERMINACIÓN ANTICIPADA</v>
          </cell>
          <cell r="BL4" t="str">
            <v>2025753501000002E</v>
          </cell>
          <cell r="BM4">
            <v>13135713</v>
          </cell>
          <cell r="BN4" t="str">
            <v>MARGARITA E VICTORIA ACOSTA</v>
          </cell>
          <cell r="BO4" t="str">
            <v xml:space="preserve">https://community.secop.gov.co/Public/Tendering/ContractNoticePhases/View?PPI=CO1.PPI.36718528&amp;isFromPublicArea=True&amp;isModal=False </v>
          </cell>
          <cell r="BP4" t="str">
            <v>TERMINADO ANTICIPADAMENTE</v>
          </cell>
          <cell r="BR4" t="str">
            <v xml:space="preserve">https://community.secop.gov.co/Public/Tendering/ContractDetailView/Index?UniqueIdentifier=CO1.PCCNTR.7260468 </v>
          </cell>
          <cell r="BS4" t="str">
            <v>laura.urquijo</v>
          </cell>
          <cell r="BT4" t="str">
            <v>parquesnacionales.gov.co</v>
          </cell>
          <cell r="BU4" t="str">
            <v>planeacion.dtpa@parquesnacionales.gov.co</v>
          </cell>
          <cell r="BV4" t="str">
            <v>INGENIERA AMBIENTAL</v>
          </cell>
          <cell r="BW4" t="str">
            <v>BANCO AGRARIO DE COLOMBIA S.A.</v>
          </cell>
          <cell r="BX4" t="str">
            <v>Ahorro</v>
          </cell>
          <cell r="BY4">
            <v>451212000000</v>
          </cell>
          <cell r="CB4">
            <v>3469811</v>
          </cell>
          <cell r="CC4">
            <v>7435309</v>
          </cell>
          <cell r="CD4">
            <v>2230593</v>
          </cell>
          <cell r="CE4">
            <v>0</v>
          </cell>
          <cell r="CF4">
            <v>0</v>
          </cell>
          <cell r="CG4">
            <v>0</v>
          </cell>
          <cell r="CH4">
            <v>0</v>
          </cell>
          <cell r="CI4">
            <v>0</v>
          </cell>
          <cell r="CJ4">
            <v>0</v>
          </cell>
          <cell r="CK4">
            <v>0</v>
          </cell>
          <cell r="CL4">
            <v>0</v>
          </cell>
          <cell r="CM4">
            <v>0</v>
          </cell>
          <cell r="CN4">
            <v>0</v>
          </cell>
        </row>
        <row r="5">
          <cell r="A5" t="str">
            <v>CD-DTPA-003-2025</v>
          </cell>
          <cell r="B5" t="str">
            <v>2 NACION</v>
          </cell>
          <cell r="C5" t="str">
            <v>CPS-DTPA-3-2025</v>
          </cell>
          <cell r="D5" t="str">
            <v>LEIDY YESENIA FRANCO CASTAÑO</v>
          </cell>
          <cell r="E5">
            <v>45674</v>
          </cell>
          <cell r="F5" t="str">
            <v>PA00-3202008-15-012 Prestar servicios de apoyo a la gestión con plena autonomía técnica y administrativa en el desarrollo de actividades administrativas del proceso siniestros de la Dirección Territorial Pacífico y sus áreas protegidas, en el marco de la conservación de la diversidad biológica de las áreas protegidas del SINAP nacional</v>
          </cell>
          <cell r="G5" t="str">
            <v>APOYO A LA GESTIÓN</v>
          </cell>
          <cell r="H5" t="str">
            <v>2 CONTRATACIÓN DIRECTA</v>
          </cell>
          <cell r="I5" t="str">
            <v>14 PRESTACIÓN DE SERVICIOS</v>
          </cell>
          <cell r="J5" t="str">
            <v>N/A</v>
          </cell>
          <cell r="K5">
            <v>80111600</v>
          </cell>
          <cell r="L5" t="str">
            <v>1325</v>
          </cell>
          <cell r="M5" t="str">
            <v>1425</v>
          </cell>
          <cell r="N5">
            <v>45674</v>
          </cell>
          <cell r="O5">
            <v>3557602</v>
          </cell>
          <cell r="P5">
            <v>40793836</v>
          </cell>
          <cell r="Q5" t="str">
            <v xml:space="preserve">CUARENTA MILLONES SETECIENTOS NOVENTA Y TRES MIL OCHOCIENTOS TREINTA Y SEIS </v>
          </cell>
          <cell r="R5" t="str">
            <v>1 PERSONA NATURAL</v>
          </cell>
          <cell r="S5" t="str">
            <v>3 CÉDULA DE CIUDADANÍA</v>
          </cell>
          <cell r="T5">
            <v>1143861129</v>
          </cell>
          <cell r="U5">
            <v>2</v>
          </cell>
          <cell r="V5" t="str">
            <v>N-A</v>
          </cell>
          <cell r="W5" t="str">
            <v>11 NO SE DILIGENCIA INFORMACIÓN PARA ESTE FORMULARIO EN ESTE PERÍODO DE REPORTE</v>
          </cell>
          <cell r="X5" t="str">
            <v>FEMENINO</v>
          </cell>
          <cell r="Y5" t="str">
            <v>VALLE DEL CAUCA</v>
          </cell>
          <cell r="Z5" t="str">
            <v>SANTIAGO DE CALI</v>
          </cell>
          <cell r="AA5" t="str">
            <v>LEIDY</v>
          </cell>
          <cell r="AB5" t="str">
            <v>YESENIA</v>
          </cell>
          <cell r="AC5" t="str">
            <v>FRANCO</v>
          </cell>
          <cell r="AD5" t="str">
            <v>CASTAÑO</v>
          </cell>
          <cell r="AE5" t="str">
            <v>NO</v>
          </cell>
          <cell r="AF5" t="str">
            <v>6 NO CONSTITUYÓ GARANTÍAS</v>
          </cell>
          <cell r="AG5" t="str">
            <v>N-A</v>
          </cell>
          <cell r="AH5" t="str">
            <v>N-A</v>
          </cell>
          <cell r="AI5" t="str">
            <v>N-A</v>
          </cell>
          <cell r="AJ5" t="str">
            <v>N-A</v>
          </cell>
          <cell r="AK5" t="str">
            <v>GLORIA TERESITA SERNA ALZATE</v>
          </cell>
          <cell r="AL5" t="str">
            <v>DTPA</v>
          </cell>
          <cell r="AM5" t="str">
            <v>2 SUPERVISOR</v>
          </cell>
          <cell r="AN5" t="str">
            <v>3 CÉDULA DE CIUDADANÍA</v>
          </cell>
          <cell r="AO5">
            <v>1085261007</v>
          </cell>
          <cell r="AP5" t="str">
            <v>JUAN CARLOS ALPALA BURBANO</v>
          </cell>
          <cell r="AQ5">
            <v>344</v>
          </cell>
          <cell r="AR5" t="str">
            <v>3 NO PACTADOS</v>
          </cell>
          <cell r="AS5" t="str">
            <v>4 NO SE HA ADICIONADO NI EN VALOR y EN TIEMPO</v>
          </cell>
          <cell r="AT5">
            <v>0</v>
          </cell>
          <cell r="AU5">
            <v>0</v>
          </cell>
          <cell r="AV5" t="str">
            <v>-</v>
          </cell>
          <cell r="AW5">
            <v>0</v>
          </cell>
          <cell r="AY5">
            <v>45674</v>
          </cell>
          <cell r="AZ5" t="str">
            <v>N/A</v>
          </cell>
          <cell r="BA5">
            <v>45674</v>
          </cell>
          <cell r="BB5">
            <v>46022</v>
          </cell>
          <cell r="BD5" t="str">
            <v>2. NO</v>
          </cell>
          <cell r="BE5" t="str">
            <v>-</v>
          </cell>
          <cell r="BF5" t="str">
            <v>-</v>
          </cell>
          <cell r="BG5" t="str">
            <v>2. NO</v>
          </cell>
          <cell r="BH5">
            <v>0</v>
          </cell>
          <cell r="BI5" t="str">
            <v>-</v>
          </cell>
          <cell r="BJ5" t="str">
            <v>-</v>
          </cell>
          <cell r="BK5" t="str">
            <v>TERMINACIÓN ANTICIPADA</v>
          </cell>
          <cell r="BL5" t="str">
            <v>2025753501000003E</v>
          </cell>
          <cell r="BM5">
            <v>40793836</v>
          </cell>
          <cell r="BN5" t="str">
            <v>MARGARITA E VICTORIA ACOSTA</v>
          </cell>
          <cell r="BO5" t="str">
            <v xml:space="preserve">https://community.secop.gov.co/Public/Tendering/ContractNoticePhases/View?PPI=CO1.PPI.36725970&amp;isFromPublicArea=True&amp;isModal=False </v>
          </cell>
          <cell r="BP5" t="str">
            <v>TERMINADO ANTICIPADAMENTE</v>
          </cell>
          <cell r="BR5" t="str">
            <v xml:space="preserve">https://community.secop.gov.co/Public/Tendering/ContractDetailView/Index?UniqueIdentifier=CO1.PCCNTR.7263118 </v>
          </cell>
          <cell r="BS5" t="str">
            <v>leidy.franco</v>
          </cell>
          <cell r="BT5" t="str">
            <v>parquesnacionales.gov.co</v>
          </cell>
          <cell r="BU5" t="str">
            <v>siniestros.dtpa@parquesnacionales.gov.co</v>
          </cell>
          <cell r="BV5" t="str">
            <v>TECNOLOGO DE LA GESTIÓN DE LA PRODUCCIÓN INDUSTRIAL</v>
          </cell>
          <cell r="BW5" t="str">
            <v>SCOTIABANK COLPATRIA SA</v>
          </cell>
          <cell r="BX5" t="str">
            <v>Ahorro</v>
          </cell>
          <cell r="BY5">
            <v>5922016465</v>
          </cell>
          <cell r="CB5">
            <v>1660214</v>
          </cell>
          <cell r="CC5">
            <v>3557602</v>
          </cell>
          <cell r="CD5">
            <v>3557602</v>
          </cell>
          <cell r="CE5">
            <v>3557602</v>
          </cell>
          <cell r="CF5">
            <v>3557602</v>
          </cell>
          <cell r="CG5">
            <v>3557602</v>
          </cell>
          <cell r="CH5">
            <v>3557602</v>
          </cell>
          <cell r="CI5">
            <v>3557602</v>
          </cell>
          <cell r="CJ5">
            <v>3557602</v>
          </cell>
          <cell r="CK5">
            <v>3557602</v>
          </cell>
          <cell r="CL5">
            <v>3557602</v>
          </cell>
          <cell r="CM5">
            <v>3557602</v>
          </cell>
          <cell r="CN5">
            <v>0</v>
          </cell>
        </row>
        <row r="6">
          <cell r="A6" t="str">
            <v>CD-DTPA-004-2025</v>
          </cell>
          <cell r="B6" t="str">
            <v>2 NACION</v>
          </cell>
          <cell r="C6" t="str">
            <v>CPS-DTPA-4-2025</v>
          </cell>
          <cell r="D6" t="str">
            <v>NATALIA SANTOS ORTIZ</v>
          </cell>
          <cell r="E6">
            <v>45674</v>
          </cell>
          <cell r="F6" t="str">
            <v>PA00-3202008-15-015 Prestar servicios profesionales con plena autonomía técnica y administrativa en la Dirección Territorial Pacífico en el desarrollo y seguimiento de las actividades de administración del proceso de gestión del talento humano de la dirección territorial pacifico en el marco de la conservación de la diversidad biológica de las áreas protegidas del SINAP nacional.</v>
          </cell>
          <cell r="G6" t="str">
            <v>PROFESIONAL</v>
          </cell>
          <cell r="H6" t="str">
            <v>2 CONTRATACIÓN DIRECTA</v>
          </cell>
          <cell r="I6" t="str">
            <v>14 PRESTACIÓN DE SERVICIOS</v>
          </cell>
          <cell r="J6" t="str">
            <v>N/A</v>
          </cell>
          <cell r="K6">
            <v>80111600</v>
          </cell>
          <cell r="L6" t="str">
            <v>1225</v>
          </cell>
          <cell r="M6" t="str">
            <v>1525</v>
          </cell>
          <cell r="N6">
            <v>45674</v>
          </cell>
          <cell r="O6">
            <v>4200744</v>
          </cell>
          <cell r="P6">
            <v>48168531</v>
          </cell>
          <cell r="Q6" t="str">
            <v xml:space="preserve">CUARENTA Y OCHO MILLONES CIENTO SESENTA Y OCHO MIL QUINIENTOS TREINTA Y UN </v>
          </cell>
          <cell r="R6" t="str">
            <v>1 PERSONA NATURAL</v>
          </cell>
          <cell r="S6" t="str">
            <v>3 CÉDULA DE CIUDADANÍA</v>
          </cell>
          <cell r="T6">
            <v>1059066560</v>
          </cell>
          <cell r="U6">
            <v>2</v>
          </cell>
          <cell r="V6" t="str">
            <v>N-A</v>
          </cell>
          <cell r="W6" t="str">
            <v>11 NO SE DILIGENCIA INFORMACIÓN PARA ESTE FORMULARIO EN ESTE PERÍODO DE REPORTE</v>
          </cell>
          <cell r="X6" t="str">
            <v>FEMENINO</v>
          </cell>
          <cell r="Y6" t="str">
            <v>CAUCA</v>
          </cell>
          <cell r="Z6" t="str">
            <v>MIRANDA</v>
          </cell>
          <cell r="AA6" t="str">
            <v>NATALIA</v>
          </cell>
          <cell r="AB6" t="str">
            <v>SANTOS</v>
          </cell>
          <cell r="AC6" t="str">
            <v>ORTIZ</v>
          </cell>
          <cell r="AE6" t="str">
            <v>SI</v>
          </cell>
          <cell r="AF6" t="str">
            <v>1 PÓLIZA</v>
          </cell>
          <cell r="AG6" t="str">
            <v>12 SEGUROS DEL ESTADO</v>
          </cell>
          <cell r="AH6" t="str">
            <v>2 CUMPLIMIENTO</v>
          </cell>
          <cell r="AI6">
            <v>45674</v>
          </cell>
          <cell r="AJ6" t="str">
            <v>45-46-101027971</v>
          </cell>
          <cell r="AK6" t="str">
            <v>GLORIA TERESITA SERNA ALZATE</v>
          </cell>
          <cell r="AL6" t="str">
            <v>DTPA</v>
          </cell>
          <cell r="AM6" t="str">
            <v>2 SUPERVISOR</v>
          </cell>
          <cell r="AN6" t="str">
            <v>3 CÉDULA DE CIUDADANÍA</v>
          </cell>
          <cell r="AO6">
            <v>1085261007</v>
          </cell>
          <cell r="AP6" t="str">
            <v>JUAN CARLOS ALPALA BURBANO</v>
          </cell>
          <cell r="AQ6">
            <v>344</v>
          </cell>
          <cell r="AR6" t="str">
            <v>3 NO PACTADOS</v>
          </cell>
          <cell r="AS6" t="str">
            <v>4 NO SE HA ADICIONADO NI EN VALOR y EN TIEMPO</v>
          </cell>
          <cell r="AT6">
            <v>0</v>
          </cell>
          <cell r="AU6">
            <v>0</v>
          </cell>
          <cell r="AV6" t="str">
            <v>-</v>
          </cell>
          <cell r="AW6">
            <v>0</v>
          </cell>
          <cell r="AY6">
            <v>45674</v>
          </cell>
          <cell r="AZ6">
            <v>45674</v>
          </cell>
          <cell r="BA6">
            <v>45674</v>
          </cell>
          <cell r="BB6">
            <v>46022</v>
          </cell>
          <cell r="BD6" t="str">
            <v>2. NO</v>
          </cell>
          <cell r="BE6" t="str">
            <v>-</v>
          </cell>
          <cell r="BF6" t="str">
            <v>-</v>
          </cell>
          <cell r="BG6" t="str">
            <v>2. NO</v>
          </cell>
          <cell r="BH6">
            <v>0</v>
          </cell>
          <cell r="BI6" t="str">
            <v>-</v>
          </cell>
          <cell r="BJ6" t="str">
            <v>-</v>
          </cell>
          <cell r="BL6" t="str">
            <v>2025753501000004E</v>
          </cell>
          <cell r="BM6">
            <v>48168531</v>
          </cell>
          <cell r="BN6" t="str">
            <v>MARGARITA E VICTORIA ACOSTA</v>
          </cell>
          <cell r="BO6" t="str">
            <v xml:space="preserve">https://community.secop.gov.co/Public/Tendering/ContractNoticePhases/View?PPI=CO1.PPI.36726345&amp;isFromPublicArea=True&amp;isModal=False </v>
          </cell>
          <cell r="BP6" t="str">
            <v>VIGENTE</v>
          </cell>
          <cell r="BR6" t="str">
            <v xml:space="preserve">https://community.secop.gov.co/Public/Tendering/ContractDetailView/Index?UniqueIdentifier=CO1.PCCNTR.7263173 </v>
          </cell>
          <cell r="BS6" t="str">
            <v>natalia.santos</v>
          </cell>
          <cell r="BT6" t="str">
            <v>parquesnacionales.gov.co</v>
          </cell>
          <cell r="BU6" t="str">
            <v>nomina.dtpa@parquesnacionales.gov.co</v>
          </cell>
          <cell r="BV6" t="str">
            <v>ADMINISTRADORA DE EMPRESAS</v>
          </cell>
          <cell r="BW6" t="str">
            <v>BANCO DE BOGOTA</v>
          </cell>
          <cell r="BX6" t="str">
            <v>Ahorro</v>
          </cell>
          <cell r="BY6">
            <v>678137555</v>
          </cell>
          <cell r="CB6">
            <v>1960347</v>
          </cell>
          <cell r="CC6">
            <v>4200744</v>
          </cell>
          <cell r="CD6">
            <v>4200744</v>
          </cell>
          <cell r="CE6">
            <v>4200744</v>
          </cell>
          <cell r="CF6">
            <v>4200744</v>
          </cell>
          <cell r="CG6">
            <v>4200744</v>
          </cell>
          <cell r="CH6">
            <v>4200744</v>
          </cell>
          <cell r="CI6">
            <v>4200744</v>
          </cell>
          <cell r="CJ6">
            <v>4200744</v>
          </cell>
          <cell r="CK6">
            <v>4200744</v>
          </cell>
          <cell r="CL6">
            <v>4200744</v>
          </cell>
          <cell r="CM6">
            <v>4200744</v>
          </cell>
          <cell r="CN6">
            <v>0</v>
          </cell>
        </row>
        <row r="7">
          <cell r="A7" t="str">
            <v>CD-DTPA-005-2025</v>
          </cell>
          <cell r="B7" t="str">
            <v>2 NACION</v>
          </cell>
          <cell r="C7" t="str">
            <v>CPS-DTPA-5-2025</v>
          </cell>
          <cell r="D7" t="str">
            <v>JULIANA ISABEL MONTES ROMERO</v>
          </cell>
          <cell r="E7">
            <v>45674</v>
          </cell>
          <cell r="F7" t="str">
            <v>PA00-3202008-15-002 Prestación de servicios profesionales con plena autonomia tecnica y administrativa con el fin de realizar estructuración de los procesos contractuales en sus diferentes modalidades requeridos por la Dirección Territorial Pacifico y sus areas protegidas con el fin de Fortalecer los procesos administrativos de las áreas de SPNNC en el marco de la conservación de la diversidad biológica de las áreas protegidas del SINAP nacional.</v>
          </cell>
          <cell r="G7" t="str">
            <v>PROFESIONAL</v>
          </cell>
          <cell r="H7" t="str">
            <v>2 CONTRATACIÓN DIRECTA</v>
          </cell>
          <cell r="I7" t="str">
            <v>14 PRESTACIÓN DE SERVICIOS</v>
          </cell>
          <cell r="J7" t="str">
            <v>N/A</v>
          </cell>
          <cell r="K7">
            <v>80111600</v>
          </cell>
          <cell r="L7" t="str">
            <v>1925</v>
          </cell>
          <cell r="M7" t="str">
            <v>1625</v>
          </cell>
          <cell r="N7">
            <v>45674</v>
          </cell>
          <cell r="O7">
            <v>5693195</v>
          </cell>
          <cell r="P7">
            <v>65281969</v>
          </cell>
          <cell r="Q7" t="str">
            <v xml:space="preserve">SESENTA Y CINCO MILLONES DOSCIENTOS OCHENTA Y UN MIL NOVECIENTOS SESENTA Y NUEVE </v>
          </cell>
          <cell r="R7" t="str">
            <v>1 PERSONA NATURAL</v>
          </cell>
          <cell r="S7" t="str">
            <v>3 CÉDULA DE CIUDADANÍA</v>
          </cell>
          <cell r="T7">
            <v>1061815005</v>
          </cell>
          <cell r="U7">
            <v>2</v>
          </cell>
          <cell r="V7" t="str">
            <v>N-A</v>
          </cell>
          <cell r="W7" t="str">
            <v>11 NO SE DILIGENCIA INFORMACIÓN PARA ESTE FORMULARIO EN ESTE PERÍODO DE REPORTE</v>
          </cell>
          <cell r="X7" t="str">
            <v>FEMENINO</v>
          </cell>
          <cell r="Y7" t="str">
            <v>CAUCA</v>
          </cell>
          <cell r="Z7" t="str">
            <v>POPAYÁN</v>
          </cell>
          <cell r="AA7" t="str">
            <v>JULIANA</v>
          </cell>
          <cell r="AB7" t="str">
            <v>ISABEL</v>
          </cell>
          <cell r="AC7" t="str">
            <v>MONTES</v>
          </cell>
          <cell r="AD7" t="str">
            <v>ROMERO</v>
          </cell>
          <cell r="AE7" t="str">
            <v>SI</v>
          </cell>
          <cell r="AF7" t="str">
            <v>1 PÓLIZA</v>
          </cell>
          <cell r="AG7" t="str">
            <v>12 SEGUROS DEL ESTADO</v>
          </cell>
          <cell r="AH7" t="str">
            <v>2 CUMPLIMIENTO</v>
          </cell>
          <cell r="AI7">
            <v>45674</v>
          </cell>
          <cell r="AJ7" t="str">
            <v>45-46-101027998</v>
          </cell>
          <cell r="AK7" t="str">
            <v>GLORIA TERESITA SERNA ALZATE</v>
          </cell>
          <cell r="AL7" t="str">
            <v>DTPA</v>
          </cell>
          <cell r="AM7" t="str">
            <v>2 SUPERVISOR</v>
          </cell>
          <cell r="AN7" t="str">
            <v>3 CÉDULA DE CIUDADANÍA</v>
          </cell>
          <cell r="AO7">
            <v>25292225</v>
          </cell>
          <cell r="AP7" t="str">
            <v>CAROL JOHANNA ORTEGA SANCHEZ</v>
          </cell>
          <cell r="AQ7">
            <v>344</v>
          </cell>
          <cell r="AR7" t="str">
            <v>3 NO PACTADOS</v>
          </cell>
          <cell r="AS7" t="str">
            <v>4 NO SE HA ADICIONADO NI EN VALOR y EN TIEMPO</v>
          </cell>
          <cell r="AT7">
            <v>0</v>
          </cell>
          <cell r="AU7">
            <v>0</v>
          </cell>
          <cell r="AV7" t="str">
            <v>-</v>
          </cell>
          <cell r="AW7">
            <v>0</v>
          </cell>
          <cell r="AY7">
            <v>45674</v>
          </cell>
          <cell r="AZ7">
            <v>45674</v>
          </cell>
          <cell r="BA7">
            <v>45674</v>
          </cell>
          <cell r="BB7">
            <v>46022</v>
          </cell>
          <cell r="BD7" t="str">
            <v>2. NO</v>
          </cell>
          <cell r="BE7" t="str">
            <v>-</v>
          </cell>
          <cell r="BF7" t="str">
            <v>-</v>
          </cell>
          <cell r="BG7" t="str">
            <v>2. NO</v>
          </cell>
          <cell r="BH7">
            <v>0</v>
          </cell>
          <cell r="BI7" t="str">
            <v>-</v>
          </cell>
          <cell r="BJ7" t="str">
            <v>-</v>
          </cell>
          <cell r="BL7" t="str">
            <v xml:space="preserve">2025753501000005E </v>
          </cell>
          <cell r="BM7">
            <v>65281969</v>
          </cell>
          <cell r="BN7" t="str">
            <v>MARGARITA E VICTORIA ACOSTA</v>
          </cell>
          <cell r="BO7" t="str">
            <v xml:space="preserve">https://community.secop.gov.co/Public/Tendering/ContractNoticePhases/View?PPI=CO1.PPI.36733454&amp;isFromPublicArea=True&amp;isModal=False </v>
          </cell>
          <cell r="BP7" t="str">
            <v>VIGENTE</v>
          </cell>
          <cell r="BR7" t="str">
            <v xml:space="preserve">https://community.secop.gov.co/Public/Tendering/ContractDetailView/Index?UniqueIdentifier=CO1.PCCNTR.7265266 </v>
          </cell>
          <cell r="BS7" t="str">
            <v>juliana.montes</v>
          </cell>
          <cell r="BT7" t="str">
            <v>parquesnacionales.gov.co</v>
          </cell>
          <cell r="BU7" t="str">
            <v>profesionalcontratos.dtpa@parquesnacionales.gov.co</v>
          </cell>
          <cell r="BV7" t="str">
            <v>ABOGADA</v>
          </cell>
          <cell r="BW7" t="str">
            <v>BANCO BILBAO VIZCAYA ARGENTARIA COLOMBIA S.A. BBVA</v>
          </cell>
          <cell r="BX7" t="str">
            <v>Ahorro</v>
          </cell>
          <cell r="BY7">
            <v>882094089</v>
          </cell>
          <cell r="CB7">
            <v>2656824</v>
          </cell>
          <cell r="CC7">
            <v>5693195</v>
          </cell>
          <cell r="CD7">
            <v>5693195</v>
          </cell>
          <cell r="CE7">
            <v>5693195</v>
          </cell>
          <cell r="CF7">
            <v>5693195</v>
          </cell>
          <cell r="CG7">
            <v>5693195</v>
          </cell>
          <cell r="CH7">
            <v>5693195</v>
          </cell>
          <cell r="CI7">
            <v>5693195</v>
          </cell>
          <cell r="CJ7">
            <v>5693195</v>
          </cell>
          <cell r="CK7">
            <v>5693195</v>
          </cell>
          <cell r="CL7">
            <v>5693195</v>
          </cell>
          <cell r="CM7">
            <v>5693195</v>
          </cell>
          <cell r="CN7">
            <v>0</v>
          </cell>
        </row>
        <row r="8">
          <cell r="A8" t="str">
            <v>CD-DTPA-006-2025</v>
          </cell>
          <cell r="B8" t="str">
            <v>2 NACION</v>
          </cell>
          <cell r="C8" t="str">
            <v>CPS-DTPA-6-2025</v>
          </cell>
          <cell r="D8" t="str">
            <v>JAIME AGUILAR SALDAÑA</v>
          </cell>
          <cell r="E8">
            <v>45674</v>
          </cell>
          <cell r="F8" t="str">
            <v>PA00-3202008-15-006 Prestar servicios de apoyo a la gestión con plena autonomía técnica y administrativa en el desarrollo de acciones de los procesos administrativos y contractuales en la Dirección Territorial Pacífico, en el marco de la conservación de la diversidad biológica de las áreas protegidas del SINAP nacional</v>
          </cell>
          <cell r="G8" t="str">
            <v>APOYO A LA GESTIÓN</v>
          </cell>
          <cell r="H8" t="str">
            <v>2 CONTRATACIÓN DIRECTA</v>
          </cell>
          <cell r="I8" t="str">
            <v>14 PRESTACIÓN DE SERVICIOS</v>
          </cell>
          <cell r="J8" t="str">
            <v>N/A</v>
          </cell>
          <cell r="K8">
            <v>80111600</v>
          </cell>
          <cell r="L8" t="str">
            <v>2025</v>
          </cell>
          <cell r="M8" t="str">
            <v>1725</v>
          </cell>
          <cell r="N8">
            <v>45674</v>
          </cell>
          <cell r="O8">
            <v>3670920</v>
          </cell>
          <cell r="P8">
            <v>42093216</v>
          </cell>
          <cell r="Q8" t="str">
            <v xml:space="preserve">CUARENTA Y DOS MILLONES NOVENTA Y TRES MIL DOSCIENTOS DIECISÉIS </v>
          </cell>
          <cell r="R8" t="str">
            <v>1 PERSONA NATURAL</v>
          </cell>
          <cell r="S8" t="str">
            <v>3 CÉDULA DE CIUDADANÍA</v>
          </cell>
          <cell r="T8">
            <v>1107093799</v>
          </cell>
          <cell r="U8">
            <v>2</v>
          </cell>
          <cell r="V8" t="str">
            <v>N-A</v>
          </cell>
          <cell r="W8" t="str">
            <v>11 NO SE DILIGENCIA INFORMACIÓN PARA ESTE FORMULARIO EN ESTE PERÍODO DE REPORTE</v>
          </cell>
          <cell r="X8" t="str">
            <v>MASCULINO</v>
          </cell>
          <cell r="Y8" t="str">
            <v>VALLE DEL CAUCA</v>
          </cell>
          <cell r="Z8" t="str">
            <v>SANTIAGO DE CALI</v>
          </cell>
          <cell r="AA8" t="str">
            <v>JAIME</v>
          </cell>
          <cell r="AB8" t="str">
            <v>AGUILAR</v>
          </cell>
          <cell r="AC8" t="str">
            <v>SALDAÑA</v>
          </cell>
          <cell r="AE8" t="str">
            <v>NO</v>
          </cell>
          <cell r="AF8" t="str">
            <v>6 NO CONSTITUYÓ GARANTÍAS</v>
          </cell>
          <cell r="AG8" t="str">
            <v>N-A</v>
          </cell>
          <cell r="AH8" t="str">
            <v>N-A</v>
          </cell>
          <cell r="AI8" t="str">
            <v>N-A</v>
          </cell>
          <cell r="AJ8" t="str">
            <v>N-A</v>
          </cell>
          <cell r="AK8" t="str">
            <v>GLORIA TERESITA SERNA ALZATE</v>
          </cell>
          <cell r="AL8" t="str">
            <v>DTPA</v>
          </cell>
          <cell r="AM8" t="str">
            <v>2 SUPERVISOR</v>
          </cell>
          <cell r="AN8" t="str">
            <v>3 CÉDULA DE CIUDADANÍA</v>
          </cell>
          <cell r="AO8">
            <v>24344682</v>
          </cell>
          <cell r="AP8" t="str">
            <v>DIANA CAROLINA GOMEZ</v>
          </cell>
          <cell r="AQ8">
            <v>344</v>
          </cell>
          <cell r="AR8" t="str">
            <v>3 NO PACTADOS</v>
          </cell>
          <cell r="AS8" t="str">
            <v>4 NO SE HA ADICIONADO NI EN VALOR y EN TIEMPO</v>
          </cell>
          <cell r="AT8">
            <v>0</v>
          </cell>
          <cell r="AU8">
            <v>0</v>
          </cell>
          <cell r="AV8" t="str">
            <v>-</v>
          </cell>
          <cell r="AW8">
            <v>0</v>
          </cell>
          <cell r="AY8">
            <v>45674</v>
          </cell>
          <cell r="AZ8" t="str">
            <v>N/A</v>
          </cell>
          <cell r="BA8">
            <v>45674</v>
          </cell>
          <cell r="BB8">
            <v>46022</v>
          </cell>
          <cell r="BD8" t="str">
            <v>2. NO</v>
          </cell>
          <cell r="BE8" t="str">
            <v>-</v>
          </cell>
          <cell r="BF8" t="str">
            <v>-</v>
          </cell>
          <cell r="BG8" t="str">
            <v>2. NO</v>
          </cell>
          <cell r="BH8">
            <v>0</v>
          </cell>
          <cell r="BI8" t="str">
            <v>-</v>
          </cell>
          <cell r="BJ8" t="str">
            <v>-</v>
          </cell>
          <cell r="BL8" t="str">
            <v xml:space="preserve">2025753501000006E </v>
          </cell>
          <cell r="BM8">
            <v>42093216</v>
          </cell>
          <cell r="BN8" t="str">
            <v>MARGARITA E VICTORIA ACOSTA</v>
          </cell>
          <cell r="BO8" t="str">
            <v xml:space="preserve">https://community.secop.gov.co/Public/Tendering/ContractNoticePhases/View?PPI=CO1.PPI.36735616&amp;isFromPublicArea=True&amp;isModal=False </v>
          </cell>
          <cell r="BP8" t="str">
            <v>VIGENTE</v>
          </cell>
          <cell r="BR8" t="str">
            <v xml:space="preserve">https://community.secop.gov.co/Public/Tendering/ContractDetailView/Index?UniqueIdentifier=CO1.PCCNTR.7266049 </v>
          </cell>
          <cell r="BS8" t="str">
            <v>jaime.aguilar</v>
          </cell>
          <cell r="BT8" t="str">
            <v>parquesnacionales.gov.co</v>
          </cell>
          <cell r="BU8" t="str">
            <v>secop.dtpa@parquesnacionales.gov.co</v>
          </cell>
          <cell r="BV8" t="str">
            <v>TECNOLOGO CONTABLE Y FINANCIERO</v>
          </cell>
          <cell r="BW8" t="str">
            <v>BANCOLOMBIA S.A.</v>
          </cell>
          <cell r="BX8" t="str">
            <v>Ahorro</v>
          </cell>
          <cell r="BY8">
            <v>6000017126</v>
          </cell>
          <cell r="CB8">
            <v>1713096</v>
          </cell>
          <cell r="CC8">
            <v>3670920</v>
          </cell>
          <cell r="CD8">
            <v>3670920</v>
          </cell>
          <cell r="CE8">
            <v>3670920</v>
          </cell>
          <cell r="CF8">
            <v>3670920</v>
          </cell>
          <cell r="CG8">
            <v>3670920</v>
          </cell>
          <cell r="CH8">
            <v>3670920</v>
          </cell>
          <cell r="CI8">
            <v>3670920</v>
          </cell>
          <cell r="CJ8">
            <v>3670920</v>
          </cell>
          <cell r="CK8">
            <v>3670920</v>
          </cell>
          <cell r="CL8">
            <v>3670920</v>
          </cell>
          <cell r="CM8">
            <v>3670920</v>
          </cell>
          <cell r="CN8">
            <v>0</v>
          </cell>
        </row>
        <row r="9">
          <cell r="A9" t="str">
            <v>CD-DTPA-007-2025</v>
          </cell>
          <cell r="B9" t="str">
            <v>2 NACION</v>
          </cell>
          <cell r="C9" t="str">
            <v>CPS-DTPA-7-2025</v>
          </cell>
          <cell r="D9" t="str">
            <v>FRANK GENTIL RENGIFO MEJIA</v>
          </cell>
          <cell r="E9">
            <v>45678</v>
          </cell>
          <cell r="F9" t="str">
            <v xml:space="preserve">PA00-3202008-15-011 Prestar servicios de apoyo a la gestión con plena autonomía técnica y administrativa en desarrollar actividades asistenciales de conducción y mensajería para la dirección territorial pacifico, en el marco de la conservación de la diversidad biológica de las áreas protegidas del SINAP nacional. </v>
          </cell>
          <cell r="G9" t="str">
            <v>APOYO A LA GESTIÓN</v>
          </cell>
          <cell r="H9" t="str">
            <v>2 CONTRATACIÓN DIRECTA</v>
          </cell>
          <cell r="I9" t="str">
            <v>14 PRESTACIÓN DE SERVICIOS</v>
          </cell>
          <cell r="J9" t="str">
            <v>N/A</v>
          </cell>
          <cell r="K9">
            <v>80111600</v>
          </cell>
          <cell r="L9" t="str">
            <v>1725</v>
          </cell>
          <cell r="M9" t="str">
            <v>1825</v>
          </cell>
          <cell r="N9">
            <v>45678</v>
          </cell>
          <cell r="O9">
            <v>2365487</v>
          </cell>
          <cell r="P9">
            <v>26808853</v>
          </cell>
          <cell r="Q9" t="str">
            <v>VEINTISÉIS MILLONES OCHOCIENTOS OCHO MIL OCHOCIENTOS CINCUENTA Y TRES</v>
          </cell>
          <cell r="R9" t="str">
            <v>1 PERSONA NATURAL</v>
          </cell>
          <cell r="S9" t="str">
            <v>3 CÉDULA DE CIUDADANÍA</v>
          </cell>
          <cell r="T9">
            <v>16772137</v>
          </cell>
          <cell r="U9">
            <v>2</v>
          </cell>
          <cell r="V9" t="str">
            <v>N-A</v>
          </cell>
          <cell r="W9" t="str">
            <v>11 NO SE DILIGENCIA INFORMACIÓN PARA ESTE FORMULARIO EN ESTE PERÍODO DE REPORTE</v>
          </cell>
          <cell r="X9" t="str">
            <v>MASCULINO</v>
          </cell>
          <cell r="Y9" t="str">
            <v>VALLE DEL CAUCA</v>
          </cell>
          <cell r="Z9" t="str">
            <v>SANTIAGO DE CALI</v>
          </cell>
          <cell r="AA9" t="str">
            <v>FRANK</v>
          </cell>
          <cell r="AB9" t="str">
            <v>GENTIL</v>
          </cell>
          <cell r="AC9" t="str">
            <v>RENGIFO</v>
          </cell>
          <cell r="AD9" t="str">
            <v>MEJIA</v>
          </cell>
          <cell r="AE9" t="str">
            <v>NO</v>
          </cell>
          <cell r="AF9" t="str">
            <v>6 NO CONSTITUYÓ GARANTÍAS</v>
          </cell>
          <cell r="AG9" t="str">
            <v>N-A</v>
          </cell>
          <cell r="AH9" t="str">
            <v>N-A</v>
          </cell>
          <cell r="AI9" t="str">
            <v>N-A</v>
          </cell>
          <cell r="AJ9" t="str">
            <v>N-A</v>
          </cell>
          <cell r="AK9" t="str">
            <v>GLORIA TERESITA SERNA ALZATE</v>
          </cell>
          <cell r="AL9" t="str">
            <v>DTPA</v>
          </cell>
          <cell r="AM9" t="str">
            <v>2 SUPERVISOR</v>
          </cell>
          <cell r="AN9" t="str">
            <v>3 CÉDULA DE CIUDADANÍA</v>
          </cell>
          <cell r="AO9">
            <v>1114891555</v>
          </cell>
          <cell r="AP9" t="str">
            <v>CLAUDIA GIOVANNA MUNOZ DUQUE</v>
          </cell>
          <cell r="AQ9">
            <v>340</v>
          </cell>
          <cell r="AR9" t="str">
            <v>3 NO PACTADOS</v>
          </cell>
          <cell r="AS9" t="str">
            <v>4 NO SE HA ADICIONADO NI EN VALOR y EN TIEMPO</v>
          </cell>
          <cell r="AT9">
            <v>0</v>
          </cell>
          <cell r="AU9">
            <v>0</v>
          </cell>
          <cell r="AV9" t="str">
            <v>-</v>
          </cell>
          <cell r="AW9">
            <v>0</v>
          </cell>
          <cell r="AY9">
            <v>45678</v>
          </cell>
          <cell r="AZ9" t="str">
            <v>N/A</v>
          </cell>
          <cell r="BA9">
            <v>45678</v>
          </cell>
          <cell r="BB9">
            <v>46022</v>
          </cell>
          <cell r="BD9" t="str">
            <v>2. NO</v>
          </cell>
          <cell r="BE9" t="str">
            <v>-</v>
          </cell>
          <cell r="BF9" t="str">
            <v>-</v>
          </cell>
          <cell r="BG9" t="str">
            <v>2. NO</v>
          </cell>
          <cell r="BH9">
            <v>0</v>
          </cell>
          <cell r="BI9" t="str">
            <v>-</v>
          </cell>
          <cell r="BJ9" t="str">
            <v>-</v>
          </cell>
          <cell r="BL9" t="str">
            <v xml:space="preserve">2025753501000007E </v>
          </cell>
          <cell r="BM9">
            <v>26808853</v>
          </cell>
          <cell r="BN9" t="str">
            <v>JULIANA ISABEL MONTES ROMERO</v>
          </cell>
          <cell r="BO9" t="str">
            <v xml:space="preserve">https://community.secop.gov.co/Public/Tendering/ContractNoticePhases/View?PPI=CO1.PPI.36787787&amp;isFromPublicArea=True&amp;isModal=False </v>
          </cell>
          <cell r="BP9" t="str">
            <v>VIGENTE</v>
          </cell>
          <cell r="BR9" t="str">
            <v xml:space="preserve">https://community.secop.gov.co/Public/Tendering/ContractDetailView/Index?UniqueIdentifier=CO1.PCCNTR.7286228 </v>
          </cell>
          <cell r="BS9" t="str">
            <v>frank.rengifo</v>
          </cell>
          <cell r="BT9" t="str">
            <v>parquesnacionales.gov.co</v>
          </cell>
          <cell r="BU9" t="str">
            <v>frankrengifo4@gmail.com</v>
          </cell>
          <cell r="BV9" t="str">
            <v>BACHILLER</v>
          </cell>
          <cell r="BW9" t="str">
            <v>BANCOLOMBIA S.A.</v>
          </cell>
          <cell r="BX9" t="str">
            <v>Ahorro</v>
          </cell>
          <cell r="BY9">
            <v>74900000820</v>
          </cell>
          <cell r="CB9">
            <v>788496</v>
          </cell>
          <cell r="CC9">
            <v>2365487</v>
          </cell>
          <cell r="CD9">
            <v>2365487</v>
          </cell>
          <cell r="CE9">
            <v>2365487</v>
          </cell>
          <cell r="CF9">
            <v>2365487</v>
          </cell>
          <cell r="CG9">
            <v>2365487</v>
          </cell>
          <cell r="CH9">
            <v>2365487</v>
          </cell>
          <cell r="CI9">
            <v>2365487</v>
          </cell>
          <cell r="CJ9">
            <v>2365487</v>
          </cell>
          <cell r="CK9">
            <v>2365487</v>
          </cell>
          <cell r="CL9">
            <v>2365487</v>
          </cell>
          <cell r="CM9">
            <v>2365487</v>
          </cell>
          <cell r="CN9">
            <v>0</v>
          </cell>
        </row>
        <row r="10">
          <cell r="A10" t="str">
            <v>CD-DTPA-008-2025</v>
          </cell>
          <cell r="B10" t="str">
            <v>2 NACION</v>
          </cell>
          <cell r="C10" t="str">
            <v>CPS-DTPA-8-2025</v>
          </cell>
          <cell r="D10" t="str">
            <v>OSCAR EVELIO PRADA CEBALLOS</v>
          </cell>
          <cell r="E10">
            <v>45679</v>
          </cell>
          <cell r="F10" t="str">
            <v>PA00-3202008-15-021 Prestar servicios de apoyo a la gestión con plena autonomía técnica y administrativa en el desarrollo de las actividades técnicas de soporte tecnológico requeridas del Dirección Territorial Pacífico y sus áreas protegidas en el marco de la conservación de la diversidad biológica de las áreas protegidas del SINAP nacional.</v>
          </cell>
          <cell r="G10" t="str">
            <v>APOYO A LA GESTIÓN</v>
          </cell>
          <cell r="H10" t="str">
            <v>2 CONTRATACIÓN DIRECTA</v>
          </cell>
          <cell r="I10" t="str">
            <v>14 PRESTACIÓN DE SERVICIOS</v>
          </cell>
          <cell r="J10" t="str">
            <v>N/A</v>
          </cell>
          <cell r="K10">
            <v>80111600</v>
          </cell>
          <cell r="L10" t="str">
            <v>2525</v>
          </cell>
          <cell r="M10" t="str">
            <v>1925</v>
          </cell>
          <cell r="N10">
            <v>45679</v>
          </cell>
          <cell r="O10">
            <v>3557602</v>
          </cell>
          <cell r="P10">
            <v>40200903</v>
          </cell>
          <cell r="Q10" t="str">
            <v xml:space="preserve">CUARENTA MILLONES DOSCIENTOS MIL NOVECIENTOS TRES </v>
          </cell>
          <cell r="R10" t="str">
            <v>1 PERSONA NATURAL</v>
          </cell>
          <cell r="S10" t="str">
            <v>3 CÉDULA DE CIUDADANÍA</v>
          </cell>
          <cell r="T10">
            <v>94521401</v>
          </cell>
          <cell r="U10">
            <v>2</v>
          </cell>
          <cell r="V10" t="str">
            <v>N-A</v>
          </cell>
          <cell r="W10" t="str">
            <v>11 NO SE DILIGENCIA INFORMACIÓN PARA ESTE FORMULARIO EN ESTE PERÍODO DE REPORTE</v>
          </cell>
          <cell r="X10" t="str">
            <v>MASCULINO</v>
          </cell>
          <cell r="Y10" t="str">
            <v>VALLE DEL CAUCA</v>
          </cell>
          <cell r="Z10" t="str">
            <v>SANTIAGO DE CALI</v>
          </cell>
          <cell r="AA10" t="str">
            <v>OSCAR</v>
          </cell>
          <cell r="AB10" t="str">
            <v>EVELIO</v>
          </cell>
          <cell r="AC10" t="str">
            <v>PRADA</v>
          </cell>
          <cell r="AD10" t="str">
            <v>CEBALLOS</v>
          </cell>
          <cell r="AE10" t="str">
            <v>NO</v>
          </cell>
          <cell r="AF10" t="str">
            <v>6 NO CONSTITUYÓ GARANTÍAS</v>
          </cell>
          <cell r="AG10" t="str">
            <v>N-A</v>
          </cell>
          <cell r="AH10" t="str">
            <v>N-A</v>
          </cell>
          <cell r="AI10" t="str">
            <v>N-A</v>
          </cell>
          <cell r="AJ10" t="str">
            <v>N-A</v>
          </cell>
          <cell r="AK10" t="str">
            <v>GLORIA TERESITA SERNA ALZATE</v>
          </cell>
          <cell r="AL10" t="str">
            <v>DTPA</v>
          </cell>
          <cell r="AM10" t="str">
            <v>2 SUPERVISOR</v>
          </cell>
          <cell r="AN10" t="str">
            <v>3 CÉDULA DE CIUDADANÍA</v>
          </cell>
          <cell r="AO10">
            <v>1130620729</v>
          </cell>
          <cell r="AP10" t="str">
            <v>SANDRA MILENA TORO IDARRAGA</v>
          </cell>
          <cell r="AQ10">
            <v>339</v>
          </cell>
          <cell r="AR10" t="str">
            <v>3 NO PACTADOS</v>
          </cell>
          <cell r="AS10" t="str">
            <v>4 NO SE HA ADICIONADO NI EN VALOR y EN TIEMPO</v>
          </cell>
          <cell r="AT10">
            <v>0</v>
          </cell>
          <cell r="AU10">
            <v>0</v>
          </cell>
          <cell r="AV10" t="str">
            <v>-</v>
          </cell>
          <cell r="AW10">
            <v>0</v>
          </cell>
          <cell r="AY10">
            <v>45679</v>
          </cell>
          <cell r="AZ10" t="str">
            <v>N/A</v>
          </cell>
          <cell r="BA10">
            <v>45679</v>
          </cell>
          <cell r="BB10">
            <v>46022</v>
          </cell>
          <cell r="BD10" t="str">
            <v>2. NO</v>
          </cell>
          <cell r="BE10" t="str">
            <v>-</v>
          </cell>
          <cell r="BF10" t="str">
            <v>-</v>
          </cell>
          <cell r="BG10" t="str">
            <v>2. NO</v>
          </cell>
          <cell r="BH10">
            <v>0</v>
          </cell>
          <cell r="BI10" t="str">
            <v>-</v>
          </cell>
          <cell r="BJ10" t="str">
            <v>-</v>
          </cell>
          <cell r="BL10" t="str">
            <v>2025753501000008E</v>
          </cell>
          <cell r="BM10">
            <v>40200903</v>
          </cell>
          <cell r="BN10" t="str">
            <v>JULIANA ISABEL MONTES ROMERO</v>
          </cell>
          <cell r="BO10" t="str">
            <v xml:space="preserve">https://community.secop.gov.co/Public/Tendering/ContractNoticePhases/View?PPI=CO1.PPI.36825295&amp;isFromPublicArea=True&amp;isModal=False </v>
          </cell>
          <cell r="BP10" t="str">
            <v>VIGENTE</v>
          </cell>
          <cell r="BR10" t="str">
            <v>https://community.secop.gov.co/Public/Tendering/ContractDetailView/Index?UniqueIdentifier=CO1.PCCNTR.7295897</v>
          </cell>
          <cell r="BS10" t="str">
            <v>oscar.prada</v>
          </cell>
          <cell r="BT10" t="str">
            <v>parquesnacionales.gov.co</v>
          </cell>
          <cell r="BU10" t="str">
            <v>soporteit.dtpa@parquesnacionales.gov.co</v>
          </cell>
          <cell r="BV10" t="str">
            <v>TECNIGOLO EN SISTEMAS</v>
          </cell>
          <cell r="BW10" t="str">
            <v>BANCOLOMBIA S.A.</v>
          </cell>
          <cell r="BX10" t="str">
            <v>Ahorro</v>
          </cell>
          <cell r="BY10">
            <v>74745228911</v>
          </cell>
          <cell r="CB10">
            <v>1067281</v>
          </cell>
          <cell r="CC10">
            <v>3557602</v>
          </cell>
          <cell r="CD10">
            <v>3557602</v>
          </cell>
          <cell r="CE10">
            <v>3557602</v>
          </cell>
          <cell r="CF10">
            <v>3557602</v>
          </cell>
          <cell r="CG10">
            <v>3557602</v>
          </cell>
          <cell r="CH10">
            <v>3557602</v>
          </cell>
          <cell r="CI10">
            <v>3557602</v>
          </cell>
          <cell r="CJ10">
            <v>3557602</v>
          </cell>
          <cell r="CK10">
            <v>3557602</v>
          </cell>
          <cell r="CL10">
            <v>3557602</v>
          </cell>
          <cell r="CM10">
            <v>3557602</v>
          </cell>
          <cell r="CN10">
            <v>0</v>
          </cell>
        </row>
        <row r="11">
          <cell r="A11" t="str">
            <v>CD-DTPA-009-2025</v>
          </cell>
          <cell r="B11" t="str">
            <v>1 FONAM</v>
          </cell>
          <cell r="C11" t="str">
            <v>CPS-DTPA-9-2025</v>
          </cell>
          <cell r="D11" t="str">
            <v>WENDY ISABEL DAVID DELGADO</v>
          </cell>
          <cell r="E11">
            <v>45678</v>
          </cell>
          <cell r="F11" t="str">
            <v>PA04-3202008-15-056 Prestar servicios profesionales con plena autonomía técnica y administrativa brindando apoyo jurídico al PNN Farallones de Cali en la estructuración, seguimiento y desarrollo de los procesos de selección durante sus diferentes etapas para Fortalecer los procesos administrativos de las áreas de SPNNC, especialmente en los ecosistemas andinos y de páramo, en el marco de la conservación de la diversidad biológica de las Áreas Protegidas del SINAP Nacional.</v>
          </cell>
          <cell r="G11" t="str">
            <v>PROFESIONAL</v>
          </cell>
          <cell r="H11" t="str">
            <v>2 CONTRATACIÓN DIRECTA</v>
          </cell>
          <cell r="I11" t="str">
            <v>14 PRESTACIÓN DE SERVICIOS</v>
          </cell>
          <cell r="J11" t="str">
            <v>N/A</v>
          </cell>
          <cell r="K11">
            <v>80111600</v>
          </cell>
          <cell r="L11" t="str">
            <v>1525</v>
          </cell>
          <cell r="M11" t="str">
            <v>1525</v>
          </cell>
          <cell r="N11">
            <v>45678</v>
          </cell>
          <cell r="O11">
            <v>7014443</v>
          </cell>
          <cell r="P11">
            <v>79497021</v>
          </cell>
          <cell r="Q11" t="str">
            <v xml:space="preserve">SETENTA Y NUEVE MILLONES CUATROCIENTOS NOVENTA Y SIETE MIL VEINTIÚN </v>
          </cell>
          <cell r="R11" t="str">
            <v>1 PERSONA NATURAL</v>
          </cell>
          <cell r="S11" t="str">
            <v>3 CÉDULA DE CIUDADANÍA</v>
          </cell>
          <cell r="T11">
            <v>1061781867</v>
          </cell>
          <cell r="U11">
            <v>2</v>
          </cell>
          <cell r="V11" t="str">
            <v>N-A</v>
          </cell>
          <cell r="W11" t="str">
            <v>11 NO SE DILIGENCIA INFORMACIÓN PARA ESTE FORMULARIO EN ESTE PERÍODO DE REPORTE</v>
          </cell>
          <cell r="X11" t="str">
            <v>FEMENINO</v>
          </cell>
          <cell r="Y11" t="str">
            <v>CAUCA</v>
          </cell>
          <cell r="Z11" t="str">
            <v>POPAYÁN</v>
          </cell>
          <cell r="AA11" t="str">
            <v>WENDY</v>
          </cell>
          <cell r="AB11" t="str">
            <v>ISABEL</v>
          </cell>
          <cell r="AC11" t="str">
            <v>DAVID</v>
          </cell>
          <cell r="AD11" t="str">
            <v>DELGADO</v>
          </cell>
          <cell r="AE11" t="str">
            <v>SI</v>
          </cell>
          <cell r="AF11" t="str">
            <v>1 PÓLIZA</v>
          </cell>
          <cell r="AG11" t="str">
            <v>12 SEGUROS DEL ESTADO</v>
          </cell>
          <cell r="AH11" t="str">
            <v>2 CUMPLIMIENTO</v>
          </cell>
          <cell r="AI11">
            <v>45678</v>
          </cell>
          <cell r="AJ11" t="str">
            <v>45-46-101028234</v>
          </cell>
          <cell r="AK11" t="str">
            <v>GLORIA TERESITA SERNA ALZATE</v>
          </cell>
          <cell r="AL11" t="str">
            <v>PNN FARALLONES DE CALI</v>
          </cell>
          <cell r="AM11" t="str">
            <v>2 SUPERVISOR</v>
          </cell>
          <cell r="AN11" t="str">
            <v>3 CÉDULA DE CIUDADANÍA</v>
          </cell>
          <cell r="AO11">
            <v>25292225</v>
          </cell>
          <cell r="AP11" t="str">
            <v>CAROL JOHANNA ORTEGA SANCHEZ</v>
          </cell>
          <cell r="AQ11">
            <v>340</v>
          </cell>
          <cell r="AR11" t="str">
            <v>3 NO PACTADOS</v>
          </cell>
          <cell r="AS11" t="str">
            <v>4 NO SE HA ADICIONADO NI EN VALOR y EN TIEMPO</v>
          </cell>
          <cell r="AT11">
            <v>0</v>
          </cell>
          <cell r="AU11">
            <v>0</v>
          </cell>
          <cell r="AV11" t="str">
            <v>-</v>
          </cell>
          <cell r="AW11">
            <v>0</v>
          </cell>
          <cell r="AY11">
            <v>45678</v>
          </cell>
          <cell r="AZ11">
            <v>45678</v>
          </cell>
          <cell r="BA11">
            <v>45678</v>
          </cell>
          <cell r="BB11">
            <v>46022</v>
          </cell>
          <cell r="BD11" t="str">
            <v>2. NO</v>
          </cell>
          <cell r="BE11" t="str">
            <v>-</v>
          </cell>
          <cell r="BF11" t="str">
            <v>-</v>
          </cell>
          <cell r="BG11" t="str">
            <v>2. NO</v>
          </cell>
          <cell r="BH11">
            <v>0</v>
          </cell>
          <cell r="BI11" t="str">
            <v>-</v>
          </cell>
          <cell r="BJ11" t="str">
            <v>-</v>
          </cell>
          <cell r="BL11" t="str">
            <v>2025753501900001E</v>
          </cell>
          <cell r="BM11">
            <v>79497021</v>
          </cell>
          <cell r="BN11" t="str">
            <v>JULIANA ISABEL MONTES ROMERO</v>
          </cell>
          <cell r="BO11" t="str">
            <v xml:space="preserve">https://community.secop.gov.co/Public/Tendering/ContractNoticePhases/View?PPI=CO1.PPI.36828793&amp;isFromPublicArea=True&amp;isModal=False </v>
          </cell>
          <cell r="BP11" t="str">
            <v>VIGENTE</v>
          </cell>
          <cell r="BR11" t="str">
            <v xml:space="preserve">https://community.secop.gov.co/Public/Tendering/ContractDetailView/Index?UniqueIdentifier=CO1.PCCNTR.7297016 </v>
          </cell>
          <cell r="BS11" t="str">
            <v>isabel.david</v>
          </cell>
          <cell r="BT11" t="str">
            <v>parquesnacionales.gov.co</v>
          </cell>
          <cell r="BU11" t="str">
            <v>contratos.farallones@parquesnacionales.gov.co</v>
          </cell>
          <cell r="BV11" t="str">
            <v>ABOGADA</v>
          </cell>
          <cell r="BW11" t="str">
            <v>BANCOLOMBIA S.A.</v>
          </cell>
          <cell r="BX11" t="str">
            <v>Ahorro</v>
          </cell>
          <cell r="BY11">
            <v>26100000828</v>
          </cell>
          <cell r="CB11">
            <v>2338148</v>
          </cell>
          <cell r="CC11">
            <v>7014443</v>
          </cell>
          <cell r="CD11">
            <v>7014443</v>
          </cell>
          <cell r="CE11">
            <v>7014443</v>
          </cell>
          <cell r="CF11">
            <v>7014443</v>
          </cell>
          <cell r="CG11">
            <v>7014443</v>
          </cell>
          <cell r="CH11">
            <v>7014443</v>
          </cell>
          <cell r="CI11">
            <v>7014443</v>
          </cell>
          <cell r="CJ11">
            <v>7014443</v>
          </cell>
          <cell r="CK11">
            <v>7014443</v>
          </cell>
          <cell r="CL11">
            <v>7014443</v>
          </cell>
          <cell r="CM11">
            <v>7014443</v>
          </cell>
          <cell r="CN11">
            <v>0</v>
          </cell>
        </row>
        <row r="12">
          <cell r="A12" t="str">
            <v>CD-DTPA-010-2025</v>
          </cell>
          <cell r="B12" t="str">
            <v>1 FONAM</v>
          </cell>
          <cell r="C12" t="str">
            <v>CPS-DTPA-10-2025</v>
          </cell>
          <cell r="D12" t="str">
            <v>NUBIA STELLA MOSQUERA QUILINDO</v>
          </cell>
          <cell r="E12">
            <v>45679</v>
          </cell>
          <cell r="F12" t="str">
            <v>PA04-3202008-15-053 Prestar servicios profesionales con plena autonomía técnica y administrativa en el PNN Farallones de Cali en el desarrollo de actividades en los procesos de gestión contractual, administrativa, financiera, documental y la atención a derechos de petición y requerimientos de ciudadanos del área protegida, en el marco de la conservación de la diversidad biológica de las Áreas Protegidas del SINAP Nacional.</v>
          </cell>
          <cell r="G12" t="str">
            <v>PROFESIONAL</v>
          </cell>
          <cell r="H12" t="str">
            <v>2 CONTRATACIÓN DIRECTA</v>
          </cell>
          <cell r="I12" t="str">
            <v>14 PRESTACIÓN DE SERVICIOS</v>
          </cell>
          <cell r="J12" t="str">
            <v>N/A</v>
          </cell>
          <cell r="K12">
            <v>80111600</v>
          </cell>
          <cell r="L12" t="str">
            <v>1625</v>
          </cell>
          <cell r="M12" t="str">
            <v>1625</v>
          </cell>
          <cell r="N12">
            <v>45679</v>
          </cell>
          <cell r="O12">
            <v>5693195</v>
          </cell>
          <cell r="P12">
            <v>64333104</v>
          </cell>
          <cell r="Q12" t="str">
            <v xml:space="preserve">SESENTA Y CUATRO MILLONES TRESCIENTOS TREINTA Y TRES MIL CIENTO CUATRO </v>
          </cell>
          <cell r="R12" t="str">
            <v>1 PERSONA NATURAL</v>
          </cell>
          <cell r="S12" t="str">
            <v>3 CÉDULA DE CIUDADANÍA</v>
          </cell>
          <cell r="T12">
            <v>52072983</v>
          </cell>
          <cell r="U12">
            <v>2</v>
          </cell>
          <cell r="V12" t="str">
            <v>N-A</v>
          </cell>
          <cell r="W12" t="str">
            <v>11 NO SE DILIGENCIA INFORMACIÓN PARA ESTE FORMULARIO EN ESTE PERÍODO DE REPORTE</v>
          </cell>
          <cell r="X12" t="str">
            <v>FEMENINO</v>
          </cell>
          <cell r="Y12" t="str">
            <v>CUNDINAMARCA</v>
          </cell>
          <cell r="Z12" t="str">
            <v>BOGOTÁ</v>
          </cell>
          <cell r="AA12" t="str">
            <v>NUBIA</v>
          </cell>
          <cell r="AB12" t="str">
            <v>STELLA</v>
          </cell>
          <cell r="AC12" t="str">
            <v>MOSQUERA</v>
          </cell>
          <cell r="AD12" t="str">
            <v>QUILINDO</v>
          </cell>
          <cell r="AE12" t="str">
            <v>SI</v>
          </cell>
          <cell r="AF12" t="str">
            <v>1 PÓLIZA</v>
          </cell>
          <cell r="AG12" t="str">
            <v>12 SEGUROS DEL ESTADO</v>
          </cell>
          <cell r="AH12" t="str">
            <v>2 CUMPLIMIENTO</v>
          </cell>
          <cell r="AI12">
            <v>45679</v>
          </cell>
          <cell r="AJ12" t="str">
            <v>45-46-101028257</v>
          </cell>
          <cell r="AK12" t="str">
            <v>GLORIA TERESITA SERNA ALZATE</v>
          </cell>
          <cell r="AL12" t="str">
            <v>PNN FARALLONES DE CALI</v>
          </cell>
          <cell r="AM12" t="str">
            <v>2 SUPERVISOR</v>
          </cell>
          <cell r="AN12" t="str">
            <v>3 CÉDULA DE CIUDADANÍA</v>
          </cell>
          <cell r="AO12">
            <v>29120620</v>
          </cell>
          <cell r="AP12" t="str">
            <v>MARIA JULIANA CERON</v>
          </cell>
          <cell r="AQ12">
            <v>339</v>
          </cell>
          <cell r="AR12" t="str">
            <v>3 NO PACTADOS</v>
          </cell>
          <cell r="AS12" t="str">
            <v>4 NO SE HA ADICIONADO NI EN VALOR y EN TIEMPO</v>
          </cell>
          <cell r="AT12">
            <v>0</v>
          </cell>
          <cell r="AU12">
            <v>0</v>
          </cell>
          <cell r="AV12" t="str">
            <v>-</v>
          </cell>
          <cell r="AW12">
            <v>0</v>
          </cell>
          <cell r="AY12">
            <v>45679</v>
          </cell>
          <cell r="AZ12">
            <v>45679</v>
          </cell>
          <cell r="BA12">
            <v>45679</v>
          </cell>
          <cell r="BB12">
            <v>46022</v>
          </cell>
          <cell r="BD12" t="str">
            <v>2. NO</v>
          </cell>
          <cell r="BE12" t="str">
            <v>-</v>
          </cell>
          <cell r="BF12" t="str">
            <v>-</v>
          </cell>
          <cell r="BG12" t="str">
            <v>2. NO</v>
          </cell>
          <cell r="BH12">
            <v>0</v>
          </cell>
          <cell r="BI12" t="str">
            <v>-</v>
          </cell>
          <cell r="BJ12" t="str">
            <v>-</v>
          </cell>
          <cell r="BL12" t="str">
            <v>2025753501900002E</v>
          </cell>
          <cell r="BM12">
            <v>64333104</v>
          </cell>
          <cell r="BN12" t="str">
            <v>WENDY ISABEL DAVID</v>
          </cell>
          <cell r="BO12" t="str">
            <v xml:space="preserve">https://community.secop.gov.co/Public/Tendering/ContractNoticePhases/View?PPI=CO1.PPI.36843786&amp;isFromPublicArea=True&amp;isModal=False </v>
          </cell>
          <cell r="BP12" t="str">
            <v>VIGENTE</v>
          </cell>
          <cell r="BR12" t="str">
            <v>https://community.secop.gov.co/Public/Tendering/ContractDetailView/Index?UniqueIdentifier=CO1.PCCNTR.7301470</v>
          </cell>
          <cell r="BS12" t="str">
            <v>stella.mosquera</v>
          </cell>
          <cell r="BT12" t="str">
            <v>parquesnacionales.gov.co</v>
          </cell>
          <cell r="BU12" t="str">
            <v>administrativo.farallones@parquesnacionales.gov.co</v>
          </cell>
          <cell r="BV12" t="str">
            <v>ADMINISTRADORA DE EMPRESAS</v>
          </cell>
          <cell r="BW12" t="str">
            <v>SCOTIABANK COLPATRIA SA</v>
          </cell>
          <cell r="BX12" t="str">
            <v>Ahorro</v>
          </cell>
          <cell r="BY12">
            <v>132006494</v>
          </cell>
          <cell r="CB12">
            <v>1707959</v>
          </cell>
          <cell r="CC12">
            <v>5693195</v>
          </cell>
          <cell r="CD12">
            <v>5693195</v>
          </cell>
          <cell r="CE12">
            <v>5693195</v>
          </cell>
          <cell r="CF12">
            <v>5693195</v>
          </cell>
          <cell r="CG12">
            <v>5693195</v>
          </cell>
          <cell r="CH12">
            <v>5693195</v>
          </cell>
          <cell r="CI12">
            <v>5693195</v>
          </cell>
          <cell r="CJ12">
            <v>5693195</v>
          </cell>
          <cell r="CK12">
            <v>5693195</v>
          </cell>
          <cell r="CL12">
            <v>5693195</v>
          </cell>
          <cell r="CM12">
            <v>5693195</v>
          </cell>
          <cell r="CN12">
            <v>0</v>
          </cell>
        </row>
        <row r="13">
          <cell r="A13" t="str">
            <v>CD-DTPA-011-2025</v>
          </cell>
          <cell r="B13" t="str">
            <v>2 NACION</v>
          </cell>
          <cell r="C13" t="str">
            <v>CPS-DTPA-11-2025</v>
          </cell>
          <cell r="D13" t="str">
            <v>STEFANY FLOREZ HURTADO</v>
          </cell>
          <cell r="E13">
            <v>45679</v>
          </cell>
          <cell r="F13" t="str">
            <v>PA00-3202008-15-013 Prestar servicios de apoyo a la gestión con plena autonomía técnica y administrativa en la Dirección Territorial Pacifico, para la organización, control, conservación documental y diligenciamiento de instrumentos y/o herramientas archivísticas en el marco de la conservación de la diversidad biológica de las áreas protegidas del SINAP nacional</v>
          </cell>
          <cell r="G13" t="str">
            <v>APOYO A LA GESTIÓN</v>
          </cell>
          <cell r="H13" t="str">
            <v>2 CONTRATACIÓN DIRECTA</v>
          </cell>
          <cell r="I13" t="str">
            <v>14 PRESTACIÓN DE SERVICIOS</v>
          </cell>
          <cell r="J13" t="str">
            <v>N/A</v>
          </cell>
          <cell r="K13">
            <v>80111600</v>
          </cell>
          <cell r="L13" t="str">
            <v>1425</v>
          </cell>
          <cell r="M13" t="str">
            <v>2025</v>
          </cell>
          <cell r="N13">
            <v>45679</v>
          </cell>
          <cell r="O13">
            <v>3557602</v>
          </cell>
          <cell r="P13">
            <v>40200903</v>
          </cell>
          <cell r="Q13" t="str">
            <v xml:space="preserve">CUARENTA MILLONES DOSCIENTOS MIL NOVECIENTOS TRES </v>
          </cell>
          <cell r="R13" t="str">
            <v>1 PERSONA NATURAL</v>
          </cell>
          <cell r="S13" t="str">
            <v>3 CÉDULA DE CIUDADANÍA</v>
          </cell>
          <cell r="T13">
            <v>1143852029</v>
          </cell>
          <cell r="U13">
            <v>2</v>
          </cell>
          <cell r="V13" t="str">
            <v>N-A</v>
          </cell>
          <cell r="W13" t="str">
            <v>11 NO SE DILIGENCIA INFORMACIÓN PARA ESTE FORMULARIO EN ESTE PERÍODO DE REPORTE</v>
          </cell>
          <cell r="X13" t="str">
            <v>FEMENINO</v>
          </cell>
          <cell r="Y13" t="str">
            <v>VALLE DEL CAUCA</v>
          </cell>
          <cell r="Z13" t="str">
            <v>SANTIAGO DE CALI</v>
          </cell>
          <cell r="AA13" t="str">
            <v>STEFANY</v>
          </cell>
          <cell r="AB13" t="str">
            <v>FLOREZ</v>
          </cell>
          <cell r="AC13" t="str">
            <v>HURTADO</v>
          </cell>
          <cell r="AE13" t="str">
            <v>NO</v>
          </cell>
          <cell r="AF13" t="str">
            <v>6 NO CONSTITUYÓ GARANTÍAS</v>
          </cell>
          <cell r="AG13" t="str">
            <v>N-A</v>
          </cell>
          <cell r="AH13" t="str">
            <v>N-A</v>
          </cell>
          <cell r="AI13" t="str">
            <v>N-A</v>
          </cell>
          <cell r="AJ13" t="str">
            <v>N-A</v>
          </cell>
          <cell r="AK13" t="str">
            <v>GLORIA TERESITA SERNA ALZATE</v>
          </cell>
          <cell r="AL13" t="str">
            <v>DTPA</v>
          </cell>
          <cell r="AM13" t="str">
            <v>2 SUPERVISOR</v>
          </cell>
          <cell r="AN13" t="str">
            <v>3 CÉDULA DE CIUDADANÍA</v>
          </cell>
          <cell r="AO13">
            <v>1130620729</v>
          </cell>
          <cell r="AP13" t="str">
            <v>SANDRA MILENA TORO IDARRAGA</v>
          </cell>
          <cell r="AQ13">
            <v>340</v>
          </cell>
          <cell r="AR13" t="str">
            <v>3 NO PACTADOS</v>
          </cell>
          <cell r="AS13" t="str">
            <v>4 NO SE HA ADICIONADO NI EN VALOR y EN TIEMPO</v>
          </cell>
          <cell r="AT13">
            <v>0</v>
          </cell>
          <cell r="AU13">
            <v>0</v>
          </cell>
          <cell r="AV13" t="str">
            <v>-</v>
          </cell>
          <cell r="AW13">
            <v>0</v>
          </cell>
          <cell r="AY13">
            <v>45679</v>
          </cell>
          <cell r="AZ13" t="str">
            <v>N/A</v>
          </cell>
          <cell r="BA13">
            <v>45679</v>
          </cell>
          <cell r="BB13">
            <v>45992</v>
          </cell>
          <cell r="BD13" t="str">
            <v>2. NO</v>
          </cell>
          <cell r="BE13" t="str">
            <v>-</v>
          </cell>
          <cell r="BF13" t="str">
            <v>-</v>
          </cell>
          <cell r="BG13" t="str">
            <v>2. NO</v>
          </cell>
          <cell r="BH13">
            <v>0</v>
          </cell>
          <cell r="BI13" t="str">
            <v>-</v>
          </cell>
          <cell r="BJ13" t="str">
            <v>-</v>
          </cell>
          <cell r="BL13" t="str">
            <v>2025753501000009E</v>
          </cell>
          <cell r="BM13">
            <v>40200903</v>
          </cell>
          <cell r="BN13" t="str">
            <v>MARGARITA E VICTORIA ACOSTA</v>
          </cell>
          <cell r="BO13" t="str">
            <v xml:space="preserve">https://community.secop.gov.co/Public/Tendering/ContractNoticePhases/View?PPI=CO1.PPI.36845703&amp;isFromPublicArea=True&amp;isModal=False </v>
          </cell>
          <cell r="BP13" t="str">
            <v>VIGENTE</v>
          </cell>
          <cell r="BR13" t="str">
            <v>https://community.secop.gov.co/Public/Tendering/ContractDetailView/Index?UniqueIdentifier=CO1.PCCNTR.7302436</v>
          </cell>
          <cell r="BS13" t="str">
            <v>stefany.florez</v>
          </cell>
          <cell r="BT13" t="str">
            <v>parquesnacionales.gov.co</v>
          </cell>
          <cell r="BU13" t="str">
            <v>centro.documentaciondtpa@parquesnacionales.gov.co</v>
          </cell>
          <cell r="BV13" t="str">
            <v>TECNONOLOGA EN GESTIÓN DOCUMENTAL</v>
          </cell>
          <cell r="BW13" t="str">
            <v>BANCOLOMBIA S.A.</v>
          </cell>
          <cell r="BX13" t="str">
            <v>Ahorro</v>
          </cell>
          <cell r="BY13">
            <v>74521645087</v>
          </cell>
          <cell r="CB13">
            <v>1067281</v>
          </cell>
          <cell r="CC13">
            <v>3557602</v>
          </cell>
          <cell r="CD13">
            <v>3557602</v>
          </cell>
          <cell r="CE13">
            <v>3557602</v>
          </cell>
          <cell r="CF13">
            <v>3557602</v>
          </cell>
          <cell r="CG13">
            <v>3557602</v>
          </cell>
          <cell r="CH13">
            <v>3557602</v>
          </cell>
          <cell r="CI13">
            <v>3557602</v>
          </cell>
          <cell r="CJ13">
            <v>3557602</v>
          </cell>
          <cell r="CK13">
            <v>3557602</v>
          </cell>
          <cell r="CL13">
            <v>3557602</v>
          </cell>
          <cell r="CM13">
            <v>3557602</v>
          </cell>
          <cell r="CN13">
            <v>0</v>
          </cell>
        </row>
        <row r="14">
          <cell r="A14" t="str">
            <v>CD-DTPA-012-2025</v>
          </cell>
          <cell r="B14" t="str">
            <v>2 NACION</v>
          </cell>
          <cell r="C14" t="str">
            <v>CPS-DTPA-12-2025</v>
          </cell>
          <cell r="D14" t="str">
            <v>CLAUDIA PATRICIA LOAIZA GONZALEZ</v>
          </cell>
          <cell r="E14">
            <v>45680</v>
          </cell>
          <cell r="F14" t="str">
            <v>PA00-3202008-15-019 Prestar servicios profesionales con plena autonomía técnica y administrativa en el monitoreo y seguimiento a los procesos estratégicos, misionales y de apoyo, establecidos en el SGI, generando los reportes correspondientes al MIPG de la Dirección Territorial Pacifico y sus áreas protegidas en el marco de la conservación de la diversidad biológica de las áreas protegidas del SINAP nacional</v>
          </cell>
          <cell r="G14" t="str">
            <v>PROFESIONAL</v>
          </cell>
          <cell r="H14" t="str">
            <v>2 CONTRATACIÓN DIRECTA</v>
          </cell>
          <cell r="I14" t="str">
            <v>14 PRESTACIÓN DE SERVICIOS</v>
          </cell>
          <cell r="J14" t="str">
            <v>N/A</v>
          </cell>
          <cell r="K14">
            <v>80111600</v>
          </cell>
          <cell r="L14" t="str">
            <v>2325</v>
          </cell>
          <cell r="M14" t="str">
            <v>2425</v>
          </cell>
          <cell r="N14">
            <v>45680</v>
          </cell>
          <cell r="O14">
            <v>5693195</v>
          </cell>
          <cell r="P14">
            <v>64143330</v>
          </cell>
          <cell r="Q14" t="str">
            <v>SESENTA Y CUATRO MILLONES CIENTO CUARENTA Y TRES MIL TRESCIENTOS TREINTA</v>
          </cell>
          <cell r="R14" t="str">
            <v>1 PERSONA NATURAL</v>
          </cell>
          <cell r="S14" t="str">
            <v>3 CÉDULA DE CIUDADANÍA</v>
          </cell>
          <cell r="T14">
            <v>1130606226</v>
          </cell>
          <cell r="U14">
            <v>2</v>
          </cell>
          <cell r="V14" t="str">
            <v>N-A</v>
          </cell>
          <cell r="W14" t="str">
            <v>11 NO SE DILIGENCIA INFORMACIÓN PARA ESTE FORMULARIO EN ESTE PERÍODO DE REPORTE</v>
          </cell>
          <cell r="X14" t="str">
            <v>FEMENINO</v>
          </cell>
          <cell r="Y14" t="str">
            <v>VALLE DEL CAUCA</v>
          </cell>
          <cell r="Z14" t="str">
            <v>SANTIAGO DE CALI</v>
          </cell>
          <cell r="AA14" t="str">
            <v>CLAUDIA</v>
          </cell>
          <cell r="AB14" t="str">
            <v>PATRICIA</v>
          </cell>
          <cell r="AC14" t="str">
            <v>LOAIZA</v>
          </cell>
          <cell r="AD14" t="str">
            <v>GONZALEZ</v>
          </cell>
          <cell r="AE14" t="str">
            <v>SI</v>
          </cell>
          <cell r="AF14" t="str">
            <v>1 PÓLIZA</v>
          </cell>
          <cell r="AG14" t="str">
            <v>12 SEGUROS DEL ESTADO</v>
          </cell>
          <cell r="AH14" t="str">
            <v>2 CUMPLIMIENTO</v>
          </cell>
          <cell r="AI14">
            <v>45680</v>
          </cell>
          <cell r="AJ14" t="str">
            <v>45-46-101028288</v>
          </cell>
          <cell r="AK14" t="str">
            <v>GLORIA TERESITA SERNA ALZATE</v>
          </cell>
          <cell r="AL14" t="str">
            <v>DTPA</v>
          </cell>
          <cell r="AM14" t="str">
            <v>2 SUPERVISOR</v>
          </cell>
          <cell r="AN14" t="str">
            <v>3 CÉDULA DE CIUDADANÍA</v>
          </cell>
          <cell r="AO14">
            <v>29671794</v>
          </cell>
          <cell r="AP14" t="str">
            <v>VICTORIA EUGENIA CAMILO</v>
          </cell>
          <cell r="AQ14">
            <v>338</v>
          </cell>
          <cell r="AR14" t="str">
            <v>3 NO PACTADOS</v>
          </cell>
          <cell r="AS14" t="str">
            <v>4 NO SE HA ADICIONADO NI EN VALOR y EN TIEMPO</v>
          </cell>
          <cell r="AT14">
            <v>1</v>
          </cell>
          <cell r="AU14">
            <v>31881892</v>
          </cell>
          <cell r="AV14">
            <v>46017</v>
          </cell>
          <cell r="AW14">
            <v>0</v>
          </cell>
          <cell r="AX14">
            <v>46017</v>
          </cell>
          <cell r="AY14">
            <v>45680</v>
          </cell>
          <cell r="AZ14">
            <v>45680</v>
          </cell>
          <cell r="BA14">
            <v>45680</v>
          </cell>
          <cell r="BB14">
            <v>46191</v>
          </cell>
          <cell r="BD14" t="str">
            <v>2. NO</v>
          </cell>
          <cell r="BE14" t="str">
            <v>-</v>
          </cell>
          <cell r="BF14" t="str">
            <v>-</v>
          </cell>
          <cell r="BG14" t="str">
            <v>2. NO</v>
          </cell>
          <cell r="BH14">
            <v>0</v>
          </cell>
          <cell r="BI14" t="str">
            <v>-</v>
          </cell>
          <cell r="BJ14" t="str">
            <v>-</v>
          </cell>
          <cell r="BK14" t="str">
            <v>PRORROGADO Y ADICIONADO</v>
          </cell>
          <cell r="BL14" t="str">
            <v>2025753501000010E</v>
          </cell>
          <cell r="BM14">
            <v>96025222</v>
          </cell>
          <cell r="BN14" t="str">
            <v>JULIANA ISABEL MONTES ROMERO</v>
          </cell>
          <cell r="BO14" t="str">
            <v xml:space="preserve">https://community.secop.gov.co/Public/Tendering/ContractDetailView/Index?UniqueIdentifier=CO1.PCCNTR.7310513 </v>
          </cell>
          <cell r="BP14" t="str">
            <v>VIGENTE</v>
          </cell>
          <cell r="BR14" t="str">
            <v xml:space="preserve">https://community.secop.gov.co/Public/Tendering/ContractDetailView/Index?UniqueIdentifier=CO1.PCCNTR.7310513 </v>
          </cell>
          <cell r="BS14" t="str">
            <v>claudia.loaiza</v>
          </cell>
          <cell r="BT14" t="str">
            <v>parquesnacionales.gov.co</v>
          </cell>
          <cell r="BU14" t="str">
            <v>calidad.dtpa@parquesnacionales.gov.co</v>
          </cell>
          <cell r="BV14" t="str">
            <v>INGENIERA INDUSTRIAL</v>
          </cell>
          <cell r="BW14" t="str">
            <v>BANCOLOMBIA S.A.</v>
          </cell>
          <cell r="BX14" t="str">
            <v>Ahorro</v>
          </cell>
          <cell r="BY14">
            <v>18641041951</v>
          </cell>
          <cell r="CB14">
            <v>1518185</v>
          </cell>
          <cell r="CC14">
            <v>5693195</v>
          </cell>
          <cell r="CD14">
            <v>5693195</v>
          </cell>
          <cell r="CE14">
            <v>5693195</v>
          </cell>
          <cell r="CF14">
            <v>5693195</v>
          </cell>
          <cell r="CG14">
            <v>5693195</v>
          </cell>
          <cell r="CH14">
            <v>5693195</v>
          </cell>
          <cell r="CI14">
            <v>5693195</v>
          </cell>
          <cell r="CJ14">
            <v>5693195</v>
          </cell>
          <cell r="CK14">
            <v>5693195</v>
          </cell>
          <cell r="CL14">
            <v>5693195</v>
          </cell>
          <cell r="CM14">
            <v>5693195</v>
          </cell>
          <cell r="CN14">
            <v>31881892</v>
          </cell>
        </row>
        <row r="15">
          <cell r="A15" t="str">
            <v>CD-DTPA-013-2025</v>
          </cell>
          <cell r="B15" t="str">
            <v>1 FONAM</v>
          </cell>
          <cell r="C15" t="str">
            <v>CPS-DTPA-13-2025</v>
          </cell>
          <cell r="D15" t="str">
            <v>DIANA PATRICIA GUERRERO CHACÓN</v>
          </cell>
          <cell r="E15">
            <v>45680</v>
          </cell>
          <cell r="F15" t="str">
            <v>PA04-3202008-15-057 Prestar servicios profesionales con plena autonomía técnica y administrativa brindando apoyo jurídico al PNN Farallones de Cali en la estructuración, seguimiento y desarrollo de los procesos de selección de contratación durante sus diferentes etapas para Fortalecer los procesos administrativos de las áreas de SPNNC, especialmente en los ecosistemas andinos y de páramo, en el marco de la conservación de la diversidad biológica de las Áreas Protegidas del SINAP Nacional</v>
          </cell>
          <cell r="G15" t="str">
            <v>PROFESIONAL</v>
          </cell>
          <cell r="H15" t="str">
            <v>2 CONTRATACIÓN DIRECTA</v>
          </cell>
          <cell r="I15" t="str">
            <v>14 PRESTACIÓN DE SERVICIOS</v>
          </cell>
          <cell r="J15" t="str">
            <v>N/A</v>
          </cell>
          <cell r="K15">
            <v>80111600</v>
          </cell>
          <cell r="L15" t="str">
            <v>1825</v>
          </cell>
          <cell r="M15" t="str">
            <v>1825</v>
          </cell>
          <cell r="N15">
            <v>45680</v>
          </cell>
          <cell r="O15">
            <v>7014443</v>
          </cell>
          <cell r="P15">
            <v>79029391</v>
          </cell>
          <cell r="Q15" t="str">
            <v xml:space="preserve">SETENTA Y NUEVE MILLONES VEINTINUEVE MIL TRESCIENTOS NOVENTA Y UN </v>
          </cell>
          <cell r="R15" t="str">
            <v>1 PERSONA NATURAL</v>
          </cell>
          <cell r="S15" t="str">
            <v>3 CÉDULA DE CIUDADANÍA</v>
          </cell>
          <cell r="T15">
            <v>1061741934</v>
          </cell>
          <cell r="U15">
            <v>2</v>
          </cell>
          <cell r="V15" t="str">
            <v>N-A</v>
          </cell>
          <cell r="W15" t="str">
            <v>11 NO SE DILIGENCIA INFORMACIÓN PARA ESTE FORMULARIO EN ESTE PERÍODO DE REPORTE</v>
          </cell>
          <cell r="X15" t="str">
            <v>FEMENINO</v>
          </cell>
          <cell r="Y15" t="str">
            <v>CAUCA</v>
          </cell>
          <cell r="Z15" t="str">
            <v>POPAYÁN</v>
          </cell>
          <cell r="AA15" t="str">
            <v>DIANA</v>
          </cell>
          <cell r="AB15" t="str">
            <v>PATRICIA</v>
          </cell>
          <cell r="AC15" t="str">
            <v>GUERRERO</v>
          </cell>
          <cell r="AD15" t="str">
            <v>CHACÓN</v>
          </cell>
          <cell r="AE15" t="str">
            <v>SI</v>
          </cell>
          <cell r="AF15" t="str">
            <v>1 PÓLIZA</v>
          </cell>
          <cell r="AG15" t="str">
            <v>12 SEGUROS DEL ESTADO</v>
          </cell>
          <cell r="AH15" t="str">
            <v>2 CUMPLIMIENTO</v>
          </cell>
          <cell r="AI15">
            <v>45680</v>
          </cell>
          <cell r="AJ15" t="str">
            <v>45-46-101028300</v>
          </cell>
          <cell r="AK15" t="str">
            <v>GLORIA TERESITA SERNA ALZATE</v>
          </cell>
          <cell r="AL15" t="str">
            <v>DTPA</v>
          </cell>
          <cell r="AM15" t="str">
            <v>2 SUPERVISOR</v>
          </cell>
          <cell r="AN15" t="str">
            <v>3 CÉDULA DE CIUDADANÍA</v>
          </cell>
          <cell r="AO15">
            <v>25292225</v>
          </cell>
          <cell r="AP15" t="str">
            <v>CAROL JOHANNA ORTEGA SANCHEZ</v>
          </cell>
          <cell r="AQ15">
            <v>338</v>
          </cell>
          <cell r="AR15" t="str">
            <v>3 NO PACTADOS</v>
          </cell>
          <cell r="AS15" t="str">
            <v>4 NO SE HA ADICIONADO NI EN VALOR y EN TIEMPO</v>
          </cell>
          <cell r="AT15">
            <v>0</v>
          </cell>
          <cell r="AU15">
            <v>0</v>
          </cell>
          <cell r="AV15" t="str">
            <v>-</v>
          </cell>
          <cell r="AW15">
            <v>0</v>
          </cell>
          <cell r="AY15">
            <v>45680</v>
          </cell>
          <cell r="AZ15">
            <v>45680</v>
          </cell>
          <cell r="BA15">
            <v>45680</v>
          </cell>
          <cell r="BB15">
            <v>46022</v>
          </cell>
          <cell r="BD15" t="str">
            <v>2. NO</v>
          </cell>
          <cell r="BE15" t="str">
            <v>-</v>
          </cell>
          <cell r="BF15" t="str">
            <v>-</v>
          </cell>
          <cell r="BG15" t="str">
            <v>2. NO</v>
          </cell>
          <cell r="BH15">
            <v>0</v>
          </cell>
          <cell r="BI15" t="str">
            <v>-</v>
          </cell>
          <cell r="BJ15" t="str">
            <v>-</v>
          </cell>
          <cell r="BL15" t="str">
            <v>2025753501900003E</v>
          </cell>
          <cell r="BM15">
            <v>79029391</v>
          </cell>
          <cell r="BN15" t="str">
            <v>WENDY ISABEL DAVID</v>
          </cell>
          <cell r="BO15" t="str">
            <v xml:space="preserve">https://community.secop.gov.co/Public/Tendering/ContractNoticePhases/View?PPI=CO1.PPI.36879613&amp;isFromPublicArea=True&amp;isModal=False </v>
          </cell>
          <cell r="BP15" t="str">
            <v>VIGENTE</v>
          </cell>
          <cell r="BR15" t="str">
            <v>https://community.secop.gov.co/Public/Tendering/ContractDetailView/Index?UniqueIdentifier=CO1.PCCNTR.7311164</v>
          </cell>
          <cell r="BS15" t="str">
            <v>diana.guerrero</v>
          </cell>
          <cell r="BT15" t="str">
            <v>parquesnacionales.gov.co</v>
          </cell>
          <cell r="BU15" t="str">
            <v>gestioncontractual.dtpa@parquesnacionales.gov.co</v>
          </cell>
          <cell r="BV15" t="str">
            <v>ABOGADA</v>
          </cell>
          <cell r="BW15" t="str">
            <v>BANCO DAVIVIENDA S.A.</v>
          </cell>
          <cell r="BX15" t="str">
            <v>Ahorro</v>
          </cell>
          <cell r="BY15">
            <v>550488445987800</v>
          </cell>
          <cell r="CB15">
            <v>1870518</v>
          </cell>
          <cell r="CC15">
            <v>7014443</v>
          </cell>
          <cell r="CD15">
            <v>7014443</v>
          </cell>
          <cell r="CE15">
            <v>7014443</v>
          </cell>
          <cell r="CF15">
            <v>7014443</v>
          </cell>
          <cell r="CG15">
            <v>7014443</v>
          </cell>
          <cell r="CH15">
            <v>7014443</v>
          </cell>
          <cell r="CI15">
            <v>7014443</v>
          </cell>
          <cell r="CJ15">
            <v>7014443</v>
          </cell>
          <cell r="CK15">
            <v>7014443</v>
          </cell>
          <cell r="CL15">
            <v>7014443</v>
          </cell>
          <cell r="CM15">
            <v>7014443</v>
          </cell>
          <cell r="CN15">
            <v>0</v>
          </cell>
        </row>
        <row r="16">
          <cell r="A16" t="str">
            <v>CD-DTPA-014-2025</v>
          </cell>
          <cell r="B16" t="str">
            <v>1 FONAM</v>
          </cell>
          <cell r="C16" t="str">
            <v>CPS-DTPA-14-2025</v>
          </cell>
          <cell r="D16" t="str">
            <v>EDILEUNIS BEATRIZ PITRE SOLANO</v>
          </cell>
          <cell r="E16">
            <v>45680</v>
          </cell>
          <cell r="F16" t="str">
            <v>PA04-3202008-15-054 Prestar servicios profesionales con plena autonomía técnica y administrativa en el PNN Farallones de Cali en el desarrollo de actividades en los procesos de gestion contractual, administrativa, financiera, documental y la atenciòn a derechos de petición y requerimientos de ciudadanos del area protegida, en el marco de la conservación de la diversidad biológica de las Áreas Protegidas del SINAP Nacional.</v>
          </cell>
          <cell r="G16" t="str">
            <v>PROFESIONAL</v>
          </cell>
          <cell r="H16" t="str">
            <v>2 CONTRATACIÓN DIRECTA</v>
          </cell>
          <cell r="I16" t="str">
            <v>14 PRESTACIÓN DE SERVICIOS</v>
          </cell>
          <cell r="J16" t="str">
            <v>N/A</v>
          </cell>
          <cell r="K16">
            <v>80111600</v>
          </cell>
          <cell r="L16" t="str">
            <v>1725</v>
          </cell>
          <cell r="M16" t="str">
            <v>1725</v>
          </cell>
          <cell r="N16">
            <v>45680</v>
          </cell>
          <cell r="O16">
            <v>5693195</v>
          </cell>
          <cell r="P16">
            <v>64143331</v>
          </cell>
          <cell r="Q16" t="str">
            <v xml:space="preserve">CINCUENTA Y OCHO MILLONES SEISCIENTOS TREINTA Y NUEVE MIL NOVECIENTOS NUEVE </v>
          </cell>
          <cell r="R16" t="str">
            <v>1 PERSONA NATURAL</v>
          </cell>
          <cell r="S16" t="str">
            <v>3 CÉDULA DE CIUDADANÍA</v>
          </cell>
          <cell r="T16">
            <v>1124012625</v>
          </cell>
          <cell r="U16">
            <v>2</v>
          </cell>
          <cell r="V16" t="str">
            <v>N-A</v>
          </cell>
          <cell r="W16" t="str">
            <v>11 NO SE DILIGENCIA INFORMACIÓN PARA ESTE FORMULARIO EN ESTE PERÍODO DE REPORTE</v>
          </cell>
          <cell r="X16" t="str">
            <v>FEMENINO</v>
          </cell>
          <cell r="Y16" t="str">
            <v>GUAJIRA</v>
          </cell>
          <cell r="Z16" t="str">
            <v>MAICAO</v>
          </cell>
          <cell r="AA16" t="str">
            <v>EDILEUNIS</v>
          </cell>
          <cell r="AB16" t="str">
            <v>BEATRIZ</v>
          </cell>
          <cell r="AC16" t="str">
            <v>PITRE</v>
          </cell>
          <cell r="AD16" t="str">
            <v>SOLANO</v>
          </cell>
          <cell r="AE16" t="str">
            <v>SI</v>
          </cell>
          <cell r="AF16" t="str">
            <v>1 PÓLIZA</v>
          </cell>
          <cell r="AG16" t="str">
            <v>12 SEGUROS DEL ESTADO</v>
          </cell>
          <cell r="AH16" t="str">
            <v>2 CUMPLIMIENTO</v>
          </cell>
          <cell r="AI16" t="str">
            <v>23/1/2025 - 22/09/2025</v>
          </cell>
          <cell r="AJ16" t="str">
            <v xml:space="preserve">96-46-101025442 / 96-46-101025442
</v>
          </cell>
          <cell r="AK16" t="str">
            <v>GLORIA TERESITA SERNA ALZATE</v>
          </cell>
          <cell r="AL16" t="str">
            <v>PNN FARALLONES DE CALI</v>
          </cell>
          <cell r="AM16" t="str">
            <v>2 SUPERVISOR</v>
          </cell>
          <cell r="AN16" t="str">
            <v>3 CÉDULA DE CIUDADANÍA</v>
          </cell>
          <cell r="AO16">
            <v>29120620</v>
          </cell>
          <cell r="AP16" t="str">
            <v>MARIA JULIANA CERON</v>
          </cell>
          <cell r="AQ16">
            <v>342</v>
          </cell>
          <cell r="AR16" t="str">
            <v>3 NO PACTADOS</v>
          </cell>
          <cell r="AS16" t="str">
            <v>4 NO SE HA ADICIONADO NI EN VALOR y EN TIEMPO</v>
          </cell>
          <cell r="AT16">
            <v>1</v>
          </cell>
          <cell r="AU16">
            <v>5503422</v>
          </cell>
          <cell r="AV16">
            <v>45923</v>
          </cell>
          <cell r="AW16">
            <v>29</v>
          </cell>
          <cell r="AX16">
            <v>45923</v>
          </cell>
          <cell r="AY16">
            <v>45680</v>
          </cell>
          <cell r="AZ16">
            <v>45680</v>
          </cell>
          <cell r="BA16">
            <v>45680</v>
          </cell>
          <cell r="BB16">
            <v>46021</v>
          </cell>
          <cell r="BD16" t="str">
            <v>2. NO</v>
          </cell>
          <cell r="BE16" t="str">
            <v>-</v>
          </cell>
          <cell r="BF16" t="str">
            <v>-</v>
          </cell>
          <cell r="BG16" t="str">
            <v>2. NO</v>
          </cell>
          <cell r="BH16">
            <v>0</v>
          </cell>
          <cell r="BI16" t="str">
            <v>-</v>
          </cell>
          <cell r="BJ16" t="str">
            <v>-</v>
          </cell>
          <cell r="BK16" t="str">
            <v>PRORROGADO Y ADICIONADO</v>
          </cell>
          <cell r="BL16" t="str">
            <v>2025753501900004E</v>
          </cell>
          <cell r="BM16">
            <v>69646753</v>
          </cell>
          <cell r="BN16" t="str">
            <v>WENDY ISABEL DAVID</v>
          </cell>
          <cell r="BO16" t="str">
            <v xml:space="preserve">https://community.secop.gov.co/Public/Tendering/ContractNoticePhases/View?PPI=CO1.PPI.36882713&amp;isFromPublicArea=True&amp;isModal=False </v>
          </cell>
          <cell r="BP16" t="str">
            <v>VIGENTE</v>
          </cell>
          <cell r="BR16" t="str">
            <v>https://community.secop.gov.co/Public/Tendering/ContractDetailView/Index?UniqueIdentifier=CO1.PCCNTR.7311875</v>
          </cell>
          <cell r="BS16" t="str">
            <v>edileunis.pitre</v>
          </cell>
          <cell r="BT16" t="str">
            <v>parquesnacionales.gov.co</v>
          </cell>
          <cell r="BU16" t="str">
            <v>edi_1104@hotmail.com</v>
          </cell>
          <cell r="BV16" t="str">
            <v>CONTADORA PUBLICA</v>
          </cell>
          <cell r="BW16" t="str">
            <v>BANCO DE BOGOTA</v>
          </cell>
          <cell r="BX16" t="str">
            <v>Ahorro</v>
          </cell>
          <cell r="BY16">
            <v>530496280</v>
          </cell>
          <cell r="CB16">
            <v>1518185</v>
          </cell>
          <cell r="CC16">
            <v>5693195</v>
          </cell>
          <cell r="CD16">
            <v>5693195</v>
          </cell>
          <cell r="CE16">
            <v>5693195</v>
          </cell>
          <cell r="CF16">
            <v>5693195</v>
          </cell>
          <cell r="CG16">
            <v>5693195</v>
          </cell>
          <cell r="CH16">
            <v>5693195</v>
          </cell>
          <cell r="CI16">
            <v>5693195</v>
          </cell>
          <cell r="CJ16">
            <v>5693195</v>
          </cell>
          <cell r="CK16">
            <v>5693195</v>
          </cell>
          <cell r="CL16">
            <v>5693195</v>
          </cell>
          <cell r="CM16">
            <v>189774</v>
          </cell>
          <cell r="CN16">
            <v>11006844</v>
          </cell>
        </row>
        <row r="17">
          <cell r="A17" t="str">
            <v>CD-DTPA-015-2025</v>
          </cell>
          <cell r="B17" t="str">
            <v>1 FONAM</v>
          </cell>
          <cell r="C17" t="str">
            <v>CPS-DTPA-15-2025</v>
          </cell>
          <cell r="D17" t="str">
            <v>GUSTAVO ADOLFO RODRÍGUEZ SALAZAR</v>
          </cell>
          <cell r="E17">
            <v>45680</v>
          </cell>
          <cell r="F17" t="str">
            <v>PA04-3202008-9-041 Prestar servicios profesionales con plena autonomía técnica y administrativa en el PNN Farallones de Cali para la realización de las actividades necesarias para la implementación de los instrumentos de planeación (Programa de Monitoreo y Portafolio de Investigaciones) de la entidad, asociados a la estrategia de investigación y monitoreo en el área protegida, especialmente en los ecosistemas andinos y de páramo, en el marco de la conservación de la diversidad biológica de las Áreas Protegidas del SINAP Nacional.</v>
          </cell>
          <cell r="G17" t="str">
            <v>PROFESIONAL</v>
          </cell>
          <cell r="H17" t="str">
            <v>2 CONTRATACIÓN DIRECTA</v>
          </cell>
          <cell r="I17" t="str">
            <v>14 PRESTACIÓN DE SERVICIOS</v>
          </cell>
          <cell r="J17" t="str">
            <v>N/A</v>
          </cell>
          <cell r="K17">
            <v>80111600</v>
          </cell>
          <cell r="L17" t="str">
            <v>1925</v>
          </cell>
          <cell r="M17" t="str">
            <v>1925</v>
          </cell>
          <cell r="N17">
            <v>45680</v>
          </cell>
          <cell r="O17">
            <v>5693195</v>
          </cell>
          <cell r="P17">
            <v>64143330</v>
          </cell>
          <cell r="Q17" t="str">
            <v xml:space="preserve">SESENTA Y DOS MILLONES SEISCIENTOS VEINTICINCO MIL CIENTO CUARENTA Y CINCO </v>
          </cell>
          <cell r="R17" t="str">
            <v>1 PERSONA NATURAL</v>
          </cell>
          <cell r="S17" t="str">
            <v>3 CÉDULA DE CIUDADANÍA</v>
          </cell>
          <cell r="T17">
            <v>1144034064</v>
          </cell>
          <cell r="U17">
            <v>2</v>
          </cell>
          <cell r="V17" t="str">
            <v>N-A</v>
          </cell>
          <cell r="W17" t="str">
            <v>11 NO SE DILIGENCIA INFORMACIÓN PARA ESTE FORMULARIO EN ESTE PERÍODO DE REPORTE</v>
          </cell>
          <cell r="X17" t="str">
            <v>MASCULINO</v>
          </cell>
          <cell r="Y17" t="str">
            <v>VALLE DEL CAUCA</v>
          </cell>
          <cell r="Z17" t="str">
            <v>SANTIAGO DE CALI</v>
          </cell>
          <cell r="AA17" t="str">
            <v>GUSTAVO</v>
          </cell>
          <cell r="AB17" t="str">
            <v>ADOLFO</v>
          </cell>
          <cell r="AC17" t="str">
            <v>RODRÍGUEZ</v>
          </cell>
          <cell r="AD17" t="str">
            <v>SALAZAR</v>
          </cell>
          <cell r="AE17" t="str">
            <v>SI</v>
          </cell>
          <cell r="AF17" t="str">
            <v>1 PÓLIZA</v>
          </cell>
          <cell r="AG17" t="str">
            <v>12 SEGUROS DEL ESTADO</v>
          </cell>
          <cell r="AH17" t="str">
            <v>2 CUMPLIMIENTO</v>
          </cell>
          <cell r="AI17">
            <v>45680</v>
          </cell>
          <cell r="AJ17" t="str">
            <v>45-46-101028308</v>
          </cell>
          <cell r="AK17" t="str">
            <v>GLORIA TERESITA SERNA ALZATE</v>
          </cell>
          <cell r="AL17" t="str">
            <v>PNN FARALLONES DE CALI</v>
          </cell>
          <cell r="AM17" t="str">
            <v>2 SUPERVISOR</v>
          </cell>
          <cell r="AN17" t="str">
            <v>3 CÉDULA DE CIUDADANÍA</v>
          </cell>
          <cell r="AO17">
            <v>29120620</v>
          </cell>
          <cell r="AP17" t="str">
            <v>MARIA JULIANA CERON</v>
          </cell>
          <cell r="AQ17">
            <v>339</v>
          </cell>
          <cell r="AR17" t="str">
            <v>3 NO PACTADOS</v>
          </cell>
          <cell r="AS17" t="str">
            <v>4 NO SE HA ADICIONADO NI EN VALOR y EN TIEMPO</v>
          </cell>
          <cell r="AT17">
            <v>0</v>
          </cell>
          <cell r="AU17">
            <v>1518185</v>
          </cell>
          <cell r="AV17">
            <v>45925</v>
          </cell>
          <cell r="AW17">
            <v>8</v>
          </cell>
          <cell r="AX17">
            <v>45925</v>
          </cell>
          <cell r="AY17">
            <v>45680</v>
          </cell>
          <cell r="AZ17">
            <v>45680</v>
          </cell>
          <cell r="BA17">
            <v>45680</v>
          </cell>
          <cell r="BB17">
            <v>46022</v>
          </cell>
          <cell r="BD17" t="str">
            <v>2. NO</v>
          </cell>
          <cell r="BE17" t="str">
            <v>-</v>
          </cell>
          <cell r="BF17" t="str">
            <v>-</v>
          </cell>
          <cell r="BG17" t="str">
            <v>2. NO</v>
          </cell>
          <cell r="BH17">
            <v>0</v>
          </cell>
          <cell r="BI17" t="str">
            <v>-</v>
          </cell>
          <cell r="BJ17" t="str">
            <v>-</v>
          </cell>
          <cell r="BK17" t="str">
            <v>PRORROGADO Y ADICIONADO</v>
          </cell>
          <cell r="BL17" t="str">
            <v>2025753501900005E</v>
          </cell>
          <cell r="BM17">
            <v>65661515</v>
          </cell>
          <cell r="BN17" t="str">
            <v>WENDY ISABEL DAVID</v>
          </cell>
          <cell r="BO17" t="str">
            <v xml:space="preserve">https://community.secop.gov.co/Public/Tendering/ContractNoticePhases/View?PPI=CO1.PPI.36885000&amp;isFromPublicArea=True&amp;isModal=False </v>
          </cell>
          <cell r="BP17" t="str">
            <v>VIGENTE</v>
          </cell>
          <cell r="BR17" t="str">
            <v>https://community.secop.gov.co/Public/Tendering/ContractDetailView/Index?UniqueIdentifier=CO1.PCCNTR.7313464</v>
          </cell>
          <cell r="BS17" t="str">
            <v>gustavo.rodriguez</v>
          </cell>
          <cell r="BT17" t="str">
            <v>parquesnacionales.gov.co</v>
          </cell>
          <cell r="BU17" t="str">
            <v>monitoreo.farallones@parquesnacionales.gov.co</v>
          </cell>
          <cell r="BV17" t="str">
            <v>BIOLOGO</v>
          </cell>
          <cell r="BW17" t="str">
            <v>BANCOLOMBIA S.A.</v>
          </cell>
          <cell r="BX17" t="str">
            <v>Ahorro</v>
          </cell>
          <cell r="BY17">
            <v>80841090709</v>
          </cell>
          <cell r="CB17">
            <v>1518185</v>
          </cell>
          <cell r="CC17">
            <v>5693195</v>
          </cell>
          <cell r="CD17">
            <v>5693195</v>
          </cell>
          <cell r="CE17">
            <v>5693195</v>
          </cell>
          <cell r="CF17">
            <v>5693195</v>
          </cell>
          <cell r="CG17">
            <v>5693195</v>
          </cell>
          <cell r="CH17">
            <v>5693195</v>
          </cell>
          <cell r="CI17">
            <v>5693195</v>
          </cell>
          <cell r="CJ17">
            <v>5693195</v>
          </cell>
          <cell r="CK17">
            <v>5693195</v>
          </cell>
          <cell r="CL17">
            <v>5693195</v>
          </cell>
          <cell r="CM17">
            <v>4175010</v>
          </cell>
          <cell r="CN17">
            <v>3036370</v>
          </cell>
        </row>
        <row r="18">
          <cell r="A18" t="str">
            <v>CD-DTPA-017-2025</v>
          </cell>
          <cell r="B18" t="str">
            <v>2 NACION</v>
          </cell>
          <cell r="C18" t="str">
            <v>CPS-DTPA-17-2025</v>
          </cell>
          <cell r="D18" t="str">
            <v>CAROL JOHANNA ORTEGA SANCHEZ</v>
          </cell>
          <cell r="E18">
            <v>45680</v>
          </cell>
          <cell r="F18" t="str">
            <v>PA00-3202008-15-022 Prestar servicios profesionales con plena autonomía técnica y administrativa para brindar orientación jurídica en las diferentes actividades desarrolladas en la Dirección Territorial Pacifico y sus áreas protegidas, en el marco de la conservación de la diversidad biológica de las áreas protegidas del SINAP nacional</v>
          </cell>
          <cell r="G18" t="str">
            <v>PROFESIONAL</v>
          </cell>
          <cell r="H18" t="str">
            <v>2 CONTRATACIÓN DIRECTA</v>
          </cell>
          <cell r="I18" t="str">
            <v>14 PRESTACIÓN DE SERVICIOS</v>
          </cell>
          <cell r="J18" t="str">
            <v>N/A</v>
          </cell>
          <cell r="K18">
            <v>80111600</v>
          </cell>
          <cell r="L18" t="str">
            <v>2725</v>
          </cell>
          <cell r="M18" t="str">
            <v>2725</v>
          </cell>
          <cell r="N18">
            <v>45680</v>
          </cell>
          <cell r="O18">
            <v>7014443</v>
          </cell>
          <cell r="P18">
            <v>79029391</v>
          </cell>
          <cell r="Q18" t="str">
            <v xml:space="preserve">SETENTA Y NUEVE MILLONES VEINTINUEVE MIL TRESCIENTOS NOVENTA Y UN </v>
          </cell>
          <cell r="R18" t="str">
            <v>1 PERSONA NATURAL</v>
          </cell>
          <cell r="S18" t="str">
            <v>3 CÉDULA DE CIUDADANÍA</v>
          </cell>
          <cell r="T18">
            <v>25292225</v>
          </cell>
          <cell r="U18">
            <v>2</v>
          </cell>
          <cell r="V18" t="str">
            <v>N-A</v>
          </cell>
          <cell r="W18" t="str">
            <v>11 NO SE DILIGENCIA INFORMACIÓN PARA ESTE FORMULARIO EN ESTE PERÍODO DE REPORTE</v>
          </cell>
          <cell r="X18" t="str">
            <v>FEMENINO</v>
          </cell>
          <cell r="Y18" t="str">
            <v>CAUCA</v>
          </cell>
          <cell r="Z18" t="str">
            <v>POPAYÁN</v>
          </cell>
          <cell r="AA18" t="str">
            <v>CAROL</v>
          </cell>
          <cell r="AB18" t="str">
            <v>JOHANNA</v>
          </cell>
          <cell r="AC18" t="str">
            <v>ORTEGA</v>
          </cell>
          <cell r="AD18" t="str">
            <v>SANCHEZ</v>
          </cell>
          <cell r="AE18" t="str">
            <v>SI</v>
          </cell>
          <cell r="AF18" t="str">
            <v>1 PÓLIZA</v>
          </cell>
          <cell r="AG18" t="str">
            <v>12 SEGUROS DEL ESTADO</v>
          </cell>
          <cell r="AH18" t="str">
            <v>2 CUMPLIMIENTO</v>
          </cell>
          <cell r="AI18">
            <v>45680</v>
          </cell>
          <cell r="AJ18" t="str">
            <v>45-46-101028318</v>
          </cell>
          <cell r="AK18" t="str">
            <v>GLORIA TERESITA SERNA ALZATE</v>
          </cell>
          <cell r="AL18" t="str">
            <v>DTPA</v>
          </cell>
          <cell r="AM18" t="str">
            <v>2 SUPERVISOR</v>
          </cell>
          <cell r="AN18" t="str">
            <v>3 CÉDULA DE CIUDADANÍA</v>
          </cell>
          <cell r="AO18">
            <v>24344682</v>
          </cell>
          <cell r="AP18" t="str">
            <v>DIANA CAROLINA GOMEZ</v>
          </cell>
          <cell r="AQ18">
            <v>338</v>
          </cell>
          <cell r="AR18" t="str">
            <v>3 NO PACTADOS</v>
          </cell>
          <cell r="AS18" t="str">
            <v>4 NO SE HA ADICIONADO NI EN VALOR y EN TIEMPO</v>
          </cell>
          <cell r="AT18">
            <v>0</v>
          </cell>
          <cell r="AU18">
            <v>0</v>
          </cell>
          <cell r="AV18" t="str">
            <v>-</v>
          </cell>
          <cell r="AW18">
            <v>0</v>
          </cell>
          <cell r="AY18">
            <v>45680</v>
          </cell>
          <cell r="AZ18">
            <v>45680</v>
          </cell>
          <cell r="BA18">
            <v>45680</v>
          </cell>
          <cell r="BB18">
            <v>45838</v>
          </cell>
          <cell r="BD18" t="str">
            <v>2. NO</v>
          </cell>
          <cell r="BE18" t="str">
            <v>-</v>
          </cell>
          <cell r="BF18" t="str">
            <v>-</v>
          </cell>
          <cell r="BG18" t="str">
            <v>2. NO</v>
          </cell>
          <cell r="BH18">
            <v>0</v>
          </cell>
          <cell r="BI18" t="str">
            <v>-</v>
          </cell>
          <cell r="BJ18" t="str">
            <v>-</v>
          </cell>
          <cell r="BK18" t="str">
            <v>TERMINACIÓN ANTICIPADA</v>
          </cell>
          <cell r="BL18" t="str">
            <v>2025753501000011E</v>
          </cell>
          <cell r="BM18">
            <v>79029391</v>
          </cell>
          <cell r="BN18" t="str">
            <v>MARGARITA E VICTORIA ACOSTA</v>
          </cell>
          <cell r="BO18" t="str">
            <v xml:space="preserve">https://community.secop.gov.co/Public/Tendering/ContractNoticePhases/View?PPI=CO1.PPI.36885527&amp;isFromPublicArea=True&amp;isModal=False </v>
          </cell>
          <cell r="BP18" t="str">
            <v>TERMINADO ANTICIPADAMENTE</v>
          </cell>
          <cell r="BR18" t="str">
            <v>https://community.secop.gov.co/Public/Tendering/ContractDetailView/Index?UniqueIdentifier=CO1.PCCNTR.7313808</v>
          </cell>
          <cell r="BS18" t="str">
            <v>carol.ortega</v>
          </cell>
          <cell r="BT18" t="str">
            <v>parquesnacionales.gov.co</v>
          </cell>
          <cell r="BU18" t="str">
            <v>juridica.dtpa@parquesnacionales.gov.co</v>
          </cell>
          <cell r="BV18" t="str">
            <v>ABOGADA</v>
          </cell>
          <cell r="BW18" t="str">
            <v>BANCOLOMBIA S.A.</v>
          </cell>
          <cell r="BX18" t="str">
            <v>Ahorro</v>
          </cell>
          <cell r="BY18">
            <v>82900016624</v>
          </cell>
          <cell r="CB18">
            <v>1870518</v>
          </cell>
          <cell r="CC18">
            <v>7014443</v>
          </cell>
          <cell r="CD18">
            <v>7014443</v>
          </cell>
          <cell r="CE18">
            <v>7014443</v>
          </cell>
          <cell r="CF18">
            <v>7014443</v>
          </cell>
          <cell r="CG18">
            <v>7014443</v>
          </cell>
          <cell r="CH18">
            <v>7014443</v>
          </cell>
          <cell r="CI18">
            <v>7014443</v>
          </cell>
          <cell r="CJ18">
            <v>7014443</v>
          </cell>
          <cell r="CK18">
            <v>7014443</v>
          </cell>
          <cell r="CL18">
            <v>7014443</v>
          </cell>
          <cell r="CM18">
            <v>7014443</v>
          </cell>
          <cell r="CN18">
            <v>0</v>
          </cell>
        </row>
        <row r="19">
          <cell r="A19" t="str">
            <v>CD-DTPA-018-2025</v>
          </cell>
          <cell r="B19" t="str">
            <v>2 NACION</v>
          </cell>
          <cell r="C19" t="str">
            <v>CPS-DTPA-18-2025</v>
          </cell>
          <cell r="D19" t="str">
            <v>ALEJANDRO PERLAZA GAMBOA</v>
          </cell>
          <cell r="E19">
            <v>45680</v>
          </cell>
          <cell r="F19" t="str">
            <v>PA00-3202032-1-025 Prestar servicios profesionales con plena autonomía técnica y administrativa en la Dirección Territorial Pacífico para la administración y seguimiento a las plataformas tecnológicas de apoyo a las acciones de Prevención, Vigilancia y Control, así como la articulación interinstitucional necesaria para el ejercicio de la autoridad ambiental, en el marco de la conservación de la diversidad biológica de las áreas protegidas del SINAP Nacional.</v>
          </cell>
          <cell r="G19" t="str">
            <v>PROFESIONAL</v>
          </cell>
          <cell r="H19" t="str">
            <v>2 CONTRATACIÓN DIRECTA</v>
          </cell>
          <cell r="I19" t="str">
            <v>14 PRESTACIÓN DE SERVICIOS</v>
          </cell>
          <cell r="J19" t="str">
            <v>N/A</v>
          </cell>
          <cell r="K19">
            <v>80111600</v>
          </cell>
          <cell r="L19" t="str">
            <v>2825</v>
          </cell>
          <cell r="M19" t="str">
            <v>2525</v>
          </cell>
          <cell r="N19">
            <v>45680</v>
          </cell>
          <cell r="O19">
            <v>5693195</v>
          </cell>
          <cell r="P19">
            <v>64143330</v>
          </cell>
          <cell r="Q19" t="str">
            <v xml:space="preserve">SESENTA Y CUATRO MILLONES CIENTO CUARENTA Y TRES MIL TRESCIENTOS TREINTA </v>
          </cell>
          <cell r="R19" t="str">
            <v>1 PERSONA NATURAL</v>
          </cell>
          <cell r="S19" t="str">
            <v>3 CÉDULA DE CIUDADANÍA</v>
          </cell>
          <cell r="T19">
            <v>1143866081</v>
          </cell>
          <cell r="U19">
            <v>2</v>
          </cell>
          <cell r="V19" t="str">
            <v>N-A</v>
          </cell>
          <cell r="W19" t="str">
            <v>11 NO SE DILIGENCIA INFORMACIÓN PARA ESTE FORMULARIO EN ESTE PERÍODO DE REPORTE</v>
          </cell>
          <cell r="X19" t="str">
            <v>MASCULINO</v>
          </cell>
          <cell r="Y19" t="str">
            <v>VALLE DEL CAUCA</v>
          </cell>
          <cell r="Z19" t="str">
            <v>SANTIAGO DE CALI</v>
          </cell>
          <cell r="AA19" t="str">
            <v>ALEJANDRO</v>
          </cell>
          <cell r="AB19" t="str">
            <v>PERLAZA</v>
          </cell>
          <cell r="AC19" t="str">
            <v>GAMBOA</v>
          </cell>
          <cell r="AE19" t="str">
            <v>SI</v>
          </cell>
          <cell r="AF19" t="str">
            <v>1 PÓLIZA</v>
          </cell>
          <cell r="AG19" t="str">
            <v>12 SEGUROS DEL ESTADO</v>
          </cell>
          <cell r="AH19" t="str">
            <v>2 CUMPLIMIENTO</v>
          </cell>
          <cell r="AI19">
            <v>45678</v>
          </cell>
          <cell r="AJ19" t="str">
            <v>45-46-101028314</v>
          </cell>
          <cell r="AK19" t="str">
            <v>GLORIA TERESITA SERNA ALZATE</v>
          </cell>
          <cell r="AL19" t="str">
            <v>DTPA</v>
          </cell>
          <cell r="AM19" t="str">
            <v>2 SUPERVISOR</v>
          </cell>
          <cell r="AN19" t="str">
            <v>3 CÉDULA DE CIUDADANÍA</v>
          </cell>
          <cell r="AO19">
            <v>29664613</v>
          </cell>
          <cell r="AP19" t="str">
            <v>DIANA ISABEL ZUÑIGA</v>
          </cell>
          <cell r="AQ19">
            <v>338</v>
          </cell>
          <cell r="AR19" t="str">
            <v>3 NO PACTADOS</v>
          </cell>
          <cell r="AS19" t="str">
            <v>4 NO SE HA ADICIONADO NI EN VALOR y EN TIEMPO</v>
          </cell>
          <cell r="AT19">
            <v>0</v>
          </cell>
          <cell r="AU19">
            <v>0</v>
          </cell>
          <cell r="AV19" t="str">
            <v>-</v>
          </cell>
          <cell r="AW19">
            <v>0</v>
          </cell>
          <cell r="AY19">
            <v>45680</v>
          </cell>
          <cell r="AZ19">
            <v>45680</v>
          </cell>
          <cell r="BA19">
            <v>45680</v>
          </cell>
          <cell r="BB19">
            <v>46022</v>
          </cell>
          <cell r="BD19" t="str">
            <v>2. NO</v>
          </cell>
          <cell r="BE19" t="str">
            <v>-</v>
          </cell>
          <cell r="BF19" t="str">
            <v>-</v>
          </cell>
          <cell r="BG19" t="str">
            <v>2. NO</v>
          </cell>
          <cell r="BH19">
            <v>0</v>
          </cell>
          <cell r="BI19" t="str">
            <v>-</v>
          </cell>
          <cell r="BJ19" t="str">
            <v>-</v>
          </cell>
          <cell r="BL19" t="str">
            <v>2025753501000012E</v>
          </cell>
          <cell r="BM19">
            <v>64143330</v>
          </cell>
          <cell r="BN19" t="str">
            <v>DIANA PATRICIA GUERRERO</v>
          </cell>
          <cell r="BO19" t="str">
            <v xml:space="preserve">https://community.secop.gov.co/Public/Tendering/ContractNoticePhases/View?PPI=CO1.PPI.36888887&amp;isFromPublicArea=True&amp;isModal=False </v>
          </cell>
          <cell r="BP19" t="str">
            <v>VIGENTE</v>
          </cell>
          <cell r="BR19" t="str">
            <v>https://community.secop.gov.co/Public/Tendering/ContractDetailView/Index?UniqueIdentifier=CO1.PCCNTR.7313771</v>
          </cell>
          <cell r="BS19" t="str">
            <v>alejandro.perlaza</v>
          </cell>
          <cell r="BT19" t="str">
            <v>parquesnacionales.gov.co</v>
          </cell>
          <cell r="BU19" t="str">
            <v>sigmonitoreo.dtpa@parquesnacionales.gov.co</v>
          </cell>
          <cell r="BV19" t="str">
            <v>BIOLOGO</v>
          </cell>
          <cell r="BW19" t="str">
            <v>BANCOLOMBIA S.A.</v>
          </cell>
          <cell r="BX19" t="str">
            <v>Ahorro</v>
          </cell>
          <cell r="BY19">
            <v>82599293082</v>
          </cell>
          <cell r="CB19">
            <v>1518185</v>
          </cell>
          <cell r="CC19">
            <v>5693195</v>
          </cell>
          <cell r="CD19">
            <v>5693195</v>
          </cell>
          <cell r="CE19">
            <v>5693195</v>
          </cell>
          <cell r="CF19">
            <v>5693195</v>
          </cell>
          <cell r="CG19">
            <v>5693195</v>
          </cell>
          <cell r="CH19">
            <v>5693195</v>
          </cell>
          <cell r="CI19">
            <v>5693195</v>
          </cell>
          <cell r="CJ19">
            <v>5693195</v>
          </cell>
          <cell r="CK19">
            <v>5693195</v>
          </cell>
          <cell r="CL19">
            <v>5693195</v>
          </cell>
          <cell r="CM19">
            <v>5693195</v>
          </cell>
          <cell r="CN19">
            <v>0</v>
          </cell>
        </row>
        <row r="20">
          <cell r="A20" t="str">
            <v>CD-DTPA-019-2025</v>
          </cell>
          <cell r="B20" t="str">
            <v>2 NACION</v>
          </cell>
          <cell r="C20" t="str">
            <v>CPS-DTPA-19-2025</v>
          </cell>
          <cell r="D20" t="str">
            <v>GLORIA PATRICIA GALVIS</v>
          </cell>
          <cell r="E20">
            <v>45680</v>
          </cell>
          <cell r="F20" t="str">
            <v>PA00-3202008-15-008 Prestar servicios profesionales con plena autonomía técnica y administrativa en la dirección territorial pacifico para verificar, ingresar y controlar la gestión integral de los recursos físicos en el aplicativo NEON, de acuerdo con los lineamientos establecidos por el grupo de procesos corporativos de PNNC, en el marco de la conservación de la diversidad biológica de las áreas protegidas del SINAP nacional</v>
          </cell>
          <cell r="G20" t="str">
            <v>PROFESIONAL</v>
          </cell>
          <cell r="H20" t="str">
            <v>2 CONTRATACIÓN DIRECTA</v>
          </cell>
          <cell r="I20" t="str">
            <v>14 PRESTACIÓN DE SERVICIOS</v>
          </cell>
          <cell r="J20" t="str">
            <v>N/A</v>
          </cell>
          <cell r="K20">
            <v>80111600</v>
          </cell>
          <cell r="L20" t="str">
            <v>2125</v>
          </cell>
          <cell r="M20" t="str">
            <v>2625</v>
          </cell>
          <cell r="N20">
            <v>45680</v>
          </cell>
          <cell r="O20">
            <v>4620818</v>
          </cell>
          <cell r="P20">
            <v>52061216</v>
          </cell>
          <cell r="Q20" t="str">
            <v xml:space="preserve">CINCUENTA Y DOS MILLONES SESENTA Y UN MIL DOSCIENTOS DIECISÉIS </v>
          </cell>
          <cell r="R20" t="str">
            <v>1 PERSONA NATURAL</v>
          </cell>
          <cell r="S20" t="str">
            <v>3 CÉDULA DE CIUDADANÍA</v>
          </cell>
          <cell r="T20">
            <v>31525997</v>
          </cell>
          <cell r="U20">
            <v>2</v>
          </cell>
          <cell r="V20" t="str">
            <v>N-A</v>
          </cell>
          <cell r="W20" t="str">
            <v>11 NO SE DILIGENCIA INFORMACIÓN PARA ESTE FORMULARIO EN ESTE PERÍODO DE REPORTE</v>
          </cell>
          <cell r="X20" t="str">
            <v>FEMENINO</v>
          </cell>
          <cell r="Y20" t="str">
            <v>VALLE DEL CAUCA</v>
          </cell>
          <cell r="Z20" t="str">
            <v>JAMUNDÍ</v>
          </cell>
          <cell r="AA20" t="str">
            <v>GLORIA</v>
          </cell>
          <cell r="AB20" t="str">
            <v>PATRICIA</v>
          </cell>
          <cell r="AC20" t="str">
            <v>GALVIS</v>
          </cell>
          <cell r="AE20" t="str">
            <v>SI</v>
          </cell>
          <cell r="AF20" t="str">
            <v>1 PÓLIZA</v>
          </cell>
          <cell r="AG20" t="str">
            <v>12 SEGUROS DEL ESTADO</v>
          </cell>
          <cell r="AH20" t="str">
            <v>2 CUMPLIMIENTO</v>
          </cell>
          <cell r="AI20">
            <v>45678</v>
          </cell>
          <cell r="AJ20" t="str">
            <v>45-46-101028322</v>
          </cell>
          <cell r="AK20" t="str">
            <v>GLORIA TERESITA SERNA ALZATE</v>
          </cell>
          <cell r="AL20" t="str">
            <v>DTPA</v>
          </cell>
          <cell r="AM20" t="str">
            <v>2 SUPERVISOR</v>
          </cell>
          <cell r="AN20" t="str">
            <v>3 CÉDULA DE CIUDADANÍA</v>
          </cell>
          <cell r="AO20">
            <v>1085261007</v>
          </cell>
          <cell r="AP20" t="str">
            <v>JUAN CARLOS ALPALA BURBANO</v>
          </cell>
          <cell r="AQ20">
            <v>338</v>
          </cell>
          <cell r="AR20" t="str">
            <v>3 NO PACTADOS</v>
          </cell>
          <cell r="AS20" t="str">
            <v>4 NO SE HA ADICIONADO NI EN VALOR y EN TIEMPO</v>
          </cell>
          <cell r="AT20">
            <v>0</v>
          </cell>
          <cell r="AU20">
            <v>0</v>
          </cell>
          <cell r="AV20" t="str">
            <v>-</v>
          </cell>
          <cell r="AW20">
            <v>0</v>
          </cell>
          <cell r="AY20">
            <v>45680</v>
          </cell>
          <cell r="AZ20">
            <v>45680</v>
          </cell>
          <cell r="BA20">
            <v>45680</v>
          </cell>
          <cell r="BB20">
            <v>46022</v>
          </cell>
          <cell r="BD20" t="str">
            <v>2. NO</v>
          </cell>
          <cell r="BE20" t="str">
            <v>-</v>
          </cell>
          <cell r="BF20" t="str">
            <v>-</v>
          </cell>
          <cell r="BG20" t="str">
            <v>2. NO</v>
          </cell>
          <cell r="BH20">
            <v>0</v>
          </cell>
          <cell r="BI20" t="str">
            <v>-</v>
          </cell>
          <cell r="BJ20" t="str">
            <v>-</v>
          </cell>
          <cell r="BL20" t="str">
            <v>2025753501000013E</v>
          </cell>
          <cell r="BM20">
            <v>52061216</v>
          </cell>
          <cell r="BN20" t="str">
            <v>MARGARITA E VICTORIA ACOSTA</v>
          </cell>
          <cell r="BO20" t="str">
            <v xml:space="preserve">https://community.secop.gov.co/Public/Tendering/ContractNoticePhases/View?PPI=CO1.PPI.36890568&amp;isFromPublicArea=True&amp;isModal=False </v>
          </cell>
          <cell r="BP20" t="str">
            <v>VIGENTE</v>
          </cell>
          <cell r="BR20" t="str">
            <v>https://community.secop.gov.co/Public/Tendering/ContractDetailView/Index?UniqueIdentifier=CO1.PCCNTR.7315727</v>
          </cell>
          <cell r="BS20" t="str">
            <v>gloria.galvis</v>
          </cell>
          <cell r="BT20" t="str">
            <v>parquesnacionales.gov.co</v>
          </cell>
          <cell r="BU20" t="str">
            <v>almacen.dtpa@parquesnacionales.gov.co</v>
          </cell>
          <cell r="BV20" t="str">
            <v>CONTADORA PUBLICA</v>
          </cell>
          <cell r="BW20" t="str">
            <v>BANCO DAVIVIENDA S.A.</v>
          </cell>
          <cell r="BX20" t="str">
            <v>Ahorro</v>
          </cell>
          <cell r="BY20">
            <v>17270304524</v>
          </cell>
          <cell r="CB20">
            <v>1232218</v>
          </cell>
          <cell r="CC20">
            <v>4620818</v>
          </cell>
          <cell r="CD20">
            <v>4620818</v>
          </cell>
          <cell r="CE20">
            <v>4620818</v>
          </cell>
          <cell r="CF20">
            <v>4620818</v>
          </cell>
          <cell r="CG20">
            <v>4620818</v>
          </cell>
          <cell r="CH20">
            <v>4620818</v>
          </cell>
          <cell r="CI20">
            <v>4620818</v>
          </cell>
          <cell r="CJ20">
            <v>4620818</v>
          </cell>
          <cell r="CK20">
            <v>4620818</v>
          </cell>
          <cell r="CL20">
            <v>4620818</v>
          </cell>
          <cell r="CM20">
            <v>4620818</v>
          </cell>
          <cell r="CN20">
            <v>0</v>
          </cell>
        </row>
        <row r="21">
          <cell r="A21" t="str">
            <v>CD-DTPA-020-2025</v>
          </cell>
          <cell r="B21" t="str">
            <v>2 NACION</v>
          </cell>
          <cell r="C21" t="str">
            <v>CPS-DTPA-20-2025</v>
          </cell>
          <cell r="D21" t="str">
            <v>GLADYS PATRICIA PERLAZA OCHOA</v>
          </cell>
          <cell r="E21">
            <v>45681</v>
          </cell>
          <cell r="F21" t="str">
            <v>PA00-3202008-10-033 Prestar servicios profesionales con plena autonomía técnica y administrativa a la Dirección Territorial Pacífico para ejecutar las actividades requeridas en la implementación y seguimiento a las Estrategias Especiales de Manejo (EEM) en la en el marco de la conservación de la diversidad biológica de las áreas protegidas del SINAP nacional.</v>
          </cell>
          <cell r="G21" t="str">
            <v>PROFESIONAL</v>
          </cell>
          <cell r="H21" t="str">
            <v>2 CONTRATACIÓN DIRECTA</v>
          </cell>
          <cell r="I21" t="str">
            <v>14 PRESTACIÓN DE SERVICIOS</v>
          </cell>
          <cell r="J21" t="str">
            <v>N/A</v>
          </cell>
          <cell r="K21">
            <v>80111600</v>
          </cell>
          <cell r="L21" t="str">
            <v>2625</v>
          </cell>
          <cell r="M21" t="str">
            <v>3625</v>
          </cell>
          <cell r="N21">
            <v>45681</v>
          </cell>
          <cell r="O21">
            <v>7014443</v>
          </cell>
          <cell r="P21">
            <v>78795576</v>
          </cell>
          <cell r="Q21" t="str">
            <v xml:space="preserve">SETENTA Y OCHO MILLONES SETECIENTOS NOVENTA Y CINCO MIL QUINIENTOS SETENTA Y SEIS </v>
          </cell>
          <cell r="R21" t="str">
            <v>1 PERSONA NATURAL</v>
          </cell>
          <cell r="S21" t="str">
            <v>3 CÉDULA DE CIUDADANÍA</v>
          </cell>
          <cell r="T21">
            <v>25436388</v>
          </cell>
          <cell r="U21">
            <v>2</v>
          </cell>
          <cell r="V21" t="str">
            <v>N-A</v>
          </cell>
          <cell r="W21" t="str">
            <v>11 NO SE DILIGENCIA INFORMACIÓN PARA ESTE FORMULARIO EN ESTE PERÍODO DE REPORTE</v>
          </cell>
          <cell r="X21" t="str">
            <v>FEMENINO</v>
          </cell>
          <cell r="Y21" t="str">
            <v>CAUCA</v>
          </cell>
          <cell r="Z21" t="str">
            <v>GUAPI</v>
          </cell>
          <cell r="AA21" t="str">
            <v>GLADYS</v>
          </cell>
          <cell r="AB21" t="str">
            <v>PATRICIA</v>
          </cell>
          <cell r="AC21" t="str">
            <v>PERLAZA</v>
          </cell>
          <cell r="AD21" t="str">
            <v>OCHOA</v>
          </cell>
          <cell r="AE21" t="str">
            <v>SI</v>
          </cell>
          <cell r="AF21" t="str">
            <v>1 PÓLIZA</v>
          </cell>
          <cell r="AG21" t="str">
            <v>12 SEGUROS DEL ESTADO</v>
          </cell>
          <cell r="AH21" t="str">
            <v>2 CUMPLIMIENTO</v>
          </cell>
          <cell r="AI21">
            <v>45681</v>
          </cell>
          <cell r="AJ21" t="str">
            <v>45-46-101028377</v>
          </cell>
          <cell r="AK21" t="str">
            <v>GLORIA TERESITA SERNA ALZATE</v>
          </cell>
          <cell r="AL21" t="str">
            <v>DTPA</v>
          </cell>
          <cell r="AM21" t="str">
            <v>2 SUPERVISOR</v>
          </cell>
          <cell r="AN21" t="str">
            <v>3 CÉDULA DE CIUDADANÍA</v>
          </cell>
          <cell r="AO21">
            <v>79307788</v>
          </cell>
          <cell r="AP21" t="str">
            <v>JUAN IVAN SANCHEZ BERNAL</v>
          </cell>
          <cell r="AQ21">
            <v>337</v>
          </cell>
          <cell r="AR21" t="str">
            <v>3 NO PACTADOS</v>
          </cell>
          <cell r="AS21" t="str">
            <v>4 NO SE HA ADICIONADO NI EN VALOR y EN TIEMPO</v>
          </cell>
          <cell r="AT21">
            <v>0</v>
          </cell>
          <cell r="AU21">
            <v>0</v>
          </cell>
          <cell r="AV21" t="str">
            <v>-</v>
          </cell>
          <cell r="AW21">
            <v>0</v>
          </cell>
          <cell r="AY21">
            <v>45681</v>
          </cell>
          <cell r="AZ21">
            <v>45681</v>
          </cell>
          <cell r="BA21">
            <v>45681</v>
          </cell>
          <cell r="BB21">
            <v>46022</v>
          </cell>
          <cell r="BD21" t="str">
            <v>2. NO</v>
          </cell>
          <cell r="BE21" t="str">
            <v>-</v>
          </cell>
          <cell r="BF21" t="str">
            <v>-</v>
          </cell>
          <cell r="BG21" t="str">
            <v>2. NO</v>
          </cell>
          <cell r="BH21">
            <v>0</v>
          </cell>
          <cell r="BI21" t="str">
            <v>-</v>
          </cell>
          <cell r="BJ21" t="str">
            <v>-</v>
          </cell>
          <cell r="BL21" t="str">
            <v>2025753501000014E</v>
          </cell>
          <cell r="BM21">
            <v>78795576</v>
          </cell>
          <cell r="BN21" t="str">
            <v>DIANA PATRICIA GUERRERO</v>
          </cell>
          <cell r="BO21" t="str">
            <v xml:space="preserve">https://community.secop.gov.co/Public/Tendering/ContractNoticePhases/View?PPI=CO1.PPI.36895279&amp;isFromPublicArea=True&amp;isModal=False </v>
          </cell>
          <cell r="BP21" t="str">
            <v>VIGENTE</v>
          </cell>
          <cell r="BR21" t="str">
            <v>https://community.secop.gov.co/Public/Tendering/ContractDetailView/Index?UniqueIdentifier=CO1.PCCNTR.7319956</v>
          </cell>
          <cell r="BS21" t="str">
            <v>patricia.perlaza</v>
          </cell>
          <cell r="BT21" t="str">
            <v>parquesnacionales.gov.co</v>
          </cell>
          <cell r="BU21" t="str">
            <v>estrategiasespeciales.dtpa@parquesnacioanales.gov.co</v>
          </cell>
          <cell r="BV21" t="str">
            <v>ANTROPOLOGA</v>
          </cell>
          <cell r="BW21" t="str">
            <v>BANCOLOMBIA S.A.</v>
          </cell>
          <cell r="BX21" t="str">
            <v>Ahorro</v>
          </cell>
          <cell r="BY21">
            <v>30065132222</v>
          </cell>
          <cell r="CB21">
            <v>1636703</v>
          </cell>
          <cell r="CC21">
            <v>7014443</v>
          </cell>
          <cell r="CD21">
            <v>7014443</v>
          </cell>
          <cell r="CE21">
            <v>7014443</v>
          </cell>
          <cell r="CF21">
            <v>7014443</v>
          </cell>
          <cell r="CG21">
            <v>7014443</v>
          </cell>
          <cell r="CH21">
            <v>7014443</v>
          </cell>
          <cell r="CI21">
            <v>7014443</v>
          </cell>
          <cell r="CJ21">
            <v>7014443</v>
          </cell>
          <cell r="CK21">
            <v>7014443</v>
          </cell>
          <cell r="CL21">
            <v>7014443</v>
          </cell>
          <cell r="CM21">
            <v>7014443</v>
          </cell>
          <cell r="CN21">
            <v>0</v>
          </cell>
        </row>
        <row r="22">
          <cell r="A22" t="str">
            <v>CD-DTPA-021-2025</v>
          </cell>
          <cell r="B22" t="str">
            <v>2 NACION</v>
          </cell>
          <cell r="C22" t="str">
            <v>CPS-DTPA-21-2025</v>
          </cell>
          <cell r="D22" t="str">
            <v>CAROLINA BETANCUR CASTRO</v>
          </cell>
          <cell r="E22">
            <v>45681</v>
          </cell>
          <cell r="F22" t="str">
            <v>PA00-3202008-15-007 Prestar servicios profesionales con plena autonomía técnica y administrativa en la Dirección Territorial Pacífico y sus áreas protegidas, como abogado para el desarrollo de acciones postcontractual, en el marco de la conservación de la diversidad biológica de las áreas protegidas del SINAP nacional</v>
          </cell>
          <cell r="G22" t="str">
            <v>PROFESIONAL</v>
          </cell>
          <cell r="H22" t="str">
            <v>2 CONTRATACIÓN DIRECTA</v>
          </cell>
          <cell r="I22" t="str">
            <v>14 PRESTACIÓN DE SERVICIOS</v>
          </cell>
          <cell r="J22" t="str">
            <v>N/A</v>
          </cell>
          <cell r="K22">
            <v>80111600</v>
          </cell>
          <cell r="L22" t="str">
            <v>3025</v>
          </cell>
          <cell r="M22" t="str">
            <v>3525</v>
          </cell>
          <cell r="N22">
            <v>45681</v>
          </cell>
          <cell r="O22">
            <v>4200744</v>
          </cell>
          <cell r="P22">
            <v>46208184</v>
          </cell>
          <cell r="Q22" t="str">
            <v>CUARENTA Y SEIS MILLONES DOSCIENTOS OCHO MIL CIENTO OCHENTA Y CUATRO</v>
          </cell>
          <cell r="R22" t="str">
            <v>1 PERSONA NATURAL</v>
          </cell>
          <cell r="S22" t="str">
            <v>3 CÉDULA DE CIUDADANÍA</v>
          </cell>
          <cell r="T22">
            <v>67030941</v>
          </cell>
          <cell r="U22">
            <v>2</v>
          </cell>
          <cell r="V22" t="str">
            <v>N-A</v>
          </cell>
          <cell r="W22" t="str">
            <v>11 NO SE DILIGENCIA INFORMACIÓN PARA ESTE FORMULARIO EN ESTE PERÍODO DE REPORTE</v>
          </cell>
          <cell r="X22" t="str">
            <v>FEMENINO</v>
          </cell>
          <cell r="Y22" t="str">
            <v>VALLE DEL CAUCA</v>
          </cell>
          <cell r="Z22" t="str">
            <v>SANTIAGO DE CALI</v>
          </cell>
          <cell r="AA22" t="str">
            <v>CAROLINA</v>
          </cell>
          <cell r="AB22" t="str">
            <v>BETANCUR</v>
          </cell>
          <cell r="AC22" t="str">
            <v>CASTRO</v>
          </cell>
          <cell r="AE22" t="str">
            <v>SI</v>
          </cell>
          <cell r="AF22" t="str">
            <v>1 PÓLIZA</v>
          </cell>
          <cell r="AG22" t="str">
            <v>12 SEGUROS DEL ESTADO</v>
          </cell>
          <cell r="AH22" t="str">
            <v>2 CUMPLIMIENTO</v>
          </cell>
          <cell r="AI22">
            <v>45681</v>
          </cell>
          <cell r="AJ22" t="str">
            <v>45-46-101028397</v>
          </cell>
          <cell r="AK22" t="str">
            <v>GLORIA TERESITA SERNA ALZATE</v>
          </cell>
          <cell r="AL22" t="str">
            <v>DTPA</v>
          </cell>
          <cell r="AM22" t="str">
            <v>2 SUPERVISOR</v>
          </cell>
          <cell r="AN22" t="str">
            <v>3 CÉDULA DE CIUDADANÍA</v>
          </cell>
          <cell r="AO22">
            <v>66859604</v>
          </cell>
          <cell r="AP22" t="str">
            <v>MARGARITA EUGENIA VICTORIA ACOSTA</v>
          </cell>
          <cell r="AQ22">
            <v>330</v>
          </cell>
          <cell r="AR22" t="str">
            <v>3 NO PACTADOS</v>
          </cell>
          <cell r="AS22" t="str">
            <v>4 NO SE HA ADICIONADO NI EN VALOR y EN TIEMPO</v>
          </cell>
          <cell r="AT22">
            <v>0</v>
          </cell>
          <cell r="AU22">
            <v>0</v>
          </cell>
          <cell r="AV22" t="str">
            <v>-</v>
          </cell>
          <cell r="AW22">
            <v>0</v>
          </cell>
          <cell r="AY22">
            <v>45681</v>
          </cell>
          <cell r="AZ22">
            <v>45681</v>
          </cell>
          <cell r="BA22">
            <v>45681</v>
          </cell>
          <cell r="BB22">
            <v>45831</v>
          </cell>
          <cell r="BD22" t="str">
            <v>2. NO</v>
          </cell>
          <cell r="BE22" t="str">
            <v>-</v>
          </cell>
          <cell r="BF22" t="str">
            <v>-</v>
          </cell>
          <cell r="BG22" t="str">
            <v>2. NO</v>
          </cell>
          <cell r="BH22">
            <v>0</v>
          </cell>
          <cell r="BI22" t="str">
            <v>-</v>
          </cell>
          <cell r="BJ22" t="str">
            <v>-</v>
          </cell>
          <cell r="BK22" t="str">
            <v>TERMINACIÓN ANTICIPADA</v>
          </cell>
          <cell r="BL22" t="str">
            <v>2025753501000015E</v>
          </cell>
          <cell r="BM22">
            <v>46208184</v>
          </cell>
          <cell r="BN22" t="str">
            <v>JULIANA ISABEL MONTES ROMERO</v>
          </cell>
          <cell r="BO22" t="str">
            <v xml:space="preserve">https://community.secop.gov.co/Public/Tendering/ContractNoticePhases/View?PPI=CO1.PPI.36912775&amp;isFromPublicArea=True&amp;isModal=False </v>
          </cell>
          <cell r="BP22" t="str">
            <v>VIGENTE</v>
          </cell>
          <cell r="BR22" t="str">
            <v xml:space="preserve">https://community.secop.gov.co/Public/Tendering/ContractDetailView/Index?UniqueIdentifier=CO1.PCCNTR.7320893 </v>
          </cell>
          <cell r="BS22" t="str">
            <v>carolina.betacur</v>
          </cell>
          <cell r="BT22" t="str">
            <v>parquesnacionales.gov.co</v>
          </cell>
          <cell r="BU22" t="str">
            <v>liquidaciones.dtpa@parquesnacionales.gov.co</v>
          </cell>
          <cell r="BV22" t="str">
            <v>ABOGADA</v>
          </cell>
          <cell r="BW22" t="str">
            <v>BANCO DE BOGOTA</v>
          </cell>
          <cell r="BX22" t="str">
            <v>Ahorro</v>
          </cell>
          <cell r="BY22">
            <v>142223395</v>
          </cell>
          <cell r="CB22">
            <v>980174</v>
          </cell>
          <cell r="CC22">
            <v>4200744</v>
          </cell>
          <cell r="CD22">
            <v>4200744</v>
          </cell>
          <cell r="CE22">
            <v>4200744</v>
          </cell>
          <cell r="CF22">
            <v>4200744</v>
          </cell>
          <cell r="CG22">
            <v>4200744</v>
          </cell>
          <cell r="CH22">
            <v>4200744</v>
          </cell>
          <cell r="CI22">
            <v>4200744</v>
          </cell>
          <cell r="CJ22">
            <v>4200744</v>
          </cell>
          <cell r="CK22">
            <v>4200744</v>
          </cell>
          <cell r="CL22">
            <v>4200744</v>
          </cell>
          <cell r="CM22">
            <v>3220570</v>
          </cell>
          <cell r="CN22">
            <v>0</v>
          </cell>
        </row>
        <row r="23">
          <cell r="A23" t="str">
            <v>CD-DTPA-022-2025</v>
          </cell>
          <cell r="B23" t="str">
            <v>2 NACION</v>
          </cell>
          <cell r="C23" t="str">
            <v>CPS-DTPA-22-2025</v>
          </cell>
          <cell r="D23" t="str">
            <v>KHAREN CARABALÍ MARULANDA</v>
          </cell>
          <cell r="E23">
            <v>45681</v>
          </cell>
          <cell r="F23" t="str">
            <v>PA00-3202008-15-003 Prestar servicios profesionales con plena autonomía técnica y administrativa brindando apoyo jurídico a la dirección territorial pacifico en la estructuración, acompañamiento y desarrollo de los diferentes proceso de selección durante las etapas precontractual, contractual y poscontractual en el marco de la conservación de la diversidad biológica de las áreas protegidas del sinap nacional.</v>
          </cell>
          <cell r="G23" t="str">
            <v>PROFESIONAL</v>
          </cell>
          <cell r="H23" t="str">
            <v>2 CONTRATACIÓN DIRECTA</v>
          </cell>
          <cell r="I23" t="str">
            <v>14 PRESTACIÓN DE SERVICIOS</v>
          </cell>
          <cell r="J23" t="str">
            <v>N/A</v>
          </cell>
          <cell r="K23">
            <v>80111600</v>
          </cell>
          <cell r="L23" t="str">
            <v>3325</v>
          </cell>
          <cell r="M23" t="str">
            <v>3425</v>
          </cell>
          <cell r="N23">
            <v>45681</v>
          </cell>
          <cell r="O23">
            <v>5693195</v>
          </cell>
          <cell r="P23">
            <v>63953557</v>
          </cell>
          <cell r="Q23" t="str">
            <v xml:space="preserve">SESENTA Y TRES MILLONES NOVECIENTOS CINCUENTA Y TRES MIL QUINIENTOS CINCUENTA Y SIETE </v>
          </cell>
          <cell r="R23" t="str">
            <v>1 PERSONA NATURAL</v>
          </cell>
          <cell r="S23" t="str">
            <v>3 CÉDULA DE CIUDADANÍA</v>
          </cell>
          <cell r="T23">
            <v>1144046748</v>
          </cell>
          <cell r="U23">
            <v>2</v>
          </cell>
          <cell r="V23" t="str">
            <v>N-A</v>
          </cell>
          <cell r="W23" t="str">
            <v>11 NO SE DILIGENCIA INFORMACIÓN PARA ESTE FORMULARIO EN ESTE PERÍODO DE REPORTE</v>
          </cell>
          <cell r="X23" t="str">
            <v>FEMENINO</v>
          </cell>
          <cell r="Y23" t="str">
            <v>VALLE DEL CAUCA</v>
          </cell>
          <cell r="Z23" t="str">
            <v>SANTIAGO DE CALI</v>
          </cell>
          <cell r="AA23" t="str">
            <v>KHAREN</v>
          </cell>
          <cell r="AB23" t="str">
            <v>CARABALÍ</v>
          </cell>
          <cell r="AC23" t="str">
            <v>MARULANDA</v>
          </cell>
          <cell r="AE23" t="str">
            <v>SI</v>
          </cell>
          <cell r="AF23" t="str">
            <v>1 PÓLIZA</v>
          </cell>
          <cell r="AG23" t="str">
            <v>12 SEGUROS DEL ESTADO</v>
          </cell>
          <cell r="AH23" t="str">
            <v>2 CUMPLIMIENTO</v>
          </cell>
          <cell r="AI23">
            <v>45681</v>
          </cell>
          <cell r="AJ23" t="str">
            <v>45-46-101028382</v>
          </cell>
          <cell r="AK23" t="str">
            <v>GLORIA TERESITA SERNA ALZATE</v>
          </cell>
          <cell r="AL23" t="str">
            <v>DTPA</v>
          </cell>
          <cell r="AM23" t="str">
            <v>2 SUPERVISOR</v>
          </cell>
          <cell r="AN23" t="str">
            <v>3 CÉDULA DE CIUDADANÍA</v>
          </cell>
          <cell r="AO23">
            <v>25292225</v>
          </cell>
          <cell r="AP23" t="str">
            <v>CAROL JOHANNA ORTEGA SANCHEZ</v>
          </cell>
          <cell r="AQ23">
            <v>337</v>
          </cell>
          <cell r="AR23" t="str">
            <v>3 NO PACTADOS</v>
          </cell>
          <cell r="AS23" t="str">
            <v>4 NO SE HA ADICIONADO NI EN VALOR y EN TIEMPO</v>
          </cell>
          <cell r="AT23">
            <v>0</v>
          </cell>
          <cell r="AU23">
            <v>0</v>
          </cell>
          <cell r="AV23" t="str">
            <v>-</v>
          </cell>
          <cell r="AW23">
            <v>0</v>
          </cell>
          <cell r="AY23">
            <v>45681</v>
          </cell>
          <cell r="AZ23">
            <v>45681</v>
          </cell>
          <cell r="BA23">
            <v>45681</v>
          </cell>
          <cell r="BB23">
            <v>46022</v>
          </cell>
          <cell r="BD23" t="str">
            <v>2. NO</v>
          </cell>
          <cell r="BE23" t="str">
            <v>-</v>
          </cell>
          <cell r="BF23" t="str">
            <v>-</v>
          </cell>
          <cell r="BG23" t="str">
            <v>2. NO</v>
          </cell>
          <cell r="BH23">
            <v>0</v>
          </cell>
          <cell r="BI23" t="str">
            <v>-</v>
          </cell>
          <cell r="BJ23" t="str">
            <v>-</v>
          </cell>
          <cell r="BL23" t="str">
            <v>2025753501000016E</v>
          </cell>
          <cell r="BM23">
            <v>63953557</v>
          </cell>
          <cell r="BN23" t="str">
            <v>MARGARITA E VICTORIA ACOSTA</v>
          </cell>
          <cell r="BO23" t="str">
            <v xml:space="preserve">https://community.secop.gov.co/Public/Tendering/ContractNoticePhases/View?PPI=CO1.PPI.36914045&amp;isFromPublicArea=True&amp;isModal=False </v>
          </cell>
          <cell r="BP23" t="str">
            <v>VIGENTE</v>
          </cell>
          <cell r="BR23" t="str">
            <v xml:space="preserve">https://community.secop.gov.co/Public/Tendering/ContractDetailView/Index?UniqueIdentifier=CO1.PCCNTR.7322027 </v>
          </cell>
          <cell r="BS23" t="str">
            <v>kharem.carabali</v>
          </cell>
          <cell r="BT23" t="str">
            <v>parquesnacionales.gov.co</v>
          </cell>
          <cell r="BU23" t="str">
            <v>contratos.dtpa@parquesnacionales.gov.co</v>
          </cell>
          <cell r="BV23" t="str">
            <v>ABOGADA</v>
          </cell>
          <cell r="BW23" t="str">
            <v>BANCOLOMBIA S.A.</v>
          </cell>
          <cell r="BX23" t="str">
            <v>Ahorro</v>
          </cell>
          <cell r="BY23">
            <v>26161388571</v>
          </cell>
          <cell r="CB23">
            <v>1328412</v>
          </cell>
          <cell r="CC23">
            <v>5693195</v>
          </cell>
          <cell r="CD23">
            <v>5693195</v>
          </cell>
          <cell r="CE23">
            <v>5693195</v>
          </cell>
          <cell r="CF23">
            <v>5693195</v>
          </cell>
          <cell r="CG23">
            <v>5693195</v>
          </cell>
          <cell r="CH23">
            <v>5693195</v>
          </cell>
          <cell r="CI23">
            <v>5693195</v>
          </cell>
          <cell r="CJ23">
            <v>5693195</v>
          </cell>
          <cell r="CK23">
            <v>5693195</v>
          </cell>
          <cell r="CL23">
            <v>5693195</v>
          </cell>
          <cell r="CM23">
            <v>5693195</v>
          </cell>
          <cell r="CN23">
            <v>0</v>
          </cell>
        </row>
        <row r="24">
          <cell r="A24" t="str">
            <v>CD-DTPA-023-2025</v>
          </cell>
          <cell r="B24" t="str">
            <v>1 FONAM</v>
          </cell>
          <cell r="C24" t="str">
            <v>CPS-DTPA-23-2025</v>
          </cell>
          <cell r="D24" t="str">
            <v>LEONARDO BELALCAZAR SALCEDO</v>
          </cell>
          <cell r="E24">
            <v>45681</v>
          </cell>
          <cell r="F24" t="str">
            <v>PA04-3202008-9-042 Prestar servicios profesionales con plena autonomía técnica y administrativa  en el PNN Farallones de Cali para la realización de las actividades necesarias para la implementación técnica de los instrumentos de planeación (Programa de Monitoreo y Portafolio de Investigaciones) de la entidad, asociados a  la estrategia de investigación y monitoreo en el área protegida,  especialmente en los ecosistemas andinos y de páramo, en el marco de la conservación de la diversidad biológica de las Áreas Protegidas del SINAP Nacional.</v>
          </cell>
          <cell r="G24" t="str">
            <v>PROFESIONAL</v>
          </cell>
          <cell r="H24" t="str">
            <v>2 CONTRATACIÓN DIRECTA</v>
          </cell>
          <cell r="I24" t="str">
            <v>14 PRESTACIÓN DE SERVICIOS</v>
          </cell>
          <cell r="J24" t="str">
            <v>N/A</v>
          </cell>
          <cell r="K24">
            <v>80111600</v>
          </cell>
          <cell r="L24" t="str">
            <v>2125</v>
          </cell>
          <cell r="M24" t="str">
            <v>2025</v>
          </cell>
          <cell r="N24">
            <v>45681</v>
          </cell>
          <cell r="O24">
            <v>4200744</v>
          </cell>
          <cell r="P24">
            <v>47188358</v>
          </cell>
          <cell r="Q24" t="str">
            <v xml:space="preserve">CUARENTA Y SEIS MILLONES DOSCIENTOS OCHO MIL CIENTO OCHENTA Y CUATRO </v>
          </cell>
          <cell r="R24" t="str">
            <v>1 PERSONA NATURAL</v>
          </cell>
          <cell r="S24" t="str">
            <v>3 CÉDULA DE CIUDADANÍA</v>
          </cell>
          <cell r="T24">
            <v>1107527970</v>
          </cell>
          <cell r="U24">
            <v>2</v>
          </cell>
          <cell r="V24" t="str">
            <v>N-A</v>
          </cell>
          <cell r="W24" t="str">
            <v>11 NO SE DILIGENCIA INFORMACIÓN PARA ESTE FORMULARIO EN ESTE PERÍODO DE REPORTE</v>
          </cell>
          <cell r="X24" t="str">
            <v>MASCULINO</v>
          </cell>
          <cell r="Y24" t="str">
            <v>VALLE DEL CAUCA</v>
          </cell>
          <cell r="Z24" t="str">
            <v>SANTIAGO DE CALI</v>
          </cell>
          <cell r="AA24" t="str">
            <v>LEONARDO</v>
          </cell>
          <cell r="AB24" t="str">
            <v>BELALCAZAR</v>
          </cell>
          <cell r="AC24" t="str">
            <v>SALCEDO</v>
          </cell>
          <cell r="AE24" t="str">
            <v>SI</v>
          </cell>
          <cell r="AF24" t="str">
            <v>1 PÓLIZA</v>
          </cell>
          <cell r="AG24" t="str">
            <v>12 SEGUROS DEL ESTADO</v>
          </cell>
          <cell r="AH24" t="str">
            <v>2 CUMPLIMIENTO</v>
          </cell>
          <cell r="AI24">
            <v>45681</v>
          </cell>
          <cell r="AJ24" t="str">
            <v>45-46-101028390</v>
          </cell>
          <cell r="AK24" t="str">
            <v>GLORIA TERESITA SERNA ALZATE</v>
          </cell>
          <cell r="AL24" t="str">
            <v>PNN FARALLONES DE CALI</v>
          </cell>
          <cell r="AM24" t="str">
            <v>2 SUPERVISOR</v>
          </cell>
          <cell r="AN24" t="str">
            <v>3 CÉDULA DE CIUDADANÍA</v>
          </cell>
          <cell r="AO24">
            <v>29120620</v>
          </cell>
          <cell r="AP24" t="str">
            <v>MARIA JULIANA CERON</v>
          </cell>
          <cell r="AQ24">
            <v>338</v>
          </cell>
          <cell r="AR24" t="str">
            <v>3 NO PACTADOS</v>
          </cell>
          <cell r="AS24" t="str">
            <v>4 NO SE HA ADICIONADO NI EN VALOR y EN TIEMPO</v>
          </cell>
          <cell r="AT24">
            <v>1</v>
          </cell>
          <cell r="AU24">
            <v>980174</v>
          </cell>
          <cell r="AV24">
            <v>45925</v>
          </cell>
          <cell r="AW24">
            <v>7</v>
          </cell>
          <cell r="AX24">
            <v>45925</v>
          </cell>
          <cell r="AY24">
            <v>45681</v>
          </cell>
          <cell r="AZ24">
            <v>45681</v>
          </cell>
          <cell r="BA24">
            <v>45681</v>
          </cell>
          <cell r="BB24">
            <v>46022</v>
          </cell>
          <cell r="BD24" t="str">
            <v>2. NO</v>
          </cell>
          <cell r="BE24" t="str">
            <v>-</v>
          </cell>
          <cell r="BF24" t="str">
            <v>-</v>
          </cell>
          <cell r="BG24" t="str">
            <v>2. NO</v>
          </cell>
          <cell r="BH24">
            <v>0</v>
          </cell>
          <cell r="BI24" t="str">
            <v>-</v>
          </cell>
          <cell r="BJ24" t="str">
            <v>-</v>
          </cell>
          <cell r="BK24" t="str">
            <v>ADICIONADO Y PRORROGADO</v>
          </cell>
          <cell r="BL24" t="str">
            <v>2025753501900006E</v>
          </cell>
          <cell r="BM24">
            <v>48168532</v>
          </cell>
          <cell r="BN24" t="str">
            <v>WENDY ISABEL DAVID</v>
          </cell>
          <cell r="BO24" t="str">
            <v xml:space="preserve">https://community.secop.gov.co/Public/Tendering/ContractNoticePhases/View?PPI=CO1.PPI.36916331&amp;isFromPublicArea=True&amp;isModal=False </v>
          </cell>
          <cell r="BP24" t="str">
            <v>VIGENTE</v>
          </cell>
          <cell r="BR24" t="str">
            <v>https://community.secop.gov.co/Public/Tendering/ContractDetailView/Index?UniqueIdentifier=CO1.PCCNTR.7322902</v>
          </cell>
          <cell r="BS24" t="str">
            <v>leonardo.belalcazar</v>
          </cell>
          <cell r="BT24" t="str">
            <v>parquesnacionales.gov.co</v>
          </cell>
          <cell r="BU24" t="str">
            <v>leonardolbs@javerianacali.edu.co</v>
          </cell>
          <cell r="BV24" t="str">
            <v>BIOLOGO</v>
          </cell>
          <cell r="BW24" t="str">
            <v>BANCOLOMBIA S.A.</v>
          </cell>
          <cell r="BX24" t="str">
            <v>Ahorro</v>
          </cell>
          <cell r="BY24">
            <v>87046659942</v>
          </cell>
          <cell r="CB24">
            <v>980174</v>
          </cell>
          <cell r="CC24">
            <v>4200744</v>
          </cell>
          <cell r="CD24">
            <v>4200744</v>
          </cell>
          <cell r="CE24">
            <v>4200744</v>
          </cell>
          <cell r="CF24">
            <v>4200744</v>
          </cell>
          <cell r="CG24">
            <v>4200744</v>
          </cell>
          <cell r="CH24">
            <v>4200744</v>
          </cell>
          <cell r="CI24">
            <v>4200744</v>
          </cell>
          <cell r="CJ24">
            <v>4200744</v>
          </cell>
          <cell r="CK24">
            <v>4200744</v>
          </cell>
          <cell r="CL24">
            <v>4200744</v>
          </cell>
          <cell r="CM24">
            <v>3220570</v>
          </cell>
          <cell r="CN24">
            <v>1960348</v>
          </cell>
        </row>
        <row r="25">
          <cell r="A25" t="str">
            <v>CD-DTPA-024-2025</v>
          </cell>
          <cell r="B25" t="str">
            <v>2 NACION</v>
          </cell>
          <cell r="C25" t="str">
            <v>CPS-DTPA-24-2025</v>
          </cell>
          <cell r="D25" t="str">
            <v>LUIS FELIPE GAITAN IDARRAGA</v>
          </cell>
          <cell r="E25">
            <v>45681</v>
          </cell>
          <cell r="F25" t="str">
            <v>PA00-3202032-1-023 Prestar servicios profesionales con plena autonomía técnica y administrativa en la Dirección Territorial Pacífico y sus áreas protegidas adscritas en la implementación de la estrategia de Prevención, Vigilancia y control, en el marco de la conservación de la diversidad biológica de las áreas protegidas del SINAP nacional.</v>
          </cell>
          <cell r="G25" t="str">
            <v>PROFESIONAL</v>
          </cell>
          <cell r="H25" t="str">
            <v>2 CONTRATACIÓN DIRECTA</v>
          </cell>
          <cell r="I25" t="str">
            <v>14 PRESTACIÓN DE SERVICIOS</v>
          </cell>
          <cell r="J25" t="str">
            <v>N/A</v>
          </cell>
          <cell r="K25">
            <v>80111600</v>
          </cell>
          <cell r="L25" t="str">
            <v>3125</v>
          </cell>
          <cell r="M25" t="str">
            <v>3925</v>
          </cell>
          <cell r="N25">
            <v>45681</v>
          </cell>
          <cell r="O25">
            <v>6347912</v>
          </cell>
          <cell r="P25">
            <v>71308211</v>
          </cell>
          <cell r="Q25" t="str">
            <v xml:space="preserve">SETENTA Y UN MILLONES TRESCIENTOS OCHO MIL DOSCIENTOS ONCE </v>
          </cell>
          <cell r="R25" t="str">
            <v>1 PERSONA NATURAL</v>
          </cell>
          <cell r="S25" t="str">
            <v>3 CÉDULA DE CIUDADANÍA</v>
          </cell>
          <cell r="T25">
            <v>1143948328</v>
          </cell>
          <cell r="U25">
            <v>2</v>
          </cell>
          <cell r="V25" t="str">
            <v>N-A</v>
          </cell>
          <cell r="W25" t="str">
            <v>11 NO SE DILIGENCIA INFORMACIÓN PARA ESTE FORMULARIO EN ESTE PERÍODO DE REPORTE</v>
          </cell>
          <cell r="X25" t="str">
            <v>MASCULINO</v>
          </cell>
          <cell r="Y25" t="str">
            <v>VALLE DEL CAUCA</v>
          </cell>
          <cell r="Z25" t="str">
            <v>SANTIAGO DE CALI</v>
          </cell>
          <cell r="AA25" t="str">
            <v>LUIS</v>
          </cell>
          <cell r="AB25" t="str">
            <v>FELIPE</v>
          </cell>
          <cell r="AC25" t="str">
            <v>GAITAN</v>
          </cell>
          <cell r="AD25" t="str">
            <v>IDARRAGA</v>
          </cell>
          <cell r="AE25" t="str">
            <v>SI</v>
          </cell>
          <cell r="AF25" t="str">
            <v>1 PÓLIZA</v>
          </cell>
          <cell r="AG25" t="str">
            <v>12 SEGUROS DEL ESTADO</v>
          </cell>
          <cell r="AH25" t="str">
            <v>2 CUMPLIMIENTO</v>
          </cell>
          <cell r="AI25">
            <v>45681</v>
          </cell>
          <cell r="AJ25" t="str">
            <v>45-46-101028407</v>
          </cell>
          <cell r="AK25" t="str">
            <v>GLORIA TERESITA SERNA ALZATE</v>
          </cell>
          <cell r="AL25" t="str">
            <v>DTPA</v>
          </cell>
          <cell r="AM25" t="str">
            <v>2 SUPERVISOR</v>
          </cell>
          <cell r="AN25" t="str">
            <v>3 CÉDULA DE CIUDADANÍA</v>
          </cell>
          <cell r="AO25">
            <v>29664613</v>
          </cell>
          <cell r="AP25" t="str">
            <v>DIANA ISABEL ZUÑIGA</v>
          </cell>
          <cell r="AQ25">
            <v>337</v>
          </cell>
          <cell r="AR25" t="str">
            <v>3 NO PACTADOS</v>
          </cell>
          <cell r="AS25" t="str">
            <v>4 NO SE HA ADICIONADO NI EN VALOR y EN TIEMPO</v>
          </cell>
          <cell r="AT25">
            <v>0</v>
          </cell>
          <cell r="AU25">
            <v>0</v>
          </cell>
          <cell r="AV25" t="str">
            <v>-</v>
          </cell>
          <cell r="AW25">
            <v>0</v>
          </cell>
          <cell r="AY25">
            <v>45681</v>
          </cell>
          <cell r="AZ25">
            <v>45681</v>
          </cell>
          <cell r="BA25">
            <v>45681</v>
          </cell>
          <cell r="BB25">
            <v>46022</v>
          </cell>
          <cell r="BD25" t="str">
            <v>2. NO</v>
          </cell>
          <cell r="BE25" t="str">
            <v>-</v>
          </cell>
          <cell r="BF25" t="str">
            <v>-</v>
          </cell>
          <cell r="BG25" t="str">
            <v>2. NO</v>
          </cell>
          <cell r="BH25">
            <v>0</v>
          </cell>
          <cell r="BI25" t="str">
            <v>-</v>
          </cell>
          <cell r="BJ25" t="str">
            <v>-</v>
          </cell>
          <cell r="BL25" t="str">
            <v>2025753501000017E</v>
          </cell>
          <cell r="BM25">
            <v>71308211</v>
          </cell>
          <cell r="BN25" t="str">
            <v>DIANA PATRICIA GUERRERO</v>
          </cell>
          <cell r="BO25" t="str">
            <v xml:space="preserve">https://community.secop.gov.co/Public/Tendering/ContractNoticePhases/View?PPI=CO1.PPI.36920154&amp;isFromPublicArea=True&amp;isModal=False </v>
          </cell>
          <cell r="BP25" t="str">
            <v>VIGENTE</v>
          </cell>
          <cell r="BR25" t="str">
            <v xml:space="preserve">https://community.secop.gov.co/Public/Tendering/ContractDetailView/Index?UniqueIdentifier=CO1.PCCNTR.7323915 </v>
          </cell>
          <cell r="BS25" t="str">
            <v>luis.gaitan</v>
          </cell>
          <cell r="BT25" t="str">
            <v>parquesnacionales.gov.co</v>
          </cell>
          <cell r="BU25" t="str">
            <v>pvc.dtpa@parquesnacionales.gov.co</v>
          </cell>
          <cell r="BV25" t="str">
            <v>PROFESIONAL</v>
          </cell>
          <cell r="BW25" t="str">
            <v>BANCO FALABELLA S A</v>
          </cell>
          <cell r="BX25" t="str">
            <v>Ahorro</v>
          </cell>
          <cell r="BY25">
            <v>113050166500</v>
          </cell>
          <cell r="CB25">
            <v>1481179</v>
          </cell>
          <cell r="CC25">
            <v>6347912</v>
          </cell>
          <cell r="CD25">
            <v>6347912</v>
          </cell>
          <cell r="CE25">
            <v>6347912</v>
          </cell>
          <cell r="CF25">
            <v>6347912</v>
          </cell>
          <cell r="CG25">
            <v>6347912</v>
          </cell>
          <cell r="CH25">
            <v>6347912</v>
          </cell>
          <cell r="CI25">
            <v>6347912</v>
          </cell>
          <cell r="CJ25">
            <v>6347912</v>
          </cell>
          <cell r="CK25">
            <v>6347912</v>
          </cell>
          <cell r="CL25">
            <v>6347912</v>
          </cell>
          <cell r="CM25">
            <v>6347912</v>
          </cell>
          <cell r="CN25">
            <v>0</v>
          </cell>
        </row>
        <row r="26">
          <cell r="A26" t="str">
            <v>CD-DTPA-025-2025</v>
          </cell>
          <cell r="B26" t="str">
            <v>2 NACION</v>
          </cell>
          <cell r="C26" t="str">
            <v>CPS-DTPA-25-2025</v>
          </cell>
          <cell r="D26" t="str">
            <v>ALLISON ROJAS CALDERON</v>
          </cell>
          <cell r="E26">
            <v>45684</v>
          </cell>
          <cell r="F26" t="str">
            <v xml:space="preserve">PA00-3202008-15-001 Prestación servicios profesionales con plena autonomía técnica y administrativa con el fin de apoyar la gestión precontractual, contractual de la Dirección Territorial Pacífico y sus áreas protegidas con el fin de fortalecer los procesos administrativos de las áreas de SPNNC en el marco de la conservación de la diversidad biológica de las áreas protegidas del SINAP nacional.	</v>
          </cell>
          <cell r="G26" t="str">
            <v>PROFESIONAL</v>
          </cell>
          <cell r="H26" t="str">
            <v>2 CONTRATACIÓN DIRECTA</v>
          </cell>
          <cell r="I26" t="str">
            <v>14 PRESTACIÓN DE SERVICIOS</v>
          </cell>
          <cell r="J26" t="str">
            <v>N/A</v>
          </cell>
          <cell r="K26">
            <v>80111600</v>
          </cell>
          <cell r="L26" t="str">
            <v>4525</v>
          </cell>
          <cell r="M26" t="str">
            <v>4825</v>
          </cell>
          <cell r="N26">
            <v>45685</v>
          </cell>
          <cell r="O26">
            <v>6347912</v>
          </cell>
          <cell r="P26">
            <v>70461834</v>
          </cell>
          <cell r="Q26" t="str">
            <v xml:space="preserve">SETENTA MILLONES SEISCIENTOS SETENTA Y TRES MIL CUATROCIENTOS TREINTA Y UN </v>
          </cell>
          <cell r="R26" t="str">
            <v>1 PERSONA NATURAL</v>
          </cell>
          <cell r="S26" t="str">
            <v>3 CÉDULA DE CIUDADANÍA</v>
          </cell>
          <cell r="T26">
            <v>1144145129</v>
          </cell>
          <cell r="U26">
            <v>2</v>
          </cell>
          <cell r="V26" t="str">
            <v>N-A</v>
          </cell>
          <cell r="W26" t="str">
            <v>11 NO SE DILIGENCIA INFORMACIÓN PARA ESTE FORMULARIO EN ESTE PERÍODO DE REPORTE</v>
          </cell>
          <cell r="X26" t="str">
            <v>FEMENINO</v>
          </cell>
          <cell r="Y26" t="str">
            <v>VALLE DEL CAUCA</v>
          </cell>
          <cell r="Z26" t="str">
            <v>SANTIAGO DE CALI</v>
          </cell>
          <cell r="AA26" t="str">
            <v>ALLISON</v>
          </cell>
          <cell r="AB26" t="str">
            <v>ROJAS</v>
          </cell>
          <cell r="AC26" t="str">
            <v>CALDERON</v>
          </cell>
          <cell r="AE26" t="str">
            <v>SI</v>
          </cell>
          <cell r="AF26" t="str">
            <v>1 PÓLIZA</v>
          </cell>
          <cell r="AG26" t="str">
            <v>12 SEGUROS DEL ESTADO</v>
          </cell>
          <cell r="AH26" t="str">
            <v>2 CUMPLIMIENTO</v>
          </cell>
          <cell r="AI26">
            <v>45684</v>
          </cell>
          <cell r="AJ26" t="str">
            <v>45-46-101028462</v>
          </cell>
          <cell r="AK26" t="str">
            <v>GLORIA TERESITA SERNA ALZATE</v>
          </cell>
          <cell r="AL26" t="str">
            <v>DTPA</v>
          </cell>
          <cell r="AM26" t="str">
            <v>2 SUPERVISOR</v>
          </cell>
          <cell r="AN26" t="str">
            <v>3 CÉDULA DE CIUDADANÍA</v>
          </cell>
          <cell r="AO26">
            <v>66859604</v>
          </cell>
          <cell r="AP26" t="str">
            <v>MARGARITA EUGENIA VICTORIA ACOSTA</v>
          </cell>
          <cell r="AQ26">
            <v>334</v>
          </cell>
          <cell r="AR26" t="str">
            <v>3 NO PACTADOS</v>
          </cell>
          <cell r="AS26" t="str">
            <v>4 NO SE HA ADICIONADO NI EN VALOR y EN TIEMPO</v>
          </cell>
          <cell r="AT26">
            <v>0</v>
          </cell>
          <cell r="AU26">
            <v>0</v>
          </cell>
          <cell r="AV26" t="str">
            <v>-</v>
          </cell>
          <cell r="AW26">
            <v>0</v>
          </cell>
          <cell r="AY26">
            <v>45685</v>
          </cell>
          <cell r="AZ26">
            <v>45685</v>
          </cell>
          <cell r="BA26">
            <v>45685</v>
          </cell>
          <cell r="BB26">
            <v>45838</v>
          </cell>
          <cell r="BD26" t="str">
            <v>2. NO</v>
          </cell>
          <cell r="BE26" t="str">
            <v>-</v>
          </cell>
          <cell r="BF26" t="str">
            <v>-</v>
          </cell>
          <cell r="BG26" t="str">
            <v>2. NO</v>
          </cell>
          <cell r="BH26">
            <v>0</v>
          </cell>
          <cell r="BI26" t="str">
            <v>-</v>
          </cell>
          <cell r="BJ26" t="str">
            <v>-</v>
          </cell>
          <cell r="BK26" t="str">
            <v>TERMINACIÓN ANTICIPADA</v>
          </cell>
          <cell r="BL26" t="str">
            <v>2025753501000018E</v>
          </cell>
          <cell r="BM26">
            <v>70461834</v>
          </cell>
          <cell r="BN26" t="str">
            <v>JULIANA ISABEL MONTES ROMERO</v>
          </cell>
          <cell r="BO26" t="str">
            <v xml:space="preserve">https://community.secop.gov.co/Public/Tendering/ContractNoticePhases/View?PPI=CO1.PPI.36962788&amp;isFromPublicArea=True&amp;isModal=False </v>
          </cell>
          <cell r="BP26" t="str">
            <v>VIGENTE</v>
          </cell>
          <cell r="BR26" t="str">
            <v xml:space="preserve">https://community.secop.gov.co/Public/Tendering/ContractDetailView/Index?UniqueIdentifier=CO1.PCCNTR.7336580 </v>
          </cell>
          <cell r="BS26" t="str">
            <v>allison.rojas</v>
          </cell>
          <cell r="BT26" t="str">
            <v>parquesnacionales.gov.co</v>
          </cell>
          <cell r="BU26" t="str">
            <v>allison.rojas@parquesnacionales.gov.co</v>
          </cell>
          <cell r="BV26" t="str">
            <v>PROFESIONAL</v>
          </cell>
          <cell r="BW26" t="str">
            <v>BANCOLOMBIA S.A.</v>
          </cell>
          <cell r="BX26" t="str">
            <v>Ahorro</v>
          </cell>
          <cell r="BY26">
            <v>74566551130</v>
          </cell>
          <cell r="CB26">
            <v>634791</v>
          </cell>
          <cell r="CC26">
            <v>6347913</v>
          </cell>
          <cell r="CD26">
            <v>6347913</v>
          </cell>
          <cell r="CE26">
            <v>6347913</v>
          </cell>
          <cell r="CF26">
            <v>6347913</v>
          </cell>
          <cell r="CG26">
            <v>6347913</v>
          </cell>
          <cell r="CH26">
            <v>6347913</v>
          </cell>
          <cell r="CI26">
            <v>6347913</v>
          </cell>
          <cell r="CJ26">
            <v>6347913</v>
          </cell>
          <cell r="CK26">
            <v>6347913</v>
          </cell>
          <cell r="CL26">
            <v>6347913</v>
          </cell>
          <cell r="CM26">
            <v>6347913</v>
          </cell>
          <cell r="CN26">
            <v>0</v>
          </cell>
        </row>
        <row r="27">
          <cell r="A27" t="str">
            <v>CD-DTPA-026-2025</v>
          </cell>
          <cell r="B27" t="str">
            <v>2 NACION</v>
          </cell>
          <cell r="C27" t="str">
            <v>CPS-DTPA-26-2025</v>
          </cell>
          <cell r="D27" t="str">
            <v>NESTOR JAVIER RONCANCIO DUQUE</v>
          </cell>
          <cell r="E27">
            <v>45685</v>
          </cell>
          <cell r="F27" t="str">
            <v>PA00-3202008-15-016 Prestar servicios profesionales con plena autonomía técnica y administrativa en Dirección Territorial Pacífico en la formulación, seguimiento e implementación de proyectos, en el marco de la conservación de la diversidad biológica de las áreas protegidas del SINAP nacional.</v>
          </cell>
          <cell r="G27" t="str">
            <v>PROFESIONAL</v>
          </cell>
          <cell r="H27" t="str">
            <v>2 CONTRATACIÓN DIRECTA</v>
          </cell>
          <cell r="I27" t="str">
            <v>14 PRESTACIÓN DE SERVICIOS</v>
          </cell>
          <cell r="J27" t="str">
            <v>N/A</v>
          </cell>
          <cell r="K27">
            <v>80111600</v>
          </cell>
          <cell r="L27" t="str">
            <v>2425</v>
          </cell>
          <cell r="M27" t="str">
            <v>4925</v>
          </cell>
          <cell r="N27">
            <v>45685</v>
          </cell>
          <cell r="O27">
            <v>7881428</v>
          </cell>
          <cell r="P27">
            <v>87483851</v>
          </cell>
          <cell r="Q27" t="str">
            <v xml:space="preserve">OCHENTA Y SIETE MILLONES CUATROCIENTOS OCHENTA Y TRES MIL OCHOCIENTOS CINCUENTA Y UN </v>
          </cell>
          <cell r="R27" t="str">
            <v>1 PERSONA NATURAL</v>
          </cell>
          <cell r="S27" t="str">
            <v>3 CÉDULA DE CIUDADANÍA</v>
          </cell>
          <cell r="T27">
            <v>75093305</v>
          </cell>
          <cell r="U27">
            <v>2</v>
          </cell>
          <cell r="V27" t="str">
            <v>N-A</v>
          </cell>
          <cell r="W27" t="str">
            <v>11 NO SE DILIGENCIA INFORMACIÓN PARA ESTE FORMULARIO EN ESTE PERÍODO DE REPORTE</v>
          </cell>
          <cell r="X27" t="str">
            <v>MASCULINO</v>
          </cell>
          <cell r="Y27" t="str">
            <v>CALDAS</v>
          </cell>
          <cell r="Z27" t="str">
            <v>MANIZALES</v>
          </cell>
          <cell r="AA27" t="str">
            <v>NESTOR</v>
          </cell>
          <cell r="AB27" t="str">
            <v>JAVIER</v>
          </cell>
          <cell r="AC27" t="str">
            <v>RONCANCIO</v>
          </cell>
          <cell r="AD27" t="str">
            <v>DUQUE</v>
          </cell>
          <cell r="AE27" t="str">
            <v>SI</v>
          </cell>
          <cell r="AF27" t="str">
            <v>1 PÓLIZA</v>
          </cell>
          <cell r="AG27" t="str">
            <v>12 SEGUROS DEL ESTADO</v>
          </cell>
          <cell r="AH27" t="str">
            <v>2 CUMPLIMIENTO</v>
          </cell>
          <cell r="AI27">
            <v>45685</v>
          </cell>
          <cell r="AJ27" t="str">
            <v>45-46-101052390</v>
          </cell>
          <cell r="AK27" t="str">
            <v>GLORIA TERESITA SERNA ALZATE</v>
          </cell>
          <cell r="AL27" t="str">
            <v>DTPA</v>
          </cell>
          <cell r="AM27" t="str">
            <v>2 SUPERVISOR</v>
          </cell>
          <cell r="AN27" t="str">
            <v>3 CÉDULA DE CIUDADANÍA</v>
          </cell>
          <cell r="AO27">
            <v>79307788</v>
          </cell>
          <cell r="AP27" t="str">
            <v>JUAN IVAN SANCHEZ BERNAL</v>
          </cell>
          <cell r="AQ27">
            <v>333</v>
          </cell>
          <cell r="AR27" t="str">
            <v>3 NO PACTADOS</v>
          </cell>
          <cell r="AS27" t="str">
            <v>4 NO SE HA ADICIONADO NI EN VALOR y EN TIEMPO</v>
          </cell>
          <cell r="AT27">
            <v>0</v>
          </cell>
          <cell r="AU27">
            <v>0</v>
          </cell>
          <cell r="AV27" t="str">
            <v>-</v>
          </cell>
          <cell r="AW27">
            <v>0</v>
          </cell>
          <cell r="AY27">
            <v>45685</v>
          </cell>
          <cell r="AZ27">
            <v>45685</v>
          </cell>
          <cell r="BA27">
            <v>45685</v>
          </cell>
          <cell r="BB27">
            <v>46022</v>
          </cell>
          <cell r="BD27" t="str">
            <v>2. NO</v>
          </cell>
          <cell r="BE27" t="str">
            <v>-</v>
          </cell>
          <cell r="BF27" t="str">
            <v>-</v>
          </cell>
          <cell r="BG27" t="str">
            <v>2. NO</v>
          </cell>
          <cell r="BH27">
            <v>0</v>
          </cell>
          <cell r="BI27" t="str">
            <v>-</v>
          </cell>
          <cell r="BJ27" t="str">
            <v>-</v>
          </cell>
          <cell r="BK27" t="str">
            <v>TERMINACIÓN ANTICIPADA</v>
          </cell>
          <cell r="BL27" t="str">
            <v>2025753501000019E</v>
          </cell>
          <cell r="BM27">
            <v>87483851</v>
          </cell>
          <cell r="BN27" t="str">
            <v>JULIANA ISABEL MONTES ROMERO</v>
          </cell>
          <cell r="BO27" t="str">
            <v xml:space="preserve">https://community.secop.gov.co/Public/Tendering/ContractNoticePhases/View?PPI=CO1.PPI.36973710&amp;isFromPublicArea=True&amp;isModal=False </v>
          </cell>
          <cell r="BP27" t="str">
            <v>TERMINADO ANTICIPADAMENTE</v>
          </cell>
          <cell r="BR27" t="str">
            <v xml:space="preserve">https://community.secop.gov.co/Public/Tendering/ContractDetailView/Index?UniqueIdentifier=CO1.PCCNTR.7343364 </v>
          </cell>
          <cell r="BS27" t="str">
            <v>nestor.roncancio</v>
          </cell>
          <cell r="BT27" t="str">
            <v>parquesnacionales.gov.co</v>
          </cell>
          <cell r="BU27" t="str">
            <v>proyectos.dtpa@parquesnacionales.gov.co</v>
          </cell>
          <cell r="BV27" t="str">
            <v>PROFESIONAL</v>
          </cell>
          <cell r="BW27" t="str">
            <v>BANCOLOMBIA S.A.</v>
          </cell>
          <cell r="BX27" t="str">
            <v>Ahorro</v>
          </cell>
          <cell r="BY27">
            <v>71651576655</v>
          </cell>
          <cell r="CB27">
            <v>788143</v>
          </cell>
          <cell r="CC27">
            <v>7881428</v>
          </cell>
          <cell r="CD27">
            <v>7881428</v>
          </cell>
          <cell r="CE27">
            <v>7881428</v>
          </cell>
          <cell r="CF27">
            <v>7881428</v>
          </cell>
          <cell r="CG27">
            <v>7881428</v>
          </cell>
          <cell r="CH27">
            <v>7881428</v>
          </cell>
          <cell r="CI27">
            <v>7881428</v>
          </cell>
          <cell r="CJ27">
            <v>7881428</v>
          </cell>
          <cell r="CK27">
            <v>7881428</v>
          </cell>
          <cell r="CL27">
            <v>7881428</v>
          </cell>
          <cell r="CM27">
            <v>7881428</v>
          </cell>
          <cell r="CN27">
            <v>0</v>
          </cell>
        </row>
        <row r="28">
          <cell r="A28" t="str">
            <v>CD-DTPA-027-2025</v>
          </cell>
          <cell r="B28" t="str">
            <v>2 NACION</v>
          </cell>
          <cell r="C28" t="str">
            <v>CPS-DTPA-27-2025</v>
          </cell>
          <cell r="D28" t="str">
            <v>ERIKA DAYANA HERNANDEZ ALDANA</v>
          </cell>
          <cell r="E28">
            <v>45685</v>
          </cell>
          <cell r="F28" t="str">
            <v>PA00-3202060-19-1-035 Prestar servicios profesionales con plena autonomía técnica y administrativa en la Dirección Territorial Pacífico para el desarrollo de las acciones de implementación y seguimiento de la estrategia de restauración ecológica en las áreas adscritas, enel marco de la conservación de la diversidad biológica de las áreas protegidas del SINAP Nacional.</v>
          </cell>
          <cell r="G28" t="str">
            <v>PROFESIONAL</v>
          </cell>
          <cell r="H28" t="str">
            <v>2 CONTRATACIÓN DIRECTA</v>
          </cell>
          <cell r="I28" t="str">
            <v>14 PRESTACIÓN DE SERVICIOS</v>
          </cell>
          <cell r="J28" t="str">
            <v>N/A</v>
          </cell>
          <cell r="K28">
            <v>80111600</v>
          </cell>
          <cell r="L28">
            <v>3225</v>
          </cell>
          <cell r="M28">
            <v>5025</v>
          </cell>
          <cell r="N28">
            <v>45685</v>
          </cell>
          <cell r="O28">
            <v>6347912</v>
          </cell>
          <cell r="P28">
            <v>70461834</v>
          </cell>
          <cell r="Q28" t="str">
            <v>SETENTA MILLONES CUATROCIENTOS SESENTA Y UN MIL OCHOCIENTOS TREINTA Y CUATRO</v>
          </cell>
          <cell r="R28" t="str">
            <v>1 PERSONA NATURAL</v>
          </cell>
          <cell r="S28" t="str">
            <v>3 CÉDULA DE CIUDADANÍA</v>
          </cell>
          <cell r="T28">
            <v>1026579363</v>
          </cell>
          <cell r="U28">
            <v>2</v>
          </cell>
          <cell r="V28" t="str">
            <v>N-A</v>
          </cell>
          <cell r="W28" t="str">
            <v>11 NO SE DILIGENCIA INFORMACIÓN PARA ESTE FORMULARIO EN ESTE PERÍODO DE REPORTE</v>
          </cell>
          <cell r="X28" t="str">
            <v>FEMENINO</v>
          </cell>
          <cell r="Y28" t="str">
            <v>CUNDINAMARCA</v>
          </cell>
          <cell r="Z28" t="str">
            <v>BOGOTÁ</v>
          </cell>
          <cell r="AA28" t="str">
            <v>ERIKA</v>
          </cell>
          <cell r="AB28" t="str">
            <v>DAYANA</v>
          </cell>
          <cell r="AC28" t="str">
            <v>HERNANDEZ</v>
          </cell>
          <cell r="AD28" t="str">
            <v>ALDANA</v>
          </cell>
          <cell r="AE28" t="str">
            <v>SI</v>
          </cell>
          <cell r="AF28" t="str">
            <v>1 PÓLIZA</v>
          </cell>
          <cell r="AG28" t="str">
            <v>12 SEGUROS DEL ESTADO</v>
          </cell>
          <cell r="AH28" t="str">
            <v>2 CUMPLIMIENTO</v>
          </cell>
          <cell r="AI28">
            <v>45685</v>
          </cell>
          <cell r="AJ28" t="str">
            <v>45-46-101028524</v>
          </cell>
          <cell r="AK28" t="str">
            <v>GLORIA TERESITA SERNA ALZATE</v>
          </cell>
          <cell r="AL28" t="str">
            <v>DTPA</v>
          </cell>
          <cell r="AM28" t="str">
            <v>2 SUPERVISOR</v>
          </cell>
          <cell r="AN28" t="str">
            <v>3 CÉDULA DE CIUDADANÍA</v>
          </cell>
          <cell r="AO28">
            <v>29664613</v>
          </cell>
          <cell r="AP28" t="str">
            <v>DIANA ISABEL ZUÑIGA</v>
          </cell>
          <cell r="AQ28">
            <v>333</v>
          </cell>
          <cell r="AR28" t="str">
            <v>3 NO PACTADOS</v>
          </cell>
          <cell r="AS28" t="str">
            <v>4 NO SE HA ADICIONADO NI EN VALOR y EN TIEMPO</v>
          </cell>
          <cell r="AT28">
            <v>0</v>
          </cell>
          <cell r="AU28">
            <v>0</v>
          </cell>
          <cell r="AV28" t="str">
            <v>-</v>
          </cell>
          <cell r="AW28">
            <v>0</v>
          </cell>
          <cell r="AY28">
            <v>45685</v>
          </cell>
          <cell r="AZ28">
            <v>45685</v>
          </cell>
          <cell r="BA28">
            <v>45685</v>
          </cell>
          <cell r="BB28">
            <v>46022</v>
          </cell>
          <cell r="BD28" t="str">
            <v>2. NO</v>
          </cell>
          <cell r="BE28" t="str">
            <v>-</v>
          </cell>
          <cell r="BF28" t="str">
            <v>-</v>
          </cell>
          <cell r="BG28" t="str">
            <v>2. NO</v>
          </cell>
          <cell r="BH28">
            <v>0</v>
          </cell>
          <cell r="BI28" t="str">
            <v>-</v>
          </cell>
          <cell r="BJ28" t="str">
            <v>-</v>
          </cell>
          <cell r="BL28" t="str">
            <v>2025753501000020E</v>
          </cell>
          <cell r="BM28">
            <v>70461834</v>
          </cell>
          <cell r="BN28" t="str">
            <v>DIANA PATRICIA GUERRERO</v>
          </cell>
          <cell r="BO28" t="str">
            <v xml:space="preserve">https://community.secop.gov.co/Public/Tendering/ContractNoticePhases/View?PPI=CO1.PPI.36992613&amp;isFromPublicArea=True&amp;isModal=False </v>
          </cell>
          <cell r="BP28" t="str">
            <v>VIGENTE</v>
          </cell>
          <cell r="BR28" t="str">
            <v xml:space="preserve">https://community.secop.gov.co/Public/Tendering/ContractDetailView/Index?UniqueIdentifier=CO1.PCCNTR.7345285 </v>
          </cell>
          <cell r="BS28" t="str">
            <v>erika.aldana</v>
          </cell>
          <cell r="BT28" t="str">
            <v>parquesnacionales.gov.co</v>
          </cell>
          <cell r="BU28" t="str">
            <v>restauracion.dtpa@parquesnacionales.gov.co</v>
          </cell>
          <cell r="BV28" t="str">
            <v>PROFESIONAL</v>
          </cell>
          <cell r="BW28" t="str">
            <v>BANCO DAVIVIENDA S.A.</v>
          </cell>
          <cell r="BX28" t="str">
            <v>Ahorro</v>
          </cell>
          <cell r="BY28">
            <v>7770339278</v>
          </cell>
          <cell r="CB28">
            <v>634791</v>
          </cell>
          <cell r="CC28">
            <v>6347913</v>
          </cell>
          <cell r="CD28">
            <v>6347913</v>
          </cell>
          <cell r="CE28">
            <v>6347913</v>
          </cell>
          <cell r="CF28">
            <v>6347913</v>
          </cell>
          <cell r="CG28">
            <v>6347913</v>
          </cell>
          <cell r="CH28">
            <v>6347913</v>
          </cell>
          <cell r="CI28">
            <v>6347913</v>
          </cell>
          <cell r="CJ28">
            <v>6347913</v>
          </cell>
          <cell r="CK28">
            <v>6347913</v>
          </cell>
          <cell r="CL28">
            <v>6347913</v>
          </cell>
          <cell r="CM28">
            <v>6347913</v>
          </cell>
          <cell r="CN28">
            <v>0</v>
          </cell>
        </row>
        <row r="29">
          <cell r="A29" t="str">
            <v>CD-DTPA-028-2025</v>
          </cell>
          <cell r="B29" t="str">
            <v>2 NACION</v>
          </cell>
          <cell r="C29" t="str">
            <v>CPS-DTPA-28-2025</v>
          </cell>
          <cell r="D29" t="str">
            <v>FELIPE ALEJANDRO GIRALDO ARANGO</v>
          </cell>
          <cell r="E29">
            <v>45686</v>
          </cell>
          <cell r="F29" t="str">
            <v>PA07-3202008-15-014 Prestar servicios profesionales con plena autonomía técnica y administrativa, en PNN Munchique en el desarrollo de actividades en los procesos de gestión contractual, administrativa, financiera, documental y la atención a derechos de petición y requerimientos de ciudadanos del área protegida en el marco de la conservación de la diversidad biológica de las áreas protegidas del SINA</v>
          </cell>
          <cell r="G29" t="str">
            <v>PROFESIONAL</v>
          </cell>
          <cell r="H29" t="str">
            <v>2 CONTRATACIÓN DIRECTA</v>
          </cell>
          <cell r="I29" t="str">
            <v>14 PRESTACIÓN DE SERVICIOS</v>
          </cell>
          <cell r="J29" t="str">
            <v>N/A</v>
          </cell>
          <cell r="K29">
            <v>80111600</v>
          </cell>
          <cell r="L29">
            <v>4725</v>
          </cell>
          <cell r="M29" t="str">
            <v>5525</v>
          </cell>
          <cell r="N29">
            <v>45686</v>
          </cell>
          <cell r="O29">
            <v>4200744</v>
          </cell>
          <cell r="P29">
            <v>45228010</v>
          </cell>
          <cell r="Q29" t="str">
            <v>CUARENTA Y CINCO MILLONES DOSCIENTOS VENTIOCHO MIL DIEZ</v>
          </cell>
          <cell r="R29" t="str">
            <v>1 PERSONA NATURAL</v>
          </cell>
          <cell r="S29" t="str">
            <v>3 CÉDULA DE CIUDADANÍA</v>
          </cell>
          <cell r="T29">
            <v>10005251</v>
          </cell>
          <cell r="U29">
            <v>2</v>
          </cell>
          <cell r="V29" t="str">
            <v>N-A</v>
          </cell>
          <cell r="W29" t="str">
            <v>11 NO SE DILIGENCIA INFORMACIÓN PARA ESTE FORMULARIO EN ESTE PERÍODO DE REPORTE</v>
          </cell>
          <cell r="X29" t="str">
            <v>MASCULINO</v>
          </cell>
          <cell r="Y29" t="str">
            <v>Risaralda</v>
          </cell>
          <cell r="Z29" t="str">
            <v>Pereira</v>
          </cell>
          <cell r="AA29" t="str">
            <v>FELIPE</v>
          </cell>
          <cell r="AB29" t="str">
            <v>ALEJANDRO</v>
          </cell>
          <cell r="AC29" t="str">
            <v>GIRALDO</v>
          </cell>
          <cell r="AD29" t="str">
            <v>ARANGO</v>
          </cell>
          <cell r="AE29" t="str">
            <v>SI</v>
          </cell>
          <cell r="AF29" t="str">
            <v>1 PÓLIZA</v>
          </cell>
          <cell r="AG29" t="str">
            <v>12 SEGUROS DEL ESTADO</v>
          </cell>
          <cell r="AH29" t="str">
            <v>2 CUMPLIMIENTO</v>
          </cell>
          <cell r="AI29">
            <v>45686</v>
          </cell>
          <cell r="AJ29" t="str">
            <v>45-46-101028689</v>
          </cell>
          <cell r="AK29" t="str">
            <v>GLORIA TERESITA SERNA ALZATE</v>
          </cell>
          <cell r="AL29" t="str">
            <v>PNN MUNCHIQUE</v>
          </cell>
          <cell r="AM29" t="str">
            <v>2 SUPERVISOR</v>
          </cell>
          <cell r="AN29" t="str">
            <v>3 CÉDULA DE CIUDADANÍA</v>
          </cell>
          <cell r="AO29">
            <v>16738049</v>
          </cell>
          <cell r="AP29" t="str">
            <v>JAIME ALBERTO CELIS PERDOMO</v>
          </cell>
          <cell r="AQ29">
            <v>323</v>
          </cell>
          <cell r="AR29" t="str">
            <v>3 NO PACTADOS</v>
          </cell>
          <cell r="AS29" t="str">
            <v>4 NO SE HA ADICIONADO NI EN VALOR y EN TIEMPO</v>
          </cell>
          <cell r="AT29">
            <v>1</v>
          </cell>
          <cell r="AU29">
            <v>1260223</v>
          </cell>
          <cell r="AV29">
            <v>45985</v>
          </cell>
          <cell r="AW29">
            <v>9</v>
          </cell>
          <cell r="AX29">
            <v>45985</v>
          </cell>
          <cell r="AY29">
            <v>45686</v>
          </cell>
          <cell r="AZ29">
            <v>45686</v>
          </cell>
          <cell r="BA29">
            <v>45686</v>
          </cell>
          <cell r="BB29">
            <v>46021</v>
          </cell>
          <cell r="BD29" t="str">
            <v>2. NO</v>
          </cell>
          <cell r="BE29" t="str">
            <v>-</v>
          </cell>
          <cell r="BF29" t="str">
            <v>-</v>
          </cell>
          <cell r="BG29" t="str">
            <v>1. SI</v>
          </cell>
          <cell r="BH29">
            <v>1</v>
          </cell>
          <cell r="BI29" t="str">
            <v>-</v>
          </cell>
          <cell r="BJ29">
            <v>45985</v>
          </cell>
          <cell r="BK29" t="str">
            <v>ADICIONADO Y PRORROGADO</v>
          </cell>
          <cell r="BL29" t="str">
            <v>2025753501000021E</v>
          </cell>
          <cell r="BM29">
            <v>46488233</v>
          </cell>
          <cell r="BN29" t="str">
            <v>KHAREM CARABALI MARULANDA</v>
          </cell>
          <cell r="BO29" t="str">
            <v xml:space="preserve">https://community.secop.gov.co/Public/Tendering/ContractNoticePhases/View?PPI=CO1.PPI.37034660&amp;isFromPublicArea=True&amp;isModal=False </v>
          </cell>
          <cell r="BP29" t="str">
            <v>VIGENTE</v>
          </cell>
          <cell r="BR29" t="str">
            <v xml:space="preserve">https://community.secop.gov.co/Public/Tendering/ContractDetailView/Index?UniqueIdentifier=CO1.PCCNTR.7358369 </v>
          </cell>
          <cell r="BS29" t="str">
            <v>felipe.giraldo</v>
          </cell>
          <cell r="BT29" t="str">
            <v>parquesnacionales.gov.co</v>
          </cell>
          <cell r="BU29" t="str">
            <v>munchique@parquesnacionales.gov.co</v>
          </cell>
          <cell r="BV29" t="str">
            <v>PROFESIONAL</v>
          </cell>
          <cell r="BW29" t="str">
            <v>BANCO DAVIVIENDA S.A.</v>
          </cell>
          <cell r="BX29" t="str">
            <v>Ahorro</v>
          </cell>
          <cell r="BY29">
            <v>570136170238556</v>
          </cell>
          <cell r="CB29">
            <v>280049</v>
          </cell>
          <cell r="CC29">
            <v>4200744</v>
          </cell>
          <cell r="CD29">
            <v>4200744</v>
          </cell>
          <cell r="CE29">
            <v>4200744</v>
          </cell>
          <cell r="CF29">
            <v>4200744</v>
          </cell>
          <cell r="CG29">
            <v>4200744</v>
          </cell>
          <cell r="CH29">
            <v>4200744</v>
          </cell>
          <cell r="CI29">
            <v>4200744</v>
          </cell>
          <cell r="CJ29">
            <v>4200744</v>
          </cell>
          <cell r="CK29">
            <v>4200744</v>
          </cell>
          <cell r="CL29">
            <v>4200744</v>
          </cell>
          <cell r="CM29">
            <v>2940521</v>
          </cell>
          <cell r="CN29">
            <v>1260223</v>
          </cell>
        </row>
        <row r="30">
          <cell r="A30" t="str">
            <v>CD-DTPA-029-2025</v>
          </cell>
          <cell r="B30" t="str">
            <v>1 FONAM</v>
          </cell>
          <cell r="C30" t="str">
            <v>CPS-DTPA-29-2025</v>
          </cell>
          <cell r="D30" t="str">
            <v>CÉSAR ANDRÉS CELY HERRERA</v>
          </cell>
          <cell r="E30">
            <v>45686</v>
          </cell>
          <cell r="F30" t="str">
            <v>PA11-3202010-25-001 Prestar servicios profesionales con plena autonomía técnica y administrativa en el SFF Malpelo para realizar consolidación, revisión, análisis, reporte de información y demás actividades requeridas en el plan de ordenamiento ecoturístico del área protegida, en el marco de la conservación de la diversidad biológica de las áreas protegidas del SINAP nacional.</v>
          </cell>
          <cell r="G30" t="str">
            <v>PROFESIONAL</v>
          </cell>
          <cell r="H30" t="str">
            <v>2 CONTRATACIÓN DIRECTA</v>
          </cell>
          <cell r="I30" t="str">
            <v>14 PRESTACIÓN DE SERVICIOS</v>
          </cell>
          <cell r="J30" t="str">
            <v>N/A</v>
          </cell>
          <cell r="K30">
            <v>80111600</v>
          </cell>
          <cell r="L30" t="str">
            <v>2325</v>
          </cell>
          <cell r="M30" t="str">
            <v>2125</v>
          </cell>
          <cell r="N30">
            <v>45686</v>
          </cell>
          <cell r="O30">
            <v>5693195</v>
          </cell>
          <cell r="P30">
            <v>60347867</v>
          </cell>
          <cell r="Q30" t="str">
            <v>SESENTA MILLONES TRESCIENTOS CUARENTA Y SIETE MIL OCHOCIENTOS SESENTA Y SIETE</v>
          </cell>
          <cell r="R30" t="str">
            <v>1 PERSONA NATURAL</v>
          </cell>
          <cell r="S30" t="str">
            <v>3 CÉDULA DE CIUDADANÍA</v>
          </cell>
          <cell r="T30">
            <v>1144056002</v>
          </cell>
          <cell r="U30">
            <v>2</v>
          </cell>
          <cell r="V30" t="str">
            <v>N-A</v>
          </cell>
          <cell r="W30" t="str">
            <v>11 NO SE DILIGENCIA INFORMACIÓN PARA ESTE FORMULARIO EN ESTE PERÍODO DE REPORTE</v>
          </cell>
          <cell r="X30" t="str">
            <v>MASCULINO</v>
          </cell>
          <cell r="Y30" t="str">
            <v>Valle del Cauca</v>
          </cell>
          <cell r="Z30" t="str">
            <v>Santiago de Cali</v>
          </cell>
          <cell r="AA30" t="str">
            <v>CÉSAR</v>
          </cell>
          <cell r="AB30" t="str">
            <v>ANDRÉS</v>
          </cell>
          <cell r="AC30" t="str">
            <v>CELY</v>
          </cell>
          <cell r="AD30" t="str">
            <v>HERRERA</v>
          </cell>
          <cell r="AE30" t="str">
            <v>SI</v>
          </cell>
          <cell r="AF30" t="str">
            <v>1 PÓLIZA</v>
          </cell>
          <cell r="AG30" t="str">
            <v>12 SEGUROS DEL ESTADO</v>
          </cell>
          <cell r="AH30" t="str">
            <v>2 CUMPLIMIENTO</v>
          </cell>
          <cell r="AI30">
            <v>45686</v>
          </cell>
          <cell r="AJ30" t="str">
            <v>45-46-101028662</v>
          </cell>
          <cell r="AK30" t="str">
            <v>GLORIA TERESITA SERNA ALZATE</v>
          </cell>
          <cell r="AL30" t="str">
            <v>SFF MALPELO</v>
          </cell>
          <cell r="AM30" t="str">
            <v>2 SUPERVISOR</v>
          </cell>
          <cell r="AN30" t="str">
            <v>3 CÉDULA DE CIUDADANÍA</v>
          </cell>
          <cell r="AO30">
            <v>52693916</v>
          </cell>
          <cell r="AP30" t="str">
            <v>ADRIANA DAZA SUAREZ</v>
          </cell>
          <cell r="AQ30">
            <v>318</v>
          </cell>
          <cell r="AR30" t="str">
            <v>3 NO PACTADOS</v>
          </cell>
          <cell r="AS30" t="str">
            <v>4 NO SE HA ADICIONADO NI EN VALOR y EN TIEMPO</v>
          </cell>
          <cell r="AT30">
            <v>0</v>
          </cell>
          <cell r="AU30">
            <v>0</v>
          </cell>
          <cell r="AV30" t="str">
            <v>-</v>
          </cell>
          <cell r="AW30">
            <v>0</v>
          </cell>
          <cell r="AY30">
            <v>45686</v>
          </cell>
          <cell r="AZ30">
            <v>45686</v>
          </cell>
          <cell r="BA30">
            <v>45686</v>
          </cell>
          <cell r="BB30">
            <v>46007</v>
          </cell>
          <cell r="BD30" t="str">
            <v>2. NO</v>
          </cell>
          <cell r="BE30" t="str">
            <v>-</v>
          </cell>
          <cell r="BF30" t="str">
            <v>-</v>
          </cell>
          <cell r="BG30" t="str">
            <v>2. NO</v>
          </cell>
          <cell r="BH30">
            <v>0</v>
          </cell>
          <cell r="BI30" t="str">
            <v>-</v>
          </cell>
          <cell r="BJ30" t="str">
            <v>-</v>
          </cell>
          <cell r="BL30" t="str">
            <v>2025753501900007E</v>
          </cell>
          <cell r="BM30">
            <v>60347867</v>
          </cell>
          <cell r="BN30" t="str">
            <v>KHAREM CARABALI MARULANDA</v>
          </cell>
          <cell r="BO30" t="str">
            <v xml:space="preserve">https://community.secop.gov.co/Public/Tendering/ContractNoticePhases/View?PPI=CO1.PPI.37030147&amp;isFromPublicArea=True&amp;isModal=False </v>
          </cell>
          <cell r="BP30" t="str">
            <v>VIGENTE</v>
          </cell>
          <cell r="BR30" t="str">
            <v xml:space="preserve">https://community.secop.gov.co/Public/Tendering/ContractDetailView/Index?UniqueIdentifier=CO1.PCCNTR.7355674 </v>
          </cell>
          <cell r="BS30" t="str">
            <v>cesar.cely</v>
          </cell>
          <cell r="BT30" t="str">
            <v>parquesnacionales.gov.co</v>
          </cell>
          <cell r="BU30" t="str">
            <v>ecoturismo.malpelo@parquesnacionales.gov.co</v>
          </cell>
          <cell r="BV30" t="str">
            <v>PROFESIONAL</v>
          </cell>
          <cell r="BW30" t="str">
            <v>BANCO POPULAR S. A.</v>
          </cell>
          <cell r="BX30" t="str">
            <v>Ahorro</v>
          </cell>
          <cell r="BY30">
            <v>500806604265</v>
          </cell>
          <cell r="CB30">
            <v>379546</v>
          </cell>
          <cell r="CC30">
            <v>5693195</v>
          </cell>
          <cell r="CD30">
            <v>5693195</v>
          </cell>
          <cell r="CE30">
            <v>5693195</v>
          </cell>
          <cell r="CF30">
            <v>5693195</v>
          </cell>
          <cell r="CG30">
            <v>5693195</v>
          </cell>
          <cell r="CH30">
            <v>5693195</v>
          </cell>
          <cell r="CI30">
            <v>5693195</v>
          </cell>
          <cell r="CJ30">
            <v>5693195</v>
          </cell>
          <cell r="CK30">
            <v>5693195</v>
          </cell>
          <cell r="CL30">
            <v>5693195</v>
          </cell>
          <cell r="CM30">
            <v>3036371</v>
          </cell>
          <cell r="CN30">
            <v>0</v>
          </cell>
        </row>
        <row r="31">
          <cell r="A31" t="str">
            <v>CD-DTPA-030-2025</v>
          </cell>
          <cell r="B31" t="str">
            <v>2 NACION</v>
          </cell>
          <cell r="C31" t="str">
            <v>CPS-DTPA-30-2025</v>
          </cell>
          <cell r="D31" t="str">
            <v>CLAUDIA MERCEDES RODRIGUEZ CERÓN</v>
          </cell>
          <cell r="E31">
            <v>45686</v>
          </cell>
          <cell r="F31" t="str">
            <v>PA00-3202008-15-005 Prestar servicios Profesionales con plena autonomía técnica y administrativa para desarrollar acciones establecidas en el proceso de servicio al ciudadano en la dirección territorial pacífico y sus áreas protegidas, en el marco de la conservación de la diversidad biológica de las áreas protegidas del SINAP nacional.</v>
          </cell>
          <cell r="G31" t="str">
            <v>PROFESIONAL</v>
          </cell>
          <cell r="H31" t="str">
            <v>2 CONTRATACIÓN DIRECTA</v>
          </cell>
          <cell r="I31" t="str">
            <v>14 PRESTACIÓN DE SERVICIOS</v>
          </cell>
          <cell r="J31" t="str">
            <v>N/A</v>
          </cell>
          <cell r="K31">
            <v>80111600</v>
          </cell>
          <cell r="L31" t="str">
            <v>7525</v>
          </cell>
          <cell r="M31" t="str">
            <v>5325</v>
          </cell>
          <cell r="N31">
            <v>45686</v>
          </cell>
          <cell r="O31">
            <v>3818858</v>
          </cell>
          <cell r="P31">
            <v>42262029</v>
          </cell>
          <cell r="Q31" t="str">
            <v>CUARENTA Y DOS MILLONES DOSCIENTOS SESENTA Y DOS MIL VEINTINUEVE</v>
          </cell>
          <cell r="R31" t="str">
            <v>1 PERSONA NATURAL</v>
          </cell>
          <cell r="S31" t="str">
            <v>3 CÉDULA DE CIUDADANÍA</v>
          </cell>
          <cell r="T31">
            <v>66999875</v>
          </cell>
          <cell r="U31">
            <v>2</v>
          </cell>
          <cell r="V31" t="str">
            <v>N-A</v>
          </cell>
          <cell r="W31" t="str">
            <v>11 NO SE DILIGENCIA INFORMACIÓN PARA ESTE FORMULARIO EN ESTE PERÍODO DE REPORTE</v>
          </cell>
          <cell r="X31" t="str">
            <v>FEMENINO</v>
          </cell>
          <cell r="Y31" t="str">
            <v>Valle del Cauca</v>
          </cell>
          <cell r="Z31" t="str">
            <v>Santiago de Cali</v>
          </cell>
          <cell r="AA31" t="str">
            <v>CLAUDIA</v>
          </cell>
          <cell r="AB31" t="str">
            <v>MERCEDES</v>
          </cell>
          <cell r="AC31" t="str">
            <v>RODRIGUEZ</v>
          </cell>
          <cell r="AD31" t="str">
            <v>CERÓN</v>
          </cell>
          <cell r="AE31" t="str">
            <v>SI</v>
          </cell>
          <cell r="AF31" t="str">
            <v>1 PÓLIZA</v>
          </cell>
          <cell r="AG31" t="str">
            <v>12 SEGUROS DEL ESTADO</v>
          </cell>
          <cell r="AH31" t="str">
            <v>2 CUMPLIMIENTO</v>
          </cell>
          <cell r="AI31">
            <v>45686</v>
          </cell>
          <cell r="AJ31" t="str">
            <v>45-46-101028659</v>
          </cell>
          <cell r="AK31" t="str">
            <v>GLORIA TERESITA SERNA ALZATE</v>
          </cell>
          <cell r="AL31" t="str">
            <v>DTPA</v>
          </cell>
          <cell r="AM31" t="str">
            <v>2 SUPERVISOR</v>
          </cell>
          <cell r="AN31" t="str">
            <v>3 CÉDULA DE CIUDADANÍA</v>
          </cell>
          <cell r="AO31">
            <v>24344682</v>
          </cell>
          <cell r="AP31" t="str">
            <v>DIANA CAROLINA GOMEZ</v>
          </cell>
          <cell r="AQ31">
            <v>332</v>
          </cell>
          <cell r="AR31" t="str">
            <v>3 NO PACTADOS</v>
          </cell>
          <cell r="AS31" t="str">
            <v>4 NO SE HA ADICIONADO NI EN VALOR y EN TIEMPO</v>
          </cell>
          <cell r="AT31">
            <v>0</v>
          </cell>
          <cell r="AU31">
            <v>0</v>
          </cell>
          <cell r="AV31" t="str">
            <v>-</v>
          </cell>
          <cell r="AW31">
            <v>0</v>
          </cell>
          <cell r="AY31">
            <v>45686</v>
          </cell>
          <cell r="AZ31">
            <v>45686</v>
          </cell>
          <cell r="BA31">
            <v>45686</v>
          </cell>
          <cell r="BB31">
            <v>46022</v>
          </cell>
          <cell r="BD31" t="str">
            <v>2. NO</v>
          </cell>
          <cell r="BE31" t="str">
            <v>-</v>
          </cell>
          <cell r="BF31" t="str">
            <v>-</v>
          </cell>
          <cell r="BG31" t="str">
            <v>2. NO</v>
          </cell>
          <cell r="BH31">
            <v>0</v>
          </cell>
          <cell r="BI31" t="str">
            <v>-</v>
          </cell>
          <cell r="BJ31" t="str">
            <v>-</v>
          </cell>
          <cell r="BL31" t="str">
            <v>2025753501000022E</v>
          </cell>
          <cell r="BM31">
            <v>42262029</v>
          </cell>
          <cell r="BN31" t="str">
            <v>DIANA PATRICIA GUERRERO</v>
          </cell>
          <cell r="BO31" t="str">
            <v xml:space="preserve">https://community.secop.gov.co/Public/Tendering/ContractNoticePhases/View?PPI=CO1.PPI.37029643&amp;isFromPublicArea=True&amp;isModal=False </v>
          </cell>
          <cell r="BP31" t="str">
            <v>VIGENTE</v>
          </cell>
          <cell r="BR31" t="str">
            <v xml:space="preserve">https://community.secop.gov.co/Public/Tendering/ContractDetailView/Index?UniqueIdentifier=CO1.PCCNTR.7357129 </v>
          </cell>
          <cell r="BS31" t="str">
            <v>claudia.rodriguez</v>
          </cell>
          <cell r="BT31" t="str">
            <v>parquesnacionales.gov.co</v>
          </cell>
          <cell r="BU31" t="str">
            <v>servicioalciudadano.dtpa@parquesnacionales.gov.co</v>
          </cell>
          <cell r="BV31" t="str">
            <v>PROFESIONAL</v>
          </cell>
          <cell r="BW31" t="str">
            <v>BANCO CAJA SOCIAL S.A.</v>
          </cell>
          <cell r="BX31" t="str">
            <v>Ahorro</v>
          </cell>
          <cell r="BY31">
            <v>24094585588</v>
          </cell>
          <cell r="CB31">
            <v>254591</v>
          </cell>
          <cell r="CC31">
            <v>3818858</v>
          </cell>
          <cell r="CD31">
            <v>3818858</v>
          </cell>
          <cell r="CE31">
            <v>3818858</v>
          </cell>
          <cell r="CF31">
            <v>3818858</v>
          </cell>
          <cell r="CG31">
            <v>3818858</v>
          </cell>
          <cell r="CH31">
            <v>3818858</v>
          </cell>
          <cell r="CI31">
            <v>3818858</v>
          </cell>
          <cell r="CJ31">
            <v>3818858</v>
          </cell>
          <cell r="CK31">
            <v>3818858</v>
          </cell>
          <cell r="CL31">
            <v>3818858</v>
          </cell>
          <cell r="CM31">
            <v>3818858</v>
          </cell>
          <cell r="CN31">
            <v>0</v>
          </cell>
        </row>
        <row r="32">
          <cell r="A32" t="str">
            <v>CD-DTPA-031-2025</v>
          </cell>
          <cell r="B32" t="str">
            <v>2 NACION</v>
          </cell>
          <cell r="C32" t="str">
            <v>CPS-DTPA-31-2025</v>
          </cell>
          <cell r="D32" t="str">
            <v>STEPHANIA ROJAS VELEZ</v>
          </cell>
          <cell r="E32">
            <v>45687</v>
          </cell>
          <cell r="F32" t="str">
            <v>PA00-3202008-9-031 Prestar servicios profesionales con plena autonomía técnica y administrativa para el desarrollo de las actividades relacionadas con la estrategia de investigación y monitoreo, y acciones de recursos hidrobiológicos en las áreas protegidas de la Dirección Territorial Pacífico en el marco de la conservación de la diversidad biológica de las áreas protegidas del SINAP nacional</v>
          </cell>
          <cell r="G32" t="str">
            <v>PROFESIONAL</v>
          </cell>
          <cell r="H32" t="str">
            <v>2 CONTRATACIÓN DIRECTA</v>
          </cell>
          <cell r="I32" t="str">
            <v>14 PRESTACIÓN DE SERVICIOS</v>
          </cell>
          <cell r="J32" t="str">
            <v>N/A</v>
          </cell>
          <cell r="K32">
            <v>80111600</v>
          </cell>
          <cell r="L32" t="str">
            <v>7425</v>
          </cell>
          <cell r="M32" t="str">
            <v>5825</v>
          </cell>
          <cell r="N32">
            <v>45687</v>
          </cell>
          <cell r="O32">
            <v>6347913</v>
          </cell>
          <cell r="P32">
            <v>70038640</v>
          </cell>
          <cell r="Q32" t="str">
            <v>SETENTA MILLONES TREINTA Y OCHO MIL SEISCIENTOS CUARENTA</v>
          </cell>
          <cell r="R32" t="str">
            <v>1 PERSONA NATURAL</v>
          </cell>
          <cell r="S32" t="str">
            <v>3 CÉDULA DE CIUDADANÍA</v>
          </cell>
          <cell r="T32">
            <v>1144061426</v>
          </cell>
          <cell r="U32">
            <v>2</v>
          </cell>
          <cell r="V32" t="str">
            <v>N-A</v>
          </cell>
          <cell r="W32" t="str">
            <v>11 NO SE DILIGENCIA INFORMACIÓN PARA ESTE FORMULARIO EN ESTE PERÍODO DE REPORTE</v>
          </cell>
          <cell r="X32" t="str">
            <v>FEMENINO</v>
          </cell>
          <cell r="Y32" t="str">
            <v>Valle del Cauca</v>
          </cell>
          <cell r="Z32" t="str">
            <v>Santiago de Cali</v>
          </cell>
          <cell r="AA32" t="str">
            <v>STEPHANIA</v>
          </cell>
          <cell r="AB32" t="str">
            <v>ROJAS</v>
          </cell>
          <cell r="AC32" t="str">
            <v>VELEZ</v>
          </cell>
          <cell r="AE32" t="str">
            <v>SI</v>
          </cell>
          <cell r="AF32" t="str">
            <v>1 PÓLIZA</v>
          </cell>
          <cell r="AG32" t="str">
            <v>12 SEGUROS DEL ESTADO</v>
          </cell>
          <cell r="AH32" t="str">
            <v>2 CUMPLIMIENTO</v>
          </cell>
          <cell r="AI32">
            <v>45687</v>
          </cell>
          <cell r="AJ32" t="str">
            <v>45-46-101028758</v>
          </cell>
          <cell r="AK32" t="str">
            <v>GLORIA TERESITA SERNA ALZATE</v>
          </cell>
          <cell r="AL32" t="str">
            <v>DTPA</v>
          </cell>
          <cell r="AM32" t="str">
            <v>2 SUPERVISOR</v>
          </cell>
          <cell r="AN32" t="str">
            <v>3 CÉDULA DE CIUDADANÍA</v>
          </cell>
          <cell r="AO32">
            <v>29664613</v>
          </cell>
          <cell r="AP32" t="str">
            <v>DIANA ISABEL ZUÑIGA</v>
          </cell>
          <cell r="AQ32">
            <v>331</v>
          </cell>
          <cell r="AR32" t="str">
            <v>3 NO PACTADOS</v>
          </cell>
          <cell r="AS32" t="str">
            <v>4 NO SE HA ADICIONADO NI EN VALOR y EN TIEMPO</v>
          </cell>
          <cell r="AT32">
            <v>0</v>
          </cell>
          <cell r="AU32">
            <v>0</v>
          </cell>
          <cell r="AV32" t="str">
            <v>-</v>
          </cell>
          <cell r="AW32">
            <v>0</v>
          </cell>
          <cell r="AY32">
            <v>45687</v>
          </cell>
          <cell r="AZ32">
            <v>45687</v>
          </cell>
          <cell r="BA32">
            <v>45687</v>
          </cell>
          <cell r="BB32">
            <v>46022</v>
          </cell>
          <cell r="BD32" t="str">
            <v>2. NO</v>
          </cell>
          <cell r="BE32" t="str">
            <v>-</v>
          </cell>
          <cell r="BF32" t="str">
            <v>-</v>
          </cell>
          <cell r="BG32" t="str">
            <v>2. NO</v>
          </cell>
          <cell r="BH32">
            <v>0</v>
          </cell>
          <cell r="BI32" t="str">
            <v>-</v>
          </cell>
          <cell r="BJ32" t="str">
            <v>-</v>
          </cell>
          <cell r="BL32" t="str">
            <v>2025753501000023E</v>
          </cell>
          <cell r="BM32">
            <v>70038640</v>
          </cell>
          <cell r="BN32" t="str">
            <v>JULIANA ISABEL MONTES ROMERO</v>
          </cell>
          <cell r="BO32" t="str">
            <v xml:space="preserve">https://community.secop.gov.co/Public/Tendering/ContractNoticePhases/View?PPI=CO1.PPI.37035264&amp;isFromPublicArea=True&amp;isModal=False </v>
          </cell>
          <cell r="BP32" t="str">
            <v>VIGENTE</v>
          </cell>
          <cell r="BR32" t="str">
            <v xml:space="preserve">https://community.secop.gov.co/Public/Tendering/ContractDetailView/Index?UniqueIdentifier=CO1.PCCNTR.7363481 </v>
          </cell>
          <cell r="BS32" t="str">
            <v>stephania.rojas</v>
          </cell>
          <cell r="BT32" t="str">
            <v>parquesnacionales.gov.co</v>
          </cell>
          <cell r="BU32" t="str">
            <v>monitoreo.dtpa@parquesnacionales.gov.co</v>
          </cell>
          <cell r="BV32" t="str">
            <v>PROFESIONAL</v>
          </cell>
          <cell r="BW32" t="str">
            <v>BANCOLOMBIA S.A.</v>
          </cell>
          <cell r="BX32" t="str">
            <v>Ahorro</v>
          </cell>
          <cell r="BY32">
            <v>60552292661</v>
          </cell>
          <cell r="CB32">
            <v>211597</v>
          </cell>
          <cell r="CC32">
            <v>6347913</v>
          </cell>
          <cell r="CD32">
            <v>6347913</v>
          </cell>
          <cell r="CE32">
            <v>6347913</v>
          </cell>
          <cell r="CF32">
            <v>6347913</v>
          </cell>
          <cell r="CG32">
            <v>6347913</v>
          </cell>
          <cell r="CH32">
            <v>6347913</v>
          </cell>
          <cell r="CI32">
            <v>6347913</v>
          </cell>
          <cell r="CJ32">
            <v>6347913</v>
          </cell>
          <cell r="CK32">
            <v>6347913</v>
          </cell>
          <cell r="CL32">
            <v>6347913</v>
          </cell>
          <cell r="CM32">
            <v>6347913</v>
          </cell>
          <cell r="CN32">
            <v>0</v>
          </cell>
        </row>
        <row r="33">
          <cell r="A33" t="str">
            <v>CD-DTPA-032-2025</v>
          </cell>
          <cell r="B33" t="str">
            <v>2 NACION</v>
          </cell>
          <cell r="C33" t="str">
            <v>CPS-DTPA-32-2025</v>
          </cell>
          <cell r="D33" t="str">
            <v>DANIELA FERNANDA DUARTE ESCAMILLA</v>
          </cell>
          <cell r="E33">
            <v>45686</v>
          </cell>
          <cell r="F33" t="str">
            <v>PA06-3202008-15-024 Prestar servicios profesionales con plena autonomia tecnica y administrativa en PNN Katios en el desarrollo de actividades en los procesos de gestion contractual, administrativa, financiera, documental y la atención a derechos de petición y requerimientos de ciudadanos del area protegida en el marco de la conservación de la diversidad biológica de las áreas protegidas del SINAP</v>
          </cell>
          <cell r="G33" t="str">
            <v>PROFESIONAL</v>
          </cell>
          <cell r="H33" t="str">
            <v>2 CONTRATACIÓN DIRECTA</v>
          </cell>
          <cell r="I33" t="str">
            <v>14 PRESTACIÓN DE SERVICIOS</v>
          </cell>
          <cell r="J33" t="str">
            <v>N/A</v>
          </cell>
          <cell r="K33">
            <v>80111600</v>
          </cell>
          <cell r="L33" t="str">
            <v>7325</v>
          </cell>
          <cell r="M33" t="str">
            <v>5725</v>
          </cell>
          <cell r="N33">
            <v>45687</v>
          </cell>
          <cell r="O33">
            <v>4200744</v>
          </cell>
          <cell r="P33">
            <v>42147465</v>
          </cell>
          <cell r="Q33" t="str">
            <v>CUARENTA Y DOS MILLONES CIENTO CUARENTA Y SIETE MIL CUATROCIENTOS SESENTA Y CINCO</v>
          </cell>
          <cell r="R33" t="str">
            <v>1 PERSONA NATURAL</v>
          </cell>
          <cell r="S33" t="str">
            <v>3 CÉDULA DE CIUDADANÍA</v>
          </cell>
          <cell r="T33">
            <v>1014218266</v>
          </cell>
          <cell r="U33">
            <v>2</v>
          </cell>
          <cell r="V33" t="str">
            <v>N-A</v>
          </cell>
          <cell r="W33" t="str">
            <v>11 NO SE DILIGENCIA INFORMACIÓN PARA ESTE FORMULARIO EN ESTE PERÍODO DE REPORTE</v>
          </cell>
          <cell r="X33" t="str">
            <v>FEMENINO</v>
          </cell>
          <cell r="Y33" t="str">
            <v>Cundinamarca</v>
          </cell>
          <cell r="Z33" t="str">
            <v>Bogotá</v>
          </cell>
          <cell r="AA33" t="str">
            <v>DANIELA</v>
          </cell>
          <cell r="AB33" t="str">
            <v>FERNANDA</v>
          </cell>
          <cell r="AC33" t="str">
            <v>DUARTE</v>
          </cell>
          <cell r="AD33" t="str">
            <v>ESCAMILLA</v>
          </cell>
          <cell r="AE33" t="str">
            <v>SI</v>
          </cell>
          <cell r="AF33" t="str">
            <v>1 PÓLIZA</v>
          </cell>
          <cell r="AG33" t="str">
            <v>12 SEGUROS DEL ESTADO</v>
          </cell>
          <cell r="AH33" t="str">
            <v>2 CUMPLIMIENTO</v>
          </cell>
          <cell r="AI33">
            <v>45687</v>
          </cell>
          <cell r="AJ33" t="str">
            <v>45-46-101028780</v>
          </cell>
          <cell r="AK33" t="str">
            <v>GLORIA TERESITA SERNA ALZATE</v>
          </cell>
          <cell r="AL33" t="str">
            <v>PNN LOS KATIOS</v>
          </cell>
          <cell r="AM33" t="str">
            <v>2 SUPERVISOR</v>
          </cell>
          <cell r="AN33" t="str">
            <v>3 CÉDULA DE CIUDADANÍA</v>
          </cell>
          <cell r="AO33">
            <v>12563768</v>
          </cell>
          <cell r="AP33" t="str">
            <v>NELSON DE LA ROSA MANJARRES</v>
          </cell>
          <cell r="AQ33">
            <v>332</v>
          </cell>
          <cell r="AR33" t="str">
            <v>3 NO PACTADOS</v>
          </cell>
          <cell r="AS33" t="str">
            <v>4 NO SE HA ADICIONADO NI EN VALOR y EN TIEMPO</v>
          </cell>
          <cell r="AT33">
            <v>1</v>
          </cell>
          <cell r="AU33">
            <v>4200744</v>
          </cell>
          <cell r="AV33">
            <v>45973</v>
          </cell>
          <cell r="AW33">
            <v>31</v>
          </cell>
          <cell r="AX33">
            <v>45973</v>
          </cell>
          <cell r="AY33">
            <v>45686</v>
          </cell>
          <cell r="AZ33">
            <v>45686</v>
          </cell>
          <cell r="BA33">
            <v>45686</v>
          </cell>
          <cell r="BB33">
            <v>46022</v>
          </cell>
          <cell r="BD33" t="str">
            <v>2. NO</v>
          </cell>
          <cell r="BE33" t="str">
            <v>-</v>
          </cell>
          <cell r="BF33" t="str">
            <v>-</v>
          </cell>
          <cell r="BG33" t="str">
            <v>1. SI</v>
          </cell>
          <cell r="BH33">
            <v>1</v>
          </cell>
          <cell r="BI33" t="str">
            <v>-</v>
          </cell>
          <cell r="BJ33">
            <v>45973</v>
          </cell>
          <cell r="BK33" t="str">
            <v>ADICIONADO Y PRORROGADO</v>
          </cell>
          <cell r="BL33" t="str">
            <v>2025753501000024E</v>
          </cell>
          <cell r="BM33">
            <v>46348209</v>
          </cell>
          <cell r="BN33" t="str">
            <v>DIANA PATRICIA GUERRERO</v>
          </cell>
          <cell r="BO33" t="str">
            <v xml:space="preserve">https://community.secop.gov.co/Public/Tendering/ContractNoticePhases/View?PPI=CO1.PPI.37036194&amp;isFromPublicArea=True&amp;isModal=False </v>
          </cell>
          <cell r="BP33" t="str">
            <v>VIGENTE</v>
          </cell>
          <cell r="BR33" t="str">
            <v xml:space="preserve">https://community.secop.gov.co/Public/Tendering/ContractDetailView/Index?UniqueIdentifier=CO1.PCCNTR.7358315 </v>
          </cell>
          <cell r="BS33" t="str">
            <v>daniela.duarte</v>
          </cell>
          <cell r="BT33" t="str">
            <v>parquesnacionales.gov.co</v>
          </cell>
          <cell r="BU33" t="str">
            <v>katios@parquesnacionales.gov.co</v>
          </cell>
          <cell r="BV33" t="str">
            <v>PROFESIONAL</v>
          </cell>
          <cell r="BW33" t="str">
            <v>BANCO AGRARIO DE COLOMBIA S.A.</v>
          </cell>
          <cell r="BX33" t="str">
            <v>Ahorro</v>
          </cell>
          <cell r="BY33">
            <v>473700222956</v>
          </cell>
          <cell r="CC33">
            <v>140025</v>
          </cell>
          <cell r="CD33">
            <v>4200744</v>
          </cell>
          <cell r="CE33">
            <v>4200744</v>
          </cell>
          <cell r="CF33">
            <v>4200744</v>
          </cell>
          <cell r="CG33">
            <v>4200744</v>
          </cell>
          <cell r="CH33">
            <v>4200744</v>
          </cell>
          <cell r="CI33">
            <v>4200744</v>
          </cell>
          <cell r="CJ33">
            <v>4200744</v>
          </cell>
          <cell r="CK33">
            <v>4200744</v>
          </cell>
          <cell r="CL33">
            <v>4200744</v>
          </cell>
          <cell r="CM33">
            <v>4200744</v>
          </cell>
          <cell r="CN33">
            <v>4200744</v>
          </cell>
        </row>
        <row r="34">
          <cell r="A34" t="str">
            <v>CD-DTPA-033-2025</v>
          </cell>
          <cell r="B34" t="str">
            <v>2 NACION</v>
          </cell>
          <cell r="C34" t="str">
            <v>CPS-DTPA-33-2025</v>
          </cell>
          <cell r="D34" t="str">
            <v>MARIA CAMILA CASTAÑEDA VELASQUEZ</v>
          </cell>
          <cell r="E34">
            <v>45687</v>
          </cell>
          <cell r="F34" t="str">
            <v>PA01-3202008-15-017 Prestar servicios profesionales con plena autonomía técnica y administrativa en DNMI Cabo Manglares en el desarrollo de actividades en los procesos de gestión contractual, administrativa, financiera, documental y la atención a derechos de petición y requerimientos de ciudadanos del área protegida en el marco de la conservación de la diversidad biológica de las áreas protegidas del SINAP</v>
          </cell>
          <cell r="G34" t="str">
            <v>PROFESIONAL</v>
          </cell>
          <cell r="H34" t="str">
            <v>2 CONTRATACIÓN DIRECTA</v>
          </cell>
          <cell r="I34" t="str">
            <v>14 PRESTACIÓN DE SERVICIOS</v>
          </cell>
          <cell r="J34" t="str">
            <v>N/A</v>
          </cell>
          <cell r="K34">
            <v>80111600</v>
          </cell>
          <cell r="L34" t="str">
            <v>8025</v>
          </cell>
          <cell r="M34" t="str">
            <v>5925</v>
          </cell>
          <cell r="N34">
            <v>45687</v>
          </cell>
          <cell r="O34">
            <v>3818858</v>
          </cell>
          <cell r="P34">
            <v>22913148</v>
          </cell>
          <cell r="Q34" t="str">
            <v>VEINTIDÓS MILLONES NOVECIENTOS TRECE MIL CIENTO CUARENTA Y OCHO</v>
          </cell>
          <cell r="R34" t="str">
            <v>1 PERSONA NATURAL</v>
          </cell>
          <cell r="S34" t="str">
            <v>3 CÉDULA DE CIUDADANÍA</v>
          </cell>
          <cell r="T34">
            <v>1006106067</v>
          </cell>
          <cell r="U34">
            <v>2</v>
          </cell>
          <cell r="V34" t="str">
            <v>N-A</v>
          </cell>
          <cell r="W34" t="str">
            <v>11 NO SE DILIGENCIA INFORMACIÓN PARA ESTE FORMULARIO EN ESTE PERÍODO DE REPORTE</v>
          </cell>
          <cell r="X34" t="str">
            <v>FEMENINO</v>
          </cell>
          <cell r="Y34" t="str">
            <v>Valle del Cauca</v>
          </cell>
          <cell r="Z34" t="str">
            <v>Santiago de Cali</v>
          </cell>
          <cell r="AA34" t="str">
            <v>MARIA</v>
          </cell>
          <cell r="AB34" t="str">
            <v>CAMILA</v>
          </cell>
          <cell r="AC34" t="str">
            <v>CASTAÑEDA</v>
          </cell>
          <cell r="AD34" t="str">
            <v>VELASQUEZ</v>
          </cell>
          <cell r="AE34" t="str">
            <v>SI</v>
          </cell>
          <cell r="AF34" t="str">
            <v>1 PÓLIZA</v>
          </cell>
          <cell r="AG34" t="str">
            <v>12 SEGUROS DEL ESTADO</v>
          </cell>
          <cell r="AH34" t="str">
            <v>2 CUMPLIMIENTO</v>
          </cell>
          <cell r="AI34">
            <v>45687</v>
          </cell>
          <cell r="AJ34" t="str">
            <v>45-46-101028790</v>
          </cell>
          <cell r="AK34" t="str">
            <v>GLORIA TERESITA SERNA ALZATE</v>
          </cell>
          <cell r="AL34" t="str">
            <v>DNMI CABO MANGLARES</v>
          </cell>
          <cell r="AM34" t="str">
            <v>2 SUPERVISOR</v>
          </cell>
          <cell r="AN34" t="str">
            <v>3 CÉDULA DE CIUDADANÍA</v>
          </cell>
          <cell r="AO34">
            <v>1085903464</v>
          </cell>
          <cell r="AP34" t="str">
            <v>MARÍA FERNANDA VILLAREAL MONSALVE</v>
          </cell>
          <cell r="AQ34">
            <v>180</v>
          </cell>
          <cell r="AR34" t="str">
            <v>3 NO PACTADOS</v>
          </cell>
          <cell r="AS34" t="str">
            <v>4 NO SE HA ADICIONADO NI EN VALOR y EN TIEMPO</v>
          </cell>
          <cell r="AT34">
            <v>0</v>
          </cell>
          <cell r="AU34">
            <v>0</v>
          </cell>
          <cell r="AV34" t="str">
            <v>-</v>
          </cell>
          <cell r="AW34">
            <v>0</v>
          </cell>
          <cell r="AY34">
            <v>45687</v>
          </cell>
          <cell r="AZ34">
            <v>45687</v>
          </cell>
          <cell r="BA34">
            <v>45687</v>
          </cell>
          <cell r="BB34">
            <v>45960</v>
          </cell>
          <cell r="BD34" t="str">
            <v>2. NO</v>
          </cell>
          <cell r="BE34" t="str">
            <v>-</v>
          </cell>
          <cell r="BF34" t="str">
            <v>-</v>
          </cell>
          <cell r="BG34" t="str">
            <v>1. SI</v>
          </cell>
          <cell r="BH34">
            <v>1</v>
          </cell>
          <cell r="BI34" t="str">
            <v>-</v>
          </cell>
          <cell r="BJ34" t="str">
            <v>-</v>
          </cell>
          <cell r="BK34" t="str">
            <v>ADICIONADO Y PRORROGADO</v>
          </cell>
          <cell r="BL34" t="str">
            <v xml:space="preserve">2025753501000025E
</v>
          </cell>
          <cell r="BM34">
            <v>22913148</v>
          </cell>
          <cell r="BN34" t="str">
            <v>CAROLINA BETANCUR CASTRO</v>
          </cell>
          <cell r="BO34" t="str">
            <v xml:space="preserve">https://community.secop.gov.co/Public/Tendering/ContractNoticePhases/View?PPI=CO1.PPI.37044598&amp;isFromPublicArea=True&amp;isModal=False </v>
          </cell>
          <cell r="BP34" t="str">
            <v>VIGENTE</v>
          </cell>
          <cell r="BR34" t="str">
            <v xml:space="preserve">https://community.secop.gov.co/Public/Tendering/ContractDetailView/Index?UniqueIdentifier=CO1.PCCNTR.7366844 </v>
          </cell>
          <cell r="BS34" t="str">
            <v>maria.castañeda</v>
          </cell>
          <cell r="BT34" t="str">
            <v>parquesnacionales.gov.co</v>
          </cell>
          <cell r="BU34" t="str">
            <v>cabomanglares@parquesnacionales.gov.co</v>
          </cell>
          <cell r="BV34" t="str">
            <v>PROFESIONAL</v>
          </cell>
          <cell r="BW34" t="str">
            <v>BANCOLOMBIA S.A.</v>
          </cell>
          <cell r="BX34" t="str">
            <v>Ahorro</v>
          </cell>
          <cell r="BY34">
            <v>82947624101</v>
          </cell>
          <cell r="CC34">
            <v>3818858</v>
          </cell>
          <cell r="CD34">
            <v>3818858</v>
          </cell>
          <cell r="CE34">
            <v>3818858</v>
          </cell>
          <cell r="CF34">
            <v>3818858</v>
          </cell>
          <cell r="CG34">
            <v>3818858</v>
          </cell>
          <cell r="CH34">
            <v>3818858</v>
          </cell>
          <cell r="CN34">
            <v>0</v>
          </cell>
        </row>
        <row r="35">
          <cell r="A35" t="str">
            <v>CD-DTPA-034-2025</v>
          </cell>
          <cell r="B35" t="str">
            <v>2 NACION</v>
          </cell>
          <cell r="C35" t="str">
            <v>CPS-DTPA-34-2025</v>
          </cell>
          <cell r="D35" t="str">
            <v>PABLO JOSE GALVIS MUÑOZ</v>
          </cell>
          <cell r="E35">
            <v>45691</v>
          </cell>
          <cell r="F35" t="str">
            <v>PA00-3202032-1-027 Prestar servicios profesionales con plena autonomía técnica y administrativa en la Dirección Territorial Pacífico, en la implementación y seguimiento de las acciones jurídicas del proceso sancionatorio derivados del ejercicio de la autoridad ambiental ejercida en las áreas protegidas administradas por PNNC, en el marco de la conservación de la diversidad biológica de las áreas protegidas del SINAP Nacional.</v>
          </cell>
          <cell r="G35" t="str">
            <v>PROFESIONAL</v>
          </cell>
          <cell r="H35" t="str">
            <v>2 CONTRATACIÓN DIRECTA</v>
          </cell>
          <cell r="I35" t="str">
            <v>14 PRESTACIÓN DE SERVICIOS</v>
          </cell>
          <cell r="J35" t="str">
            <v>N/A</v>
          </cell>
          <cell r="K35">
            <v>80111600</v>
          </cell>
          <cell r="L35" t="str">
            <v>3625</v>
          </cell>
          <cell r="M35" t="str">
            <v>6225</v>
          </cell>
          <cell r="N35">
            <v>45691</v>
          </cell>
          <cell r="O35">
            <v>6347913</v>
          </cell>
          <cell r="P35">
            <v>69403849</v>
          </cell>
          <cell r="Q35" t="str">
            <v>SESENTA Y NUEVE MILLONES CUATROCIENTOS TRES MIL OCHOCIENTOS CUARENTA Y NUEVE</v>
          </cell>
          <cell r="R35" t="str">
            <v>1 PERSONA NATURAL</v>
          </cell>
          <cell r="S35" t="str">
            <v>3 CÉDULA DE CIUDADANÍA</v>
          </cell>
          <cell r="T35">
            <v>76332161</v>
          </cell>
          <cell r="U35">
            <v>2</v>
          </cell>
          <cell r="V35" t="str">
            <v>N-A</v>
          </cell>
          <cell r="W35" t="str">
            <v>11 NO SE DILIGENCIA INFORMACIÓN PARA ESTE FORMULARIO EN ESTE PERÍODO DE REPORTE</v>
          </cell>
          <cell r="X35" t="str">
            <v>MASCULINO</v>
          </cell>
          <cell r="Y35" t="str">
            <v>Cauca</v>
          </cell>
          <cell r="Z35" t="str">
            <v>Popayan</v>
          </cell>
          <cell r="AA35" t="str">
            <v>PABLO</v>
          </cell>
          <cell r="AB35" t="str">
            <v>JOSE</v>
          </cell>
          <cell r="AC35" t="str">
            <v>GALVIS</v>
          </cell>
          <cell r="AD35" t="str">
            <v>MUÑOZ</v>
          </cell>
          <cell r="AE35" t="str">
            <v>SI</v>
          </cell>
          <cell r="AF35" t="str">
            <v>1 PÓLIZA</v>
          </cell>
          <cell r="AG35" t="str">
            <v>12 SEGUROS DEL ESTADO</v>
          </cell>
          <cell r="AH35" t="str">
            <v>2 CUMPLIMIENTO</v>
          </cell>
          <cell r="AI35">
            <v>45691</v>
          </cell>
          <cell r="AJ35" t="str">
            <v>45-46-101029036</v>
          </cell>
          <cell r="AK35" t="str">
            <v>GLORIA TERESITA SERNA ALZATE</v>
          </cell>
          <cell r="AL35" t="str">
            <v>DTPA</v>
          </cell>
          <cell r="AM35" t="str">
            <v>2 SUPERVISOR</v>
          </cell>
          <cell r="AN35" t="str">
            <v>3 CÉDULA DE CIUDADANÍA</v>
          </cell>
          <cell r="AO35">
            <v>24344682</v>
          </cell>
          <cell r="AP35" t="str">
            <v>DIANA CAROLINA GOMEZ</v>
          </cell>
          <cell r="AQ35">
            <v>328</v>
          </cell>
          <cell r="AR35" t="str">
            <v>3 NO PACTADOS</v>
          </cell>
          <cell r="AS35" t="str">
            <v>4 NO SE HA ADICIONADO NI EN VALOR y EN TIEMPO</v>
          </cell>
          <cell r="AT35">
            <v>0</v>
          </cell>
          <cell r="AU35">
            <v>0</v>
          </cell>
          <cell r="AV35" t="str">
            <v>-</v>
          </cell>
          <cell r="AW35">
            <v>0</v>
          </cell>
          <cell r="AY35">
            <v>45691</v>
          </cell>
          <cell r="AZ35">
            <v>45691</v>
          </cell>
          <cell r="BA35">
            <v>45691</v>
          </cell>
          <cell r="BB35">
            <v>45747</v>
          </cell>
          <cell r="BD35" t="str">
            <v>2. NO</v>
          </cell>
          <cell r="BE35" t="str">
            <v>-</v>
          </cell>
          <cell r="BF35" t="str">
            <v>-</v>
          </cell>
          <cell r="BG35" t="str">
            <v>1. SI</v>
          </cell>
          <cell r="BH35">
            <v>0</v>
          </cell>
          <cell r="BI35" t="str">
            <v>-</v>
          </cell>
          <cell r="BJ35" t="str">
            <v>-</v>
          </cell>
          <cell r="BK35" t="str">
            <v>TERMINACIÓN ANTICIPADA</v>
          </cell>
          <cell r="BL35" t="str">
            <v xml:space="preserve">2025753501000026E
</v>
          </cell>
          <cell r="BM35">
            <v>69403849</v>
          </cell>
          <cell r="BN35" t="str">
            <v>JULIANA ISABEL MONTES ROMERO</v>
          </cell>
          <cell r="BO35" t="str">
            <v xml:space="preserve">https://community.secop.gov.co/Public/Tendering/ContractNoticePhases/View?PPI=CO1.PPI.37147654&amp;isFromPublicArea=True&amp;isModal=False </v>
          </cell>
          <cell r="BP35" t="str">
            <v>TERMINADO ANTICIPADAMENTE</v>
          </cell>
          <cell r="BR35" t="str">
            <v xml:space="preserve">https://community.secop.gov.co/Public/Tendering/ContractDetailView/Index?UniqueIdentifier=CO1.PCCNTR.7391855 </v>
          </cell>
          <cell r="BS35" t="str">
            <v>pablo.galvis</v>
          </cell>
          <cell r="BT35" t="str">
            <v>parquesnacionales.gov.co</v>
          </cell>
          <cell r="BU35" t="str">
            <v>sancionatorios.dtpa@parquesnacionales.gov.co</v>
          </cell>
          <cell r="BV35" t="str">
            <v>PROFESIONAL</v>
          </cell>
          <cell r="BW35" t="str">
            <v>BANCOLOMBIA S.A.</v>
          </cell>
          <cell r="BX35" t="str">
            <v>Ahorro</v>
          </cell>
          <cell r="BY35" t="str">
            <v>86831499330</v>
          </cell>
          <cell r="CC35">
            <v>5924719</v>
          </cell>
          <cell r="CD35">
            <v>6347913</v>
          </cell>
          <cell r="CE35">
            <v>6347913</v>
          </cell>
          <cell r="CF35">
            <v>6347913</v>
          </cell>
          <cell r="CG35">
            <v>6347913</v>
          </cell>
          <cell r="CH35">
            <v>6347913</v>
          </cell>
          <cell r="CI35">
            <v>6347913</v>
          </cell>
          <cell r="CJ35">
            <v>6347913</v>
          </cell>
          <cell r="CK35">
            <v>6347913</v>
          </cell>
          <cell r="CL35">
            <v>6347913</v>
          </cell>
          <cell r="CM35">
            <v>6347913</v>
          </cell>
          <cell r="CN35">
            <v>0</v>
          </cell>
        </row>
        <row r="36">
          <cell r="A36" t="str">
            <v>CD-DTPA-035-2025</v>
          </cell>
          <cell r="B36" t="str">
            <v>2 NACION</v>
          </cell>
          <cell r="C36" t="str">
            <v>CPS-DTPA-35-2025</v>
          </cell>
          <cell r="D36" t="str">
            <v>YEIMI FABIOLA RINCON TORRES</v>
          </cell>
          <cell r="E36">
            <v>45691</v>
          </cell>
          <cell r="F36" t="str">
            <v>PA00-3202008-9-032 Prestar servicios profesionales con plena autonomía técnica y administrativa en la Dirección Territorial Pacifico para realizar consolidación, revisión, análisis, reporte de información y demás actividades requeridas para la ejecución del ordenamiento ecoturístico en las áreas protegidas en el marco de la conservación de la diversidad biológica de las áreas protegidas del SINAP Nacional.</v>
          </cell>
          <cell r="G36" t="str">
            <v>PROFESIONAL</v>
          </cell>
          <cell r="H36" t="str">
            <v>2 CONTRATACIÓN DIRECTA</v>
          </cell>
          <cell r="I36" t="str">
            <v>14 PRESTACIÓN DE SERVICIOS</v>
          </cell>
          <cell r="J36" t="str">
            <v>N/A</v>
          </cell>
          <cell r="K36">
            <v>80111600</v>
          </cell>
          <cell r="L36" t="str">
            <v>8125</v>
          </cell>
          <cell r="M36" t="str">
            <v>6025</v>
          </cell>
          <cell r="N36">
            <v>45691</v>
          </cell>
          <cell r="O36">
            <v>6347913</v>
          </cell>
          <cell r="P36">
            <v>69403849</v>
          </cell>
          <cell r="Q36" t="str">
            <v>SESENTA Y NUEVE MILLONES CUATROCIENTOS TRES MIL OCHOCIENTOS CUARENTA Y NUEVE</v>
          </cell>
          <cell r="R36" t="str">
            <v>1 PERSONA NATURAL</v>
          </cell>
          <cell r="S36" t="str">
            <v>3 CÉDULA DE CIUDADANÍA</v>
          </cell>
          <cell r="T36">
            <v>1052395035</v>
          </cell>
          <cell r="U36">
            <v>2</v>
          </cell>
          <cell r="V36" t="str">
            <v>N-A</v>
          </cell>
          <cell r="W36" t="str">
            <v>11 NO SE DILIGENCIA INFORMACIÓN PARA ESTE FORMULARIO EN ESTE PERÍODO DE REPORTE</v>
          </cell>
          <cell r="X36" t="str">
            <v>FEMENINO</v>
          </cell>
          <cell r="Y36" t="str">
            <v>Boyaca</v>
          </cell>
          <cell r="Z36" t="str">
            <v>Duitama</v>
          </cell>
          <cell r="AA36" t="str">
            <v>YEIMI</v>
          </cell>
          <cell r="AB36" t="str">
            <v>FABIOLA</v>
          </cell>
          <cell r="AC36" t="str">
            <v>RINCON</v>
          </cell>
          <cell r="AD36" t="str">
            <v>TORRES</v>
          </cell>
          <cell r="AE36" t="str">
            <v>SI</v>
          </cell>
          <cell r="AF36" t="str">
            <v>1 PÓLIZA</v>
          </cell>
          <cell r="AG36" t="str">
            <v>12 SEGUROS DEL ESTADO</v>
          </cell>
          <cell r="AH36" t="str">
            <v>2 CUMPLIMIENTO</v>
          </cell>
          <cell r="AI36">
            <v>45691</v>
          </cell>
          <cell r="AJ36" t="str">
            <v>45-46-101029064</v>
          </cell>
          <cell r="AK36" t="str">
            <v>GLORIA TERESITA SERNA ALZATE</v>
          </cell>
          <cell r="AL36" t="str">
            <v>DTPA</v>
          </cell>
          <cell r="AM36" t="str">
            <v>2 SUPERVISOR</v>
          </cell>
          <cell r="AN36" t="str">
            <v>3 CÉDULA DE CIUDADANÍA</v>
          </cell>
          <cell r="AO36">
            <v>29664613</v>
          </cell>
          <cell r="AP36" t="str">
            <v>DIANA ISABEL ZUÑIGA</v>
          </cell>
          <cell r="AQ36">
            <v>328</v>
          </cell>
          <cell r="AR36" t="str">
            <v>3 NO PACTADOS</v>
          </cell>
          <cell r="AS36" t="str">
            <v>4 NO SE HA ADICIONADO NI EN VALOR y EN TIEMPO</v>
          </cell>
          <cell r="AT36">
            <v>0</v>
          </cell>
          <cell r="AU36">
            <v>0</v>
          </cell>
          <cell r="AV36" t="str">
            <v>-</v>
          </cell>
          <cell r="AW36">
            <v>0</v>
          </cell>
          <cell r="AY36">
            <v>45691</v>
          </cell>
          <cell r="AZ36">
            <v>45691</v>
          </cell>
          <cell r="BA36">
            <v>45691</v>
          </cell>
          <cell r="BB36">
            <v>46022</v>
          </cell>
          <cell r="BD36" t="str">
            <v>2. NO</v>
          </cell>
          <cell r="BE36" t="str">
            <v>-</v>
          </cell>
          <cell r="BF36" t="str">
            <v>-</v>
          </cell>
          <cell r="BG36" t="str">
            <v>2. NO</v>
          </cell>
          <cell r="BH36">
            <v>0</v>
          </cell>
          <cell r="BI36" t="str">
            <v>-</v>
          </cell>
          <cell r="BJ36" t="str">
            <v>-</v>
          </cell>
          <cell r="BL36" t="str">
            <v>2025753501000027E</v>
          </cell>
          <cell r="BM36">
            <v>69403849</v>
          </cell>
          <cell r="BN36" t="str">
            <v>JULIANA ISABEL MONTES ROMERO</v>
          </cell>
          <cell r="BO36" t="str">
            <v xml:space="preserve">https://community.secop.gov.co/Public/Tendering/ContractNoticePhases/View?PPI=CO1.PPI.37148902&amp;isFromPublicArea=True&amp;isModal=False </v>
          </cell>
          <cell r="BP36" t="str">
            <v>VIGENTE</v>
          </cell>
          <cell r="BR36" t="str">
            <v xml:space="preserve">https://community.secop.gov.co/Public/Tendering/ContractDetailView/Index?UniqueIdentifier=CO1.PCCNTR.7392324 </v>
          </cell>
          <cell r="BS36" t="str">
            <v>yeimi.rincon</v>
          </cell>
          <cell r="BT36" t="str">
            <v>parquesnacionales.gov.co</v>
          </cell>
          <cell r="BU36" t="str">
            <v>ecoturismo.dtpa@parquesnacionales.gov.co</v>
          </cell>
          <cell r="BV36" t="str">
            <v>PROFESIONAL</v>
          </cell>
          <cell r="BW36" t="str">
            <v>BANCOLOMBIA S.A.</v>
          </cell>
          <cell r="BX36" t="str">
            <v>Ahorro</v>
          </cell>
          <cell r="BY36" t="str">
            <v>26200028421</v>
          </cell>
          <cell r="CC36">
            <v>5924719</v>
          </cell>
          <cell r="CD36">
            <v>6347913</v>
          </cell>
          <cell r="CE36">
            <v>6347913</v>
          </cell>
          <cell r="CF36">
            <v>6347913</v>
          </cell>
          <cell r="CG36">
            <v>6347913</v>
          </cell>
          <cell r="CH36">
            <v>6347913</v>
          </cell>
          <cell r="CI36">
            <v>6347913</v>
          </cell>
          <cell r="CJ36">
            <v>6347913</v>
          </cell>
          <cell r="CK36">
            <v>6347913</v>
          </cell>
          <cell r="CL36">
            <v>6347913</v>
          </cell>
          <cell r="CM36">
            <v>6347913</v>
          </cell>
          <cell r="CN36">
            <v>0</v>
          </cell>
        </row>
        <row r="37">
          <cell r="A37" t="str">
            <v>CD-DTPA-036-2025</v>
          </cell>
          <cell r="B37" t="str">
            <v>2 NACION</v>
          </cell>
          <cell r="C37" t="str">
            <v>CPS-DTPA-36-2025</v>
          </cell>
          <cell r="D37" t="str">
            <v>ANDRÉS FELIPE ECHEVERRY RAMÍREZ</v>
          </cell>
          <cell r="E37">
            <v>45692</v>
          </cell>
          <cell r="F37" t="str">
            <v>PA06-3202032-1-006 Prestar servicios de apoyo a la gestión con plena autonomía técnica y administrativa en el PNN LOS Katíos para Implementar las acciones técnicas de las estrategias de prevención, vigilancia y control en el área protegida, en el marco de la conservación de la diversidad biológica de las áreas protegidas del SINAP nacional.</v>
          </cell>
          <cell r="G37" t="str">
            <v>APOYO A LA GESTIÓN</v>
          </cell>
          <cell r="H37" t="str">
            <v>2 CONTRATACIÓN DIRECTA</v>
          </cell>
          <cell r="I37" t="str">
            <v>14 PRESTACIÓN DE SERVICIOS</v>
          </cell>
          <cell r="J37" t="str">
            <v>N/A</v>
          </cell>
          <cell r="K37">
            <v>80111600</v>
          </cell>
          <cell r="L37" t="str">
            <v>8825</v>
          </cell>
          <cell r="M37" t="str">
            <v>6625</v>
          </cell>
          <cell r="N37">
            <v>45692</v>
          </cell>
          <cell r="O37">
            <v>2948106</v>
          </cell>
          <cell r="P37">
            <v>32036085</v>
          </cell>
          <cell r="Q37" t="str">
            <v>TREINTA Y DOS MILLONES TREINTA Y SEIS MIL OCHENTA Y CINCO</v>
          </cell>
          <cell r="R37" t="str">
            <v>1 PERSONA NATURAL</v>
          </cell>
          <cell r="S37" t="str">
            <v>3 CÉDULA DE CIUDADANÍA</v>
          </cell>
          <cell r="T37">
            <v>1075090109</v>
          </cell>
          <cell r="U37">
            <v>2</v>
          </cell>
          <cell r="V37" t="str">
            <v>N-A</v>
          </cell>
          <cell r="W37" t="str">
            <v>11 NO SE DILIGENCIA INFORMACIÓN PARA ESTE FORMULARIO EN ESTE PERÍODO DE REPORTE</v>
          </cell>
          <cell r="X37" t="str">
            <v>MASCULINO</v>
          </cell>
          <cell r="Y37" t="str">
            <v>Tolima</v>
          </cell>
          <cell r="Z37" t="str">
            <v>Libano</v>
          </cell>
          <cell r="AA37" t="str">
            <v>ANDRÉS</v>
          </cell>
          <cell r="AB37" t="str">
            <v>FELIPE</v>
          </cell>
          <cell r="AC37" t="str">
            <v>ECHEVERRY</v>
          </cell>
          <cell r="AD37" t="str">
            <v>RAMÍREZ</v>
          </cell>
          <cell r="AE37" t="str">
            <v>NO</v>
          </cell>
          <cell r="AF37" t="str">
            <v>6 NO CONSTITUYÓ GARANTÍAS</v>
          </cell>
          <cell r="AG37" t="str">
            <v>N-A</v>
          </cell>
          <cell r="AH37" t="str">
            <v>N-A</v>
          </cell>
          <cell r="AI37" t="str">
            <v>N-A</v>
          </cell>
          <cell r="AJ37" t="str">
            <v>N-A</v>
          </cell>
          <cell r="AK37" t="str">
            <v>GLORIA TERESITA SERNA ALZATE</v>
          </cell>
          <cell r="AL37" t="str">
            <v>PNN LOS KATIOS</v>
          </cell>
          <cell r="AM37" t="str">
            <v>2 SUPERVISOR</v>
          </cell>
          <cell r="AN37" t="str">
            <v>3 CÉDULA DE CIUDADANÍA</v>
          </cell>
          <cell r="AO37">
            <v>12563768</v>
          </cell>
          <cell r="AP37" t="str">
            <v>NELSON DE LA ROSA MANJARRES</v>
          </cell>
          <cell r="AQ37">
            <v>327</v>
          </cell>
          <cell r="AR37" t="str">
            <v>3 NO PACTADOS</v>
          </cell>
          <cell r="AS37" t="str">
            <v>4 NO SE HA ADICIONADO NI EN VALOR y EN TIEMPO</v>
          </cell>
          <cell r="AT37">
            <v>0</v>
          </cell>
          <cell r="AU37">
            <v>0</v>
          </cell>
          <cell r="AV37" t="str">
            <v>-</v>
          </cell>
          <cell r="AW37">
            <v>0</v>
          </cell>
          <cell r="AY37">
            <v>45692</v>
          </cell>
          <cell r="AZ37" t="str">
            <v>N/A</v>
          </cell>
          <cell r="BA37">
            <v>45692</v>
          </cell>
          <cell r="BB37">
            <v>46022</v>
          </cell>
          <cell r="BD37" t="str">
            <v>2. NO</v>
          </cell>
          <cell r="BE37" t="str">
            <v>-</v>
          </cell>
          <cell r="BF37" t="str">
            <v>-</v>
          </cell>
          <cell r="BG37" t="str">
            <v>2. NO</v>
          </cell>
          <cell r="BH37">
            <v>0</v>
          </cell>
          <cell r="BI37" t="str">
            <v>-</v>
          </cell>
          <cell r="BJ37" t="str">
            <v>-</v>
          </cell>
          <cell r="BL37" t="str">
            <v>2025753501000028E</v>
          </cell>
          <cell r="BM37">
            <v>32036085</v>
          </cell>
          <cell r="BN37" t="str">
            <v>KHAREM CARABALI MARULANDA</v>
          </cell>
          <cell r="BO37" t="str">
            <v xml:space="preserve">https://community.secop.gov.co/Public/Tendering/ContractNoticePhases/View?PPI=CO1.PPI.37157635&amp;isFromPublicArea=True&amp;isModal=False </v>
          </cell>
          <cell r="BP37" t="str">
            <v>VIGENTE</v>
          </cell>
          <cell r="BR37" t="str">
            <v xml:space="preserve">https://community.secop.gov.co/Public/Tendering/ContractDetailView/Index?UniqueIdentifier=CO1.PCCNTR.7401570 </v>
          </cell>
          <cell r="BS37" t="str">
            <v>andres.echeverry</v>
          </cell>
          <cell r="BT37" t="str">
            <v>parquesnacionales.gov.co</v>
          </cell>
          <cell r="BU37" t="str">
            <v>pvc.katios@parquesnacionales.gov.co</v>
          </cell>
          <cell r="BV37" t="str">
            <v>TECNICO</v>
          </cell>
          <cell r="BW37" t="str">
            <v>BANCOLOMBIA S.A.</v>
          </cell>
          <cell r="BX37" t="str">
            <v>Ahorro</v>
          </cell>
          <cell r="BY37">
            <v>95957487352</v>
          </cell>
          <cell r="CC37">
            <v>2555025</v>
          </cell>
          <cell r="CD37">
            <v>2948106</v>
          </cell>
          <cell r="CE37">
            <v>2948106</v>
          </cell>
          <cell r="CF37">
            <v>2948106</v>
          </cell>
          <cell r="CG37">
            <v>2948106</v>
          </cell>
          <cell r="CH37">
            <v>2948106</v>
          </cell>
          <cell r="CI37">
            <v>2948106</v>
          </cell>
          <cell r="CJ37">
            <v>2948106</v>
          </cell>
          <cell r="CK37">
            <v>2948106</v>
          </cell>
          <cell r="CL37">
            <v>2948106</v>
          </cell>
          <cell r="CM37">
            <v>2948106</v>
          </cell>
          <cell r="CN37">
            <v>0</v>
          </cell>
        </row>
        <row r="38">
          <cell r="A38" t="str">
            <v>CD-DTPA-037-2025</v>
          </cell>
          <cell r="B38" t="str">
            <v>2 NACION</v>
          </cell>
          <cell r="C38" t="str">
            <v>CPS-DTPA-37-2025</v>
          </cell>
          <cell r="D38" t="str">
            <v>ALEXANDER PINO ANGULO</v>
          </cell>
          <cell r="E38">
            <v>45692</v>
          </cell>
          <cell r="F38" t="str">
            <v>PA06-3202032-1-002 Prestar servicios de apoyo a la gestión con plena autonomía técnica y administrativa en el PNN Los Katíos en el desarrollo de las acciones operativas en la implementación de la estrategia de prevención, vigilancia y control en el área protegida, en el marco de la conservación de la diversidad biológica de las áreas protegidas del SINAP nacional.</v>
          </cell>
          <cell r="G38" t="str">
            <v>APOYO A LA GESTIÓN</v>
          </cell>
          <cell r="H38" t="str">
            <v>2 CONTRATACIÓN DIRECTA</v>
          </cell>
          <cell r="I38" t="str">
            <v>14 PRESTACIÓN DE SERVICIOS</v>
          </cell>
          <cell r="J38" t="str">
            <v>N/A</v>
          </cell>
          <cell r="K38">
            <v>80111600</v>
          </cell>
          <cell r="L38" t="str">
            <v>8925</v>
          </cell>
          <cell r="M38" t="str">
            <v>6925</v>
          </cell>
          <cell r="N38">
            <v>45693</v>
          </cell>
          <cell r="O38">
            <v>1836237</v>
          </cell>
          <cell r="P38">
            <v>19953775</v>
          </cell>
          <cell r="Q38" t="str">
            <v>DIECINUEVE MILLONES NOVECIENTOS CINCUENTA Y TRES MIL SETECIENTOS SETENTA Y CINCO</v>
          </cell>
          <cell r="R38" t="str">
            <v>1 PERSONA NATURAL</v>
          </cell>
          <cell r="S38" t="str">
            <v>3 CÉDULA DE CIUDADANÍA</v>
          </cell>
          <cell r="T38">
            <v>1045525767</v>
          </cell>
          <cell r="U38">
            <v>2</v>
          </cell>
          <cell r="V38" t="str">
            <v>N-A</v>
          </cell>
          <cell r="W38" t="str">
            <v>11 NO SE DILIGENCIA INFORMACIÓN PARA ESTE FORMULARIO EN ESTE PERÍODO DE REPORTE</v>
          </cell>
          <cell r="X38" t="str">
            <v>MASCULINO</v>
          </cell>
          <cell r="Y38" t="str">
            <v>Antioquia</v>
          </cell>
          <cell r="Z38" t="str">
            <v>Turbo</v>
          </cell>
          <cell r="AA38" t="str">
            <v>ALEXANDER</v>
          </cell>
          <cell r="AB38" t="str">
            <v>PINO</v>
          </cell>
          <cell r="AC38" t="str">
            <v>ANGULO</v>
          </cell>
          <cell r="AE38" t="str">
            <v>NO</v>
          </cell>
          <cell r="AF38" t="str">
            <v>6 NO CONSTITUYÓ GARANTÍAS</v>
          </cell>
          <cell r="AG38" t="str">
            <v>N-A</v>
          </cell>
          <cell r="AH38" t="str">
            <v>N-A</v>
          </cell>
          <cell r="AI38" t="str">
            <v>N-A</v>
          </cell>
          <cell r="AJ38" t="str">
            <v>N-A</v>
          </cell>
          <cell r="AK38" t="str">
            <v>GLORIA TERESITA SERNA ALZATE</v>
          </cell>
          <cell r="AL38" t="str">
            <v>PNN LOS KATIOS</v>
          </cell>
          <cell r="AM38" t="str">
            <v>2 SUPERVISOR</v>
          </cell>
          <cell r="AN38" t="str">
            <v>3 CÉDULA DE CIUDADANÍA</v>
          </cell>
          <cell r="AO38">
            <v>12563768</v>
          </cell>
          <cell r="AP38" t="str">
            <v>NELSON DE LA ROSA MANJARRES</v>
          </cell>
          <cell r="AQ38">
            <v>327</v>
          </cell>
          <cell r="AR38" t="str">
            <v>3 NO PACTADOS</v>
          </cell>
          <cell r="AS38" t="str">
            <v>4 NO SE HA ADICIONADO NI EN VALOR y EN TIEMPO</v>
          </cell>
          <cell r="AT38">
            <v>0</v>
          </cell>
          <cell r="AU38">
            <v>0</v>
          </cell>
          <cell r="AV38" t="str">
            <v>-</v>
          </cell>
          <cell r="AW38">
            <v>0</v>
          </cell>
          <cell r="AY38">
            <v>45692</v>
          </cell>
          <cell r="AZ38" t="str">
            <v>N/A</v>
          </cell>
          <cell r="BA38">
            <v>45693</v>
          </cell>
          <cell r="BB38">
            <v>46022</v>
          </cell>
          <cell r="BD38" t="str">
            <v>2. NO</v>
          </cell>
          <cell r="BE38" t="str">
            <v>-</v>
          </cell>
          <cell r="BF38" t="str">
            <v>-</v>
          </cell>
          <cell r="BG38" t="str">
            <v>2. NO</v>
          </cell>
          <cell r="BH38">
            <v>0</v>
          </cell>
          <cell r="BI38" t="str">
            <v>-</v>
          </cell>
          <cell r="BJ38" t="str">
            <v>-</v>
          </cell>
          <cell r="BL38" t="str">
            <v>2025753501000029E</v>
          </cell>
          <cell r="BM38">
            <v>19953775</v>
          </cell>
          <cell r="BN38" t="str">
            <v>KHAREM CARABALI MARULANDA</v>
          </cell>
          <cell r="BO38" t="str">
            <v xml:space="preserve">https://community.secop.gov.co/Public/Tendering/ContractNoticePhases/View?PPI=CO1.PPI.37158202&amp;isFromPublicArea=True&amp;isModal=False </v>
          </cell>
          <cell r="BP38" t="str">
            <v>VIGENTE</v>
          </cell>
          <cell r="BR38" t="str">
            <v xml:space="preserve">https://community.secop.gov.co/Public/Tendering/ContractDetailView/Index?UniqueIdentifier=CO1.PCCNTR.7402577 </v>
          </cell>
          <cell r="BS38" t="str">
            <v>alexander.pino</v>
          </cell>
          <cell r="BT38" t="str">
            <v>parquesnacionales.gov.co</v>
          </cell>
          <cell r="BU38" t="str">
            <v>apinoangulo@gmail.com</v>
          </cell>
          <cell r="BV38" t="str">
            <v>OPERARIO</v>
          </cell>
          <cell r="BW38" t="str">
            <v>BANCOLOMBIA S.A.</v>
          </cell>
          <cell r="BX38" t="str">
            <v>Ahorro</v>
          </cell>
          <cell r="BY38">
            <v>95900024542</v>
          </cell>
          <cell r="CC38">
            <v>1591405</v>
          </cell>
          <cell r="CD38">
            <v>1836237</v>
          </cell>
          <cell r="CE38">
            <v>1836237</v>
          </cell>
          <cell r="CF38">
            <v>1836237</v>
          </cell>
          <cell r="CG38">
            <v>1836237</v>
          </cell>
          <cell r="CH38">
            <v>1836237</v>
          </cell>
          <cell r="CI38">
            <v>1836237</v>
          </cell>
          <cell r="CJ38">
            <v>1836237</v>
          </cell>
          <cell r="CK38">
            <v>1836237</v>
          </cell>
          <cell r="CL38">
            <v>1836237</v>
          </cell>
          <cell r="CM38">
            <v>1836237</v>
          </cell>
          <cell r="CN38">
            <v>0</v>
          </cell>
        </row>
        <row r="39">
          <cell r="A39" t="str">
            <v>CD-DTPA-038-2025</v>
          </cell>
          <cell r="B39" t="str">
            <v>1 FONAM</v>
          </cell>
          <cell r="C39" t="str">
            <v>CPS-DTPA-38-2025</v>
          </cell>
          <cell r="D39" t="str">
            <v xml:space="preserve">LOREN LIZETH OSORIO MERA   </v>
          </cell>
          <cell r="E39">
            <v>45692</v>
          </cell>
          <cell r="F39" t="str">
            <v>PA10-3202008-15-008 Prestar servicios profesionales con plena autonomia tecnica y administrativa en PNN UTRIA en el desarrollo de actividades en lo procesos de gestión contractual, administrativa, financiera, documental y la atención a derechos de petición y requerimientos de ciudadanos del área protegida en el marco de la conservación de la diversidad biológica de las áreas protegidas del SINAP</v>
          </cell>
          <cell r="G39" t="str">
            <v>PROFESIONAL</v>
          </cell>
          <cell r="H39" t="str">
            <v>2 CONTRATACIÓN DIRECTA</v>
          </cell>
          <cell r="I39" t="str">
            <v>14 PRESTACIÓN DE SERVICIOS</v>
          </cell>
          <cell r="J39" t="str">
            <v>N/A</v>
          </cell>
          <cell r="K39">
            <v>80111600</v>
          </cell>
          <cell r="L39" t="str">
            <v>3025</v>
          </cell>
          <cell r="M39" t="str">
            <v>2425</v>
          </cell>
          <cell r="N39">
            <v>45692</v>
          </cell>
          <cell r="O39">
            <v>4200744</v>
          </cell>
          <cell r="P39">
            <v>43407688</v>
          </cell>
          <cell r="Q39" t="str">
            <v>CUARENTA Y TRES MILLONES CUATROCIENTOS SIETE MIL SEISCIENTOS OCHENTA Y OCHO</v>
          </cell>
          <cell r="R39" t="str">
            <v>1 PERSONA NATURAL</v>
          </cell>
          <cell r="S39" t="str">
            <v>3 CÉDULA DE CIUDADANÍA</v>
          </cell>
          <cell r="T39">
            <v>1114453706</v>
          </cell>
          <cell r="U39">
            <v>2</v>
          </cell>
          <cell r="V39" t="str">
            <v>N-A</v>
          </cell>
          <cell r="W39" t="str">
            <v>11 NO SE DILIGENCIA INFORMACIÓN PARA ESTE FORMULARIO EN ESTE PERÍODO DE REPORTE</v>
          </cell>
          <cell r="X39" t="str">
            <v>FEMENINO</v>
          </cell>
          <cell r="Y39" t="str">
            <v>Valle del Cauca</v>
          </cell>
          <cell r="Z39" t="str">
            <v>Santiago de Cali</v>
          </cell>
          <cell r="AA39" t="str">
            <v>LOREN</v>
          </cell>
          <cell r="AB39" t="str">
            <v>LIZETH</v>
          </cell>
          <cell r="AC39" t="str">
            <v>OSORIO</v>
          </cell>
          <cell r="AD39" t="str">
            <v>MERA</v>
          </cell>
          <cell r="AE39" t="str">
            <v>SI</v>
          </cell>
          <cell r="AF39" t="str">
            <v>1 PÓLIZA</v>
          </cell>
          <cell r="AG39" t="str">
            <v>12 SEGUROS DEL ESTADO</v>
          </cell>
          <cell r="AH39" t="str">
            <v>2 CUMPLIMIENTO</v>
          </cell>
          <cell r="AI39">
            <v>45692</v>
          </cell>
          <cell r="AJ39" t="str">
            <v>45-46-101029119</v>
          </cell>
          <cell r="AK39" t="str">
            <v>GLORIA TERESITA SERNA ALZATE</v>
          </cell>
          <cell r="AL39" t="str">
            <v xml:space="preserve">PNN UTRÍA </v>
          </cell>
          <cell r="AM39" t="str">
            <v>2 SUPERVISOR</v>
          </cell>
          <cell r="AN39" t="str">
            <v>3 CÉDULA DE CIUDADANÍA</v>
          </cell>
          <cell r="AO39">
            <v>66848955</v>
          </cell>
          <cell r="AP39" t="str">
            <v>MARIA XIMENA ZORRILLA A.</v>
          </cell>
          <cell r="AQ39">
            <v>310</v>
          </cell>
          <cell r="AR39" t="str">
            <v>3 NO PACTADOS</v>
          </cell>
          <cell r="AS39" t="str">
            <v>4 NO SE HA ADICIONADO NI EN VALOR y EN TIEMPO</v>
          </cell>
          <cell r="AT39">
            <v>1</v>
          </cell>
          <cell r="AU39">
            <v>2380422</v>
          </cell>
          <cell r="AV39">
            <v>45980</v>
          </cell>
          <cell r="AW39">
            <v>18</v>
          </cell>
          <cell r="AX39">
            <v>45980</v>
          </cell>
          <cell r="AY39">
            <v>45692</v>
          </cell>
          <cell r="AZ39">
            <v>45692</v>
          </cell>
          <cell r="BA39">
            <v>45692</v>
          </cell>
          <cell r="BB39">
            <v>46022</v>
          </cell>
          <cell r="BD39" t="str">
            <v>2. NO</v>
          </cell>
          <cell r="BE39" t="str">
            <v>-</v>
          </cell>
          <cell r="BF39" t="str">
            <v>-</v>
          </cell>
          <cell r="BG39" t="str">
            <v>2. NO</v>
          </cell>
          <cell r="BH39">
            <v>0</v>
          </cell>
          <cell r="BI39" t="str">
            <v>-</v>
          </cell>
          <cell r="BJ39" t="str">
            <v>-</v>
          </cell>
          <cell r="BK39" t="str">
            <v>ADICIONADO Y PRORROGADO</v>
          </cell>
          <cell r="BL39" t="str">
            <v>2025753501900008E</v>
          </cell>
          <cell r="BM39">
            <v>45788110</v>
          </cell>
          <cell r="BN39" t="str">
            <v>JULIANA ISABEL MONTES ROMERO</v>
          </cell>
          <cell r="BO39" t="str">
            <v xml:space="preserve">https://community.secop.gov.co/Public/Tendering/ContractNoticePhases/View?PPI=CO1.PPI.37181534&amp;isFromPublicArea=True&amp;isModal=False </v>
          </cell>
          <cell r="BP39" t="str">
            <v>VIGENTE</v>
          </cell>
          <cell r="BR39" t="str">
            <v xml:space="preserve">https://community.secop.gov.co/Public/Tendering/ContractDetailView/Index?UniqueIdentifier=CO1.PCCNTR.7401478 </v>
          </cell>
          <cell r="BS39" t="str">
            <v>loren.osorio</v>
          </cell>
          <cell r="BT39" t="str">
            <v>parquesnacionales.gov.co</v>
          </cell>
          <cell r="BU39" t="str">
            <v>utria@parquesnacionales.gov.co</v>
          </cell>
          <cell r="BV39" t="str">
            <v>PROFESIONAL</v>
          </cell>
          <cell r="BW39" t="str">
            <v>BANCOLOMBIA S.A.</v>
          </cell>
          <cell r="BX39" t="str">
            <v>Ahorro</v>
          </cell>
          <cell r="BY39">
            <v>87048674332</v>
          </cell>
          <cell r="CC39">
            <v>3780670</v>
          </cell>
          <cell r="CD39">
            <v>4200744</v>
          </cell>
          <cell r="CE39">
            <v>4200744</v>
          </cell>
          <cell r="CF39">
            <v>4200744</v>
          </cell>
          <cell r="CG39">
            <v>4200744</v>
          </cell>
          <cell r="CH39">
            <v>4200744</v>
          </cell>
          <cell r="CI39">
            <v>4200744</v>
          </cell>
          <cell r="CJ39">
            <v>4200744</v>
          </cell>
          <cell r="CK39">
            <v>4200744</v>
          </cell>
          <cell r="CL39">
            <v>4200744</v>
          </cell>
          <cell r="CM39">
            <v>1820322</v>
          </cell>
          <cell r="CN39">
            <v>2380422</v>
          </cell>
        </row>
        <row r="40">
          <cell r="A40" t="str">
            <v>CD-DTPA-039-2025</v>
          </cell>
          <cell r="B40" t="str">
            <v>1 FONAM</v>
          </cell>
          <cell r="C40" t="str">
            <v>CPS-DTPA-39-2025</v>
          </cell>
          <cell r="D40" t="str">
            <v>DANNYTHZA STEPHANY MONÁ VELASCO</v>
          </cell>
          <cell r="E40">
            <v>45693</v>
          </cell>
          <cell r="F40" t="str">
            <v>PA04-3202056-5-037 Prestar servicios profesionales con plena autonomía técnica y administrativa en el PNN Farallones de Cali en la realización de las actividades necesarias para adelantar procesos de comunicación y educación ambiental con actores priorizados y vinculados a la gestión territorial de las áreas protegidas, especialmente en los ecosistemas andinos y de páramo, en el marco de la conservación de la diversidad biológica de las Áreas Protegidas del SINAP Nacional.</v>
          </cell>
          <cell r="G40" t="str">
            <v>PROFESIONAL</v>
          </cell>
          <cell r="H40" t="str">
            <v>2 CONTRATACIÓN DIRECTA</v>
          </cell>
          <cell r="I40" t="str">
            <v>14 PRESTACIÓN DE SERVICIOS</v>
          </cell>
          <cell r="J40" t="str">
            <v>N/A</v>
          </cell>
          <cell r="K40">
            <v>80111600</v>
          </cell>
          <cell r="L40" t="str">
            <v>2925</v>
          </cell>
          <cell r="M40" t="str">
            <v>2725</v>
          </cell>
          <cell r="N40">
            <v>45693</v>
          </cell>
          <cell r="O40">
            <v>4620818</v>
          </cell>
          <cell r="P40">
            <v>50212889</v>
          </cell>
          <cell r="Q40" t="str">
            <v>CINCUENTA MILLONES DOSCIENTOS DOCE MIL OCHOCIENTOS OCHENTA Y NUEVE</v>
          </cell>
          <cell r="R40" t="str">
            <v>1 PERSONA NATURAL</v>
          </cell>
          <cell r="S40" t="str">
            <v>3 CÉDULA DE CIUDADANÍA</v>
          </cell>
          <cell r="T40">
            <v>1144202197</v>
          </cell>
          <cell r="U40">
            <v>2</v>
          </cell>
          <cell r="V40" t="str">
            <v>N-A</v>
          </cell>
          <cell r="W40" t="str">
            <v>11 NO SE DILIGENCIA INFORMACIÓN PARA ESTE FORMULARIO EN ESTE PERÍODO DE REPORTE</v>
          </cell>
          <cell r="X40" t="str">
            <v>FEMENINO</v>
          </cell>
          <cell r="Y40" t="str">
            <v>Valle del Cauca</v>
          </cell>
          <cell r="Z40" t="str">
            <v>Santiago de Cali</v>
          </cell>
          <cell r="AA40" t="str">
            <v>DANNYTHZA</v>
          </cell>
          <cell r="AB40" t="str">
            <v>STEPHANY</v>
          </cell>
          <cell r="AC40" t="str">
            <v>MONÁ</v>
          </cell>
          <cell r="AD40" t="str">
            <v>VELASCO</v>
          </cell>
          <cell r="AE40" t="str">
            <v>SI</v>
          </cell>
          <cell r="AF40" t="str">
            <v>1 PÓLIZA</v>
          </cell>
          <cell r="AG40" t="str">
            <v>12 SEGUROS DEL ESTADO</v>
          </cell>
          <cell r="AH40" t="str">
            <v>2 CUMPLIMIENTO</v>
          </cell>
          <cell r="AI40">
            <v>45693</v>
          </cell>
          <cell r="AJ40" t="str">
            <v>45-46-101029169</v>
          </cell>
          <cell r="AK40" t="str">
            <v>GLORIA TERESITA SERNA ALZATE</v>
          </cell>
          <cell r="AL40" t="str">
            <v>PNN FARALLONES DE CALI</v>
          </cell>
          <cell r="AM40" t="str">
            <v>2 SUPERVISOR</v>
          </cell>
          <cell r="AN40" t="str">
            <v>3 CÉDULA DE CIUDADANÍA</v>
          </cell>
          <cell r="AO40">
            <v>29120620</v>
          </cell>
          <cell r="AP40" t="str">
            <v>MARIA JULIANA CERON</v>
          </cell>
          <cell r="AQ40">
            <v>326</v>
          </cell>
          <cell r="AR40" t="str">
            <v>3 NO PACTADOS</v>
          </cell>
          <cell r="AS40" t="str">
            <v>4 NO SE HA ADICIONADO NI EN VALOR y EN TIEMPO</v>
          </cell>
          <cell r="AT40">
            <v>0</v>
          </cell>
          <cell r="AU40">
            <v>0</v>
          </cell>
          <cell r="AV40" t="str">
            <v>-</v>
          </cell>
          <cell r="AW40">
            <v>0</v>
          </cell>
          <cell r="AY40">
            <v>45693</v>
          </cell>
          <cell r="AZ40">
            <v>45693</v>
          </cell>
          <cell r="BA40">
            <v>45693</v>
          </cell>
          <cell r="BB40">
            <v>46022</v>
          </cell>
          <cell r="BD40" t="str">
            <v>2. NO</v>
          </cell>
          <cell r="BE40" t="str">
            <v>-</v>
          </cell>
          <cell r="BF40" t="str">
            <v>-</v>
          </cell>
          <cell r="BG40" t="str">
            <v>1. SI</v>
          </cell>
          <cell r="BH40">
            <v>0</v>
          </cell>
          <cell r="BI40" t="str">
            <v>-</v>
          </cell>
          <cell r="BJ40" t="str">
            <v>-</v>
          </cell>
          <cell r="BK40" t="str">
            <v xml:space="preserve">CESIÓN DE CONTRATO </v>
          </cell>
          <cell r="BL40" t="str">
            <v>2025753501900009E</v>
          </cell>
          <cell r="BM40">
            <v>50212889</v>
          </cell>
          <cell r="BN40" t="str">
            <v>WENDY ISABEL DAVID</v>
          </cell>
          <cell r="BO40" t="str">
            <v xml:space="preserve">https://community.secop.gov.co/Public/Tendering/ContractNoticePhases/View?PPI=CO1.PPI.37185907&amp;isFromPublicArea=True&amp;isModal=False </v>
          </cell>
          <cell r="BP40" t="str">
            <v>TERMINADO ANTICIPADAMENTE</v>
          </cell>
          <cell r="BR40" t="str">
            <v>https://community.secop.gov.co/Public/Tendering/ContractDetailView/Index?UniqueIdentifier=CO1.PCCNTR.7405166</v>
          </cell>
          <cell r="BS40" t="str">
            <v>danny.mona</v>
          </cell>
          <cell r="BT40" t="str">
            <v>parquesnacionales.gov.co</v>
          </cell>
          <cell r="BU40" t="str">
            <v>eduambiental.farallones@parquesnacionales.gov.co</v>
          </cell>
          <cell r="BV40" t="str">
            <v>PROFESIONAL</v>
          </cell>
          <cell r="BW40" t="str">
            <v>BANCO CAJA SOCIAL S.A.</v>
          </cell>
          <cell r="BX40" t="str">
            <v>Ahorro</v>
          </cell>
          <cell r="BY40">
            <v>24091521011</v>
          </cell>
          <cell r="CC40">
            <v>4004709</v>
          </cell>
          <cell r="CD40">
            <v>4620818</v>
          </cell>
          <cell r="CE40">
            <v>4620818</v>
          </cell>
          <cell r="CF40">
            <v>4620818</v>
          </cell>
          <cell r="CG40">
            <v>4620818</v>
          </cell>
          <cell r="CH40">
            <v>4620818</v>
          </cell>
          <cell r="CI40">
            <v>4620818</v>
          </cell>
          <cell r="CJ40">
            <v>4620818</v>
          </cell>
          <cell r="CK40">
            <v>4620818</v>
          </cell>
          <cell r="CL40">
            <v>4620818</v>
          </cell>
          <cell r="CM40">
            <v>4620818</v>
          </cell>
          <cell r="CN40">
            <v>0</v>
          </cell>
        </row>
        <row r="41">
          <cell r="A41" t="str">
            <v>CD-DTPA-039-2025</v>
          </cell>
          <cell r="B41" t="str">
            <v>1 FONAM</v>
          </cell>
          <cell r="C41" t="str">
            <v>CPS-DTPA-39-2025</v>
          </cell>
          <cell r="D41" t="str">
            <v>MARÍA ALEJANDRA LONDOÑO RAMÍREZ</v>
          </cell>
          <cell r="E41">
            <v>45840</v>
          </cell>
          <cell r="F41" t="str">
            <v>PA04-3202056-5-037 Prestar servicios profesionales con plena autonomía técnica y administrativa en el PNN Farallones de Cali en la realización de las actividades necesarias para adelantar procesos de comunicación y educación ambiental con actores priorizados y vinculados a la gestión territorial de las áreas protegidas, especialmente en los ecosistemas andinos y de páramo, en el marco de la conservación de la diversidad biológica de las Áreas Protegidas del SINAP Nacional.</v>
          </cell>
          <cell r="G41" t="str">
            <v>PROFESIONAL</v>
          </cell>
          <cell r="H41" t="str">
            <v>2 CONTRATACIÓN DIRECTA</v>
          </cell>
          <cell r="I41" t="str">
            <v>14 PRESTACIÓN DE SERVICIOS</v>
          </cell>
          <cell r="J41" t="str">
            <v>N/A</v>
          </cell>
          <cell r="K41">
            <v>80111600</v>
          </cell>
          <cell r="L41" t="str">
            <v>2925</v>
          </cell>
          <cell r="M41" t="str">
            <v>31725</v>
          </cell>
          <cell r="N41">
            <v>45840</v>
          </cell>
          <cell r="O41">
            <v>4620818</v>
          </cell>
          <cell r="P41">
            <v>27724908</v>
          </cell>
          <cell r="Q41" t="str">
            <v>VEINTISIETE MILLONES SETECIENTOS VEINTICUATRO MIL NOVECIENTOS OCHO</v>
          </cell>
          <cell r="R41" t="str">
            <v>1 PERSONA NATURAL</v>
          </cell>
          <cell r="S41" t="str">
            <v>3 CÉDULA DE CIUDADANÍA</v>
          </cell>
          <cell r="T41">
            <v>1094970467</v>
          </cell>
          <cell r="U41">
            <v>2</v>
          </cell>
          <cell r="V41" t="str">
            <v>N-A</v>
          </cell>
          <cell r="W41" t="str">
            <v>11 NO SE DILIGENCIA INFORMACIÓN PARA ESTE FORMULARIO EN ESTE PERÍODO DE REPORTE</v>
          </cell>
          <cell r="X41" t="str">
            <v>FEMENINO</v>
          </cell>
          <cell r="Y41" t="str">
            <v>Armenia</v>
          </cell>
          <cell r="Z41" t="str">
            <v>Quindio</v>
          </cell>
          <cell r="AA41" t="str">
            <v xml:space="preserve">MARÍA </v>
          </cell>
          <cell r="AB41" t="str">
            <v>ALEJANDRA</v>
          </cell>
          <cell r="AC41" t="str">
            <v>LONDOÑO</v>
          </cell>
          <cell r="AD41" t="str">
            <v>RAMÍREZ</v>
          </cell>
          <cell r="AE41" t="str">
            <v>SI</v>
          </cell>
          <cell r="AF41" t="str">
            <v>1 PÓLIZA</v>
          </cell>
          <cell r="AG41" t="str">
            <v>12 SEGUROS DEL ESTADO</v>
          </cell>
          <cell r="AH41" t="str">
            <v>2 CUMPLIMIENTO</v>
          </cell>
          <cell r="AI41">
            <v>45839</v>
          </cell>
          <cell r="AJ41" t="str">
            <v>45-46-101031763</v>
          </cell>
          <cell r="AK41" t="str">
            <v>GLORIA TERESITA SERNA ALZATE</v>
          </cell>
          <cell r="AL41" t="str">
            <v>PNN FARALLONES DE CALI</v>
          </cell>
          <cell r="AM41" t="str">
            <v>2 SUPERVISOR</v>
          </cell>
          <cell r="AN41" t="str">
            <v>3 CÉDULA DE CIUDADANÍA</v>
          </cell>
          <cell r="AO41">
            <v>29120620</v>
          </cell>
          <cell r="AP41" t="str">
            <v>MARIA JULIANA CERON</v>
          </cell>
          <cell r="AQ41">
            <v>326</v>
          </cell>
          <cell r="AR41" t="str">
            <v>3 NO PACTADOS</v>
          </cell>
          <cell r="AS41" t="str">
            <v>4 NO SE HA ADICIONADO NI EN VALOR y EN TIEMPO</v>
          </cell>
          <cell r="AT41">
            <v>0</v>
          </cell>
          <cell r="AU41">
            <v>0</v>
          </cell>
          <cell r="AV41" t="str">
            <v>-</v>
          </cell>
          <cell r="AW41">
            <v>0</v>
          </cell>
          <cell r="AY41">
            <v>45846</v>
          </cell>
          <cell r="AZ41">
            <v>45839</v>
          </cell>
          <cell r="BA41">
            <v>45840</v>
          </cell>
          <cell r="BB41">
            <v>46022</v>
          </cell>
          <cell r="BD41" t="str">
            <v>2. NO</v>
          </cell>
          <cell r="BE41" t="str">
            <v>-</v>
          </cell>
          <cell r="BF41" t="str">
            <v>-</v>
          </cell>
          <cell r="BG41" t="str">
            <v>2. NO</v>
          </cell>
          <cell r="BH41">
            <v>0</v>
          </cell>
          <cell r="BI41" t="str">
            <v>-</v>
          </cell>
          <cell r="BJ41" t="str">
            <v>-</v>
          </cell>
          <cell r="BL41" t="str">
            <v>2025753501900009E</v>
          </cell>
          <cell r="BM41">
            <v>27724908</v>
          </cell>
          <cell r="BN41" t="str">
            <v>WENDY ISABEL DAVID</v>
          </cell>
          <cell r="BO41" t="str">
            <v xml:space="preserve">https://community.secop.gov.co/Public/Tendering/ContractNoticePhases/View?PPI=CO1.PPI.37185907&amp;isFromPublicArea=True&amp;isModal=False </v>
          </cell>
          <cell r="BP41" t="str">
            <v>VIGENTE</v>
          </cell>
          <cell r="BR41" t="str">
            <v>https://community.secop.gov.co/Public/Tendering/ContractDetailView/Index?UniqueIdentifier=CO1.PCCNTR.7405166</v>
          </cell>
          <cell r="BS41" t="str">
            <v>MARIA.LONDONO</v>
          </cell>
          <cell r="BT41" t="str">
            <v>parquesnacionales.gov.co</v>
          </cell>
          <cell r="BU41" t="str">
            <v>aleja17-98@hotmail.com</v>
          </cell>
          <cell r="BV41" t="str">
            <v>PROFESIONAL</v>
          </cell>
          <cell r="BW41" t="str">
            <v>BANCO DAVIVIENDA S.A.</v>
          </cell>
          <cell r="BX41" t="str">
            <v>Ahorro</v>
          </cell>
          <cell r="BY41">
            <v>550488443972887</v>
          </cell>
          <cell r="CH41">
            <v>4620818</v>
          </cell>
          <cell r="CI41">
            <v>4620818</v>
          </cell>
          <cell r="CJ41">
            <v>4620818</v>
          </cell>
          <cell r="CK41">
            <v>4620818</v>
          </cell>
          <cell r="CL41">
            <v>4620818</v>
          </cell>
          <cell r="CM41">
            <v>4620818</v>
          </cell>
          <cell r="CN41">
            <v>0</v>
          </cell>
        </row>
        <row r="42">
          <cell r="A42" t="str">
            <v>CD-DTPA-041-2025</v>
          </cell>
          <cell r="B42" t="str">
            <v>1 FONAM</v>
          </cell>
          <cell r="C42" t="str">
            <v>CPS-DTPA-41-2025</v>
          </cell>
          <cell r="D42" t="str">
            <v>DAVID STEVEN CASTAÑO LÓPEZ</v>
          </cell>
          <cell r="E42">
            <v>45693</v>
          </cell>
          <cell r="F42" t="str">
            <v>PA04-3202053-26-081 Prestar servicios profesionales con plena autonomía técnica y administrativa en el PNN Farallones de Cali en la realización de las actividades necesarias para Implementar la ruta de acuerdos de conservación con familias campesinas que usan o habitan las áreas protegidas, especialmente en los ecosistemas andinos y de páramo, en el marco de la conservación de la diversidad biológica de las Áreas Protegidas del SINAP Nacional.</v>
          </cell>
          <cell r="G42" t="str">
            <v>PROFESIONAL</v>
          </cell>
          <cell r="H42" t="str">
            <v>2 CONTRATACIÓN DIRECTA</v>
          </cell>
          <cell r="I42" t="str">
            <v>14 PRESTACIÓN DE SERVICIOS</v>
          </cell>
          <cell r="J42" t="str">
            <v>N/A</v>
          </cell>
          <cell r="K42">
            <v>80111600</v>
          </cell>
          <cell r="L42" t="str">
            <v>2725</v>
          </cell>
          <cell r="M42" t="str">
            <v>2825</v>
          </cell>
          <cell r="N42">
            <v>45693</v>
          </cell>
          <cell r="O42">
            <v>6347912</v>
          </cell>
          <cell r="P42">
            <v>68980644</v>
          </cell>
          <cell r="Q42" t="str">
            <v>SESENTA Y OCHO MILLONES NOVECIENTOS OCHENTA MIL SEISCIENTOS CUARENTA Y CUATRO</v>
          </cell>
          <cell r="R42" t="str">
            <v>1 PERSONA NATURAL</v>
          </cell>
          <cell r="S42" t="str">
            <v>3 CÉDULA DE CIUDADANÍA</v>
          </cell>
          <cell r="T42">
            <v>1144042619</v>
          </cell>
          <cell r="U42">
            <v>2</v>
          </cell>
          <cell r="V42" t="str">
            <v>N-A</v>
          </cell>
          <cell r="W42" t="str">
            <v>11 NO SE DILIGENCIA INFORMACIÓN PARA ESTE FORMULARIO EN ESTE PERÍODO DE REPORTE</v>
          </cell>
          <cell r="X42" t="str">
            <v>MASCULINO</v>
          </cell>
          <cell r="Y42" t="str">
            <v>Valle del Cauca</v>
          </cell>
          <cell r="Z42" t="str">
            <v>Santiago de Cali</v>
          </cell>
          <cell r="AA42" t="str">
            <v>DAVID</v>
          </cell>
          <cell r="AB42" t="str">
            <v>STEVEN</v>
          </cell>
          <cell r="AC42" t="str">
            <v>CASTAÑO</v>
          </cell>
          <cell r="AD42" t="str">
            <v>LÓPEZ</v>
          </cell>
          <cell r="AE42" t="str">
            <v>SI</v>
          </cell>
          <cell r="AF42" t="str">
            <v>1 PÓLIZA</v>
          </cell>
          <cell r="AG42" t="str">
            <v>12 SEGUROS DEL ESTADO</v>
          </cell>
          <cell r="AH42" t="str">
            <v>2 CUMPLIMIENTO</v>
          </cell>
          <cell r="AI42">
            <v>45693</v>
          </cell>
          <cell r="AJ42" t="str">
            <v>45-46-101029155</v>
          </cell>
          <cell r="AK42" t="str">
            <v>GLORIA TERESITA SERNA ALZATE</v>
          </cell>
          <cell r="AL42" t="str">
            <v>PNN FARALLONES DE CALI</v>
          </cell>
          <cell r="AM42" t="str">
            <v>2 SUPERVISOR</v>
          </cell>
          <cell r="AN42" t="str">
            <v>3 CÉDULA DE CIUDADANÍA</v>
          </cell>
          <cell r="AO42">
            <v>29120620</v>
          </cell>
          <cell r="AP42" t="str">
            <v>MARIA JULIANA CERON</v>
          </cell>
          <cell r="AQ42">
            <v>326</v>
          </cell>
          <cell r="AR42" t="str">
            <v>3 NO PACTADOS</v>
          </cell>
          <cell r="AS42" t="str">
            <v>4 NO SE HA ADICIONADO NI EN VALOR y EN TIEMPO</v>
          </cell>
          <cell r="AT42">
            <v>0</v>
          </cell>
          <cell r="AU42">
            <v>0</v>
          </cell>
          <cell r="AV42" t="str">
            <v>-</v>
          </cell>
          <cell r="AW42">
            <v>0</v>
          </cell>
          <cell r="AY42">
            <v>45693</v>
          </cell>
          <cell r="AZ42">
            <v>45693</v>
          </cell>
          <cell r="BA42">
            <v>45693</v>
          </cell>
          <cell r="BB42">
            <v>46022</v>
          </cell>
          <cell r="BD42" t="str">
            <v>2. NO</v>
          </cell>
          <cell r="BE42" t="str">
            <v>-</v>
          </cell>
          <cell r="BF42" t="str">
            <v>-</v>
          </cell>
          <cell r="BG42" t="str">
            <v>2. NO</v>
          </cell>
          <cell r="BH42">
            <v>0</v>
          </cell>
          <cell r="BI42" t="str">
            <v>-</v>
          </cell>
          <cell r="BJ42" t="str">
            <v>-</v>
          </cell>
          <cell r="BL42" t="str">
            <v>2025753501900010E</v>
          </cell>
          <cell r="BM42">
            <v>68980644</v>
          </cell>
          <cell r="BN42" t="str">
            <v>WENDY ISABEL DAVID</v>
          </cell>
          <cell r="BO42" t="str">
            <v xml:space="preserve">https://community.secop.gov.co/Public/Tendering/ContractNoticePhases/View?PPI=CO1.PPI.37196760&amp;isFromPublicArea=True&amp;isModal=False </v>
          </cell>
          <cell r="BP42" t="str">
            <v>VIGENTE</v>
          </cell>
          <cell r="BR42" t="str">
            <v>https://community.secop.gov.co/Public/Tendering/ContractDetailView/Index?UniqueIdentifier=CO1.PCCNTR.7410708</v>
          </cell>
          <cell r="BS42" t="str">
            <v>david.castano</v>
          </cell>
          <cell r="BT42" t="str">
            <v>parquesnacionales.gov.co</v>
          </cell>
          <cell r="BU42" t="str">
            <v>dastev77@gmail.com</v>
          </cell>
          <cell r="BV42" t="str">
            <v>PROFESIONAL</v>
          </cell>
          <cell r="BW42" t="str">
            <v>BANCOLOMBIA S.A.</v>
          </cell>
          <cell r="BX42" t="str">
            <v>Ahorro</v>
          </cell>
          <cell r="BY42">
            <v>75067601823</v>
          </cell>
          <cell r="CC42">
            <v>5501524</v>
          </cell>
          <cell r="CD42">
            <v>6347912</v>
          </cell>
          <cell r="CE42">
            <v>6347912</v>
          </cell>
          <cell r="CF42">
            <v>6347912</v>
          </cell>
          <cell r="CG42">
            <v>6347912</v>
          </cell>
          <cell r="CH42">
            <v>6347912</v>
          </cell>
          <cell r="CI42">
            <v>6347912</v>
          </cell>
          <cell r="CJ42">
            <v>6347912</v>
          </cell>
          <cell r="CK42">
            <v>6347912</v>
          </cell>
          <cell r="CL42">
            <v>6347912</v>
          </cell>
          <cell r="CM42">
            <v>6347912</v>
          </cell>
          <cell r="CN42">
            <v>0</v>
          </cell>
        </row>
        <row r="43">
          <cell r="A43" t="str">
            <v>CD-DTPA-042-2025</v>
          </cell>
          <cell r="B43" t="str">
            <v>1 FONAM</v>
          </cell>
          <cell r="C43" t="str">
            <v>CPS-DTPA-42-2025</v>
          </cell>
          <cell r="D43" t="str">
            <v>LAURA MARCELA MERA BECERRA</v>
          </cell>
          <cell r="E43">
            <v>45693</v>
          </cell>
          <cell r="F43" t="str">
            <v>PA09-3202008-15-017 Prestar servicios profesionales con plena autonomía técnica y administrativa en PNN Uramba Bahía Málaga en el desarrollo de actividades en los procesos de gestión contractual, administrativa, financiera, documental y la atención a derechos de petición y requerimientos de ciudadanos del área protegida en el marco de la conservación de la diversidad biológica de las áreas protegidas del SINAP</v>
          </cell>
          <cell r="G43" t="str">
            <v>PROFESIONAL</v>
          </cell>
          <cell r="H43" t="str">
            <v>2 CONTRATACIÓN DIRECTA</v>
          </cell>
          <cell r="I43" t="str">
            <v>14 PRESTACIÓN DE SERVICIOS</v>
          </cell>
          <cell r="J43" t="str">
            <v>N/A</v>
          </cell>
          <cell r="K43">
            <v>80111600</v>
          </cell>
          <cell r="L43" t="str">
            <v>2425</v>
          </cell>
          <cell r="M43" t="str">
            <v>2625</v>
          </cell>
          <cell r="N43">
            <v>45693</v>
          </cell>
          <cell r="O43">
            <v>3818858</v>
          </cell>
          <cell r="P43">
            <v>41498257</v>
          </cell>
          <cell r="Q43" t="str">
            <v>CUARENTA Y UN MILLONES CUATROCIENTOS NOVENTA Y OCHO MIL DOSCIENTOS CINCUENTA Y SIETE</v>
          </cell>
          <cell r="R43" t="str">
            <v>1 PERSONA NATURAL</v>
          </cell>
          <cell r="S43" t="str">
            <v>3 CÉDULA DE CIUDADANÍA</v>
          </cell>
          <cell r="T43">
            <v>1144167656</v>
          </cell>
          <cell r="U43">
            <v>2</v>
          </cell>
          <cell r="V43" t="str">
            <v>N-A</v>
          </cell>
          <cell r="W43" t="str">
            <v>11 NO SE DILIGENCIA INFORMACIÓN PARA ESTE FORMULARIO EN ESTE PERÍODO DE REPORTE</v>
          </cell>
          <cell r="X43" t="str">
            <v>FEMENINO</v>
          </cell>
          <cell r="Y43" t="str">
            <v>Valle del Cauca</v>
          </cell>
          <cell r="Z43" t="str">
            <v>Santiago de Cali</v>
          </cell>
          <cell r="AA43" t="str">
            <v>LAURA</v>
          </cell>
          <cell r="AB43" t="str">
            <v>MARCELA</v>
          </cell>
          <cell r="AC43" t="str">
            <v>MERA</v>
          </cell>
          <cell r="AD43" t="str">
            <v>BECERRA</v>
          </cell>
          <cell r="AE43" t="str">
            <v>SI</v>
          </cell>
          <cell r="AF43" t="str">
            <v>1 PÓLIZA</v>
          </cell>
          <cell r="AG43" t="str">
            <v>12 SEGUROS DEL ESTADO</v>
          </cell>
          <cell r="AH43" t="str">
            <v>2 CUMPLIMIENTO</v>
          </cell>
          <cell r="AI43">
            <v>45693</v>
          </cell>
          <cell r="AJ43" t="str">
            <v>45-46-101029158</v>
          </cell>
          <cell r="AK43" t="str">
            <v>GLORIA TERESITA SERNA ALZATE</v>
          </cell>
          <cell r="AL43" t="str">
            <v>PNN URAMBA BAHÍA MÁLAGA</v>
          </cell>
          <cell r="AM43" t="str">
            <v>2 SUPERVISOR</v>
          </cell>
          <cell r="AN43" t="str">
            <v>3 CÉDULA DE CIUDADANÍA</v>
          </cell>
          <cell r="AO43">
            <v>79189471</v>
          </cell>
          <cell r="AP43" t="str">
            <v>JUAN CARLOS CONTRERAS</v>
          </cell>
          <cell r="AQ43">
            <v>326</v>
          </cell>
          <cell r="AR43" t="str">
            <v>3 NO PACTADOS</v>
          </cell>
          <cell r="AS43" t="str">
            <v>4 NO SE HA ADICIONADO NI EN VALOR y EN TIEMPO</v>
          </cell>
          <cell r="AT43">
            <v>0</v>
          </cell>
          <cell r="AU43">
            <v>0</v>
          </cell>
          <cell r="AV43" t="str">
            <v>-</v>
          </cell>
          <cell r="AW43">
            <v>0</v>
          </cell>
          <cell r="AY43">
            <v>45693</v>
          </cell>
          <cell r="AZ43">
            <v>45693</v>
          </cell>
          <cell r="BA43">
            <v>45693</v>
          </cell>
          <cell r="BB43">
            <v>46022</v>
          </cell>
          <cell r="BD43" t="str">
            <v>2. NO</v>
          </cell>
          <cell r="BE43" t="str">
            <v>-</v>
          </cell>
          <cell r="BF43" t="str">
            <v>-</v>
          </cell>
          <cell r="BG43" t="str">
            <v>2. NO</v>
          </cell>
          <cell r="BH43">
            <v>0</v>
          </cell>
          <cell r="BI43" t="str">
            <v>-</v>
          </cell>
          <cell r="BJ43" t="str">
            <v>-</v>
          </cell>
          <cell r="BL43" t="str">
            <v>2025753501900011E</v>
          </cell>
          <cell r="BM43">
            <v>41498257</v>
          </cell>
          <cell r="BN43" t="str">
            <v>DIANA PATRICIA GUERRERO</v>
          </cell>
          <cell r="BO43" t="str">
            <v>https://community.secop.gov.co/Public/Tendering/ContractNoticePhases/View?PPI=CO1.PPI.37186971&amp;isFromPublicArea=True&amp;isModal=False</v>
          </cell>
          <cell r="BP43" t="str">
            <v>VIGENTE</v>
          </cell>
          <cell r="BR43" t="str">
            <v xml:space="preserve">https://community.secop.gov.co/Public/Tendering/ContractDetailView/Index?UniqueIdentifier=CO1.PCCNTR.7405306 </v>
          </cell>
          <cell r="BS43" t="str">
            <v>laura.mera</v>
          </cell>
          <cell r="BT43" t="str">
            <v>parquesnacionales.gov.co</v>
          </cell>
          <cell r="BU43" t="str">
            <v>bahiamalaga@parquesnacionales.gov.co</v>
          </cell>
          <cell r="BV43" t="str">
            <v>PROFESIONAL</v>
          </cell>
          <cell r="BW43" t="str">
            <v>BANCOLOMBIA S.A.</v>
          </cell>
          <cell r="BX43" t="str">
            <v>Ahorro</v>
          </cell>
          <cell r="BY43">
            <v>75256509849</v>
          </cell>
          <cell r="CC43">
            <v>3309677</v>
          </cell>
          <cell r="CD43">
            <v>3818858</v>
          </cell>
          <cell r="CE43">
            <v>3818858</v>
          </cell>
          <cell r="CF43">
            <v>3818858</v>
          </cell>
          <cell r="CG43">
            <v>3818858</v>
          </cell>
          <cell r="CH43">
            <v>3818858</v>
          </cell>
          <cell r="CI43">
            <v>3818858</v>
          </cell>
          <cell r="CJ43">
            <v>3818858</v>
          </cell>
          <cell r="CK43">
            <v>3818858</v>
          </cell>
          <cell r="CL43">
            <v>3818858</v>
          </cell>
          <cell r="CM43">
            <v>3818858</v>
          </cell>
          <cell r="CN43">
            <v>0</v>
          </cell>
        </row>
        <row r="44">
          <cell r="A44" t="str">
            <v>CD-DTPA-043-2025</v>
          </cell>
          <cell r="B44" t="str">
            <v>2 NACION</v>
          </cell>
          <cell r="C44" t="str">
            <v>CPS-DTPA-43-2025</v>
          </cell>
          <cell r="D44" t="str">
            <v>ARNOVIO CHOCHO WACORIZO</v>
          </cell>
          <cell r="E44">
            <v>45694</v>
          </cell>
          <cell r="F44" t="str">
            <v>PA06-3202032-1-003 Prestar servicios de apoyo a la gestión con plena autonomía técnica y administrativa en el PNN Los Katíos en el desarrollo de las acciones operativas en la implementación de la estrategia de prevención, vigilancia y control en el área protegida, en el marco de la conservación de la diversidad biológica de las áreas protegidas del SINAP nacional.</v>
          </cell>
          <cell r="G44" t="str">
            <v>APOYO A LA GESTIÓN</v>
          </cell>
          <cell r="H44" t="str">
            <v>2 CONTRATACIÓN DIRECTA</v>
          </cell>
          <cell r="I44" t="str">
            <v>14 PRESTACIÓN DE SERVICIOS</v>
          </cell>
          <cell r="J44" t="str">
            <v>N/A</v>
          </cell>
          <cell r="K44">
            <v>80111600</v>
          </cell>
          <cell r="L44" t="str">
            <v>9025</v>
          </cell>
          <cell r="M44" t="str">
            <v>7325</v>
          </cell>
          <cell r="N44">
            <v>45694</v>
          </cell>
          <cell r="O44">
            <v>1836237</v>
          </cell>
          <cell r="P44">
            <v>19892568</v>
          </cell>
          <cell r="Q44" t="str">
            <v>DIECINUEVE MILLONES OCHOCIENTOS NOVENTA Y DOS MIL QUINIENTOS SESENTA Y OCHO</v>
          </cell>
          <cell r="R44" t="str">
            <v>1 PERSONA NATURAL</v>
          </cell>
          <cell r="S44" t="str">
            <v>3 CÉDULA DE CIUDADANÍA</v>
          </cell>
          <cell r="T44">
            <v>11865281</v>
          </cell>
          <cell r="U44">
            <v>2</v>
          </cell>
          <cell r="V44" t="str">
            <v>N-A</v>
          </cell>
          <cell r="W44" t="str">
            <v>11 NO SE DILIGENCIA INFORMACIÓN PARA ESTE FORMULARIO EN ESTE PERÍODO DE REPORTE</v>
          </cell>
          <cell r="X44" t="str">
            <v>MASCULINO</v>
          </cell>
          <cell r="Y44" t="str">
            <v>Chocó</v>
          </cell>
          <cell r="Z44" t="str">
            <v>Riosucio</v>
          </cell>
          <cell r="AA44" t="str">
            <v>ARNOVIO</v>
          </cell>
          <cell r="AB44" t="str">
            <v>CHOCHO</v>
          </cell>
          <cell r="AC44" t="str">
            <v>WACORIZO</v>
          </cell>
          <cell r="AE44" t="str">
            <v>NO</v>
          </cell>
          <cell r="AF44" t="str">
            <v>6 NO CONSTITUYÓ GARANTÍAS</v>
          </cell>
          <cell r="AG44" t="str">
            <v>N-A</v>
          </cell>
          <cell r="AH44" t="str">
            <v>N-A</v>
          </cell>
          <cell r="AI44" t="str">
            <v>N-A</v>
          </cell>
          <cell r="AJ44" t="str">
            <v>N-A</v>
          </cell>
          <cell r="AK44" t="str">
            <v>GLORIA TERESITA SERNA ALZATE</v>
          </cell>
          <cell r="AL44" t="str">
            <v>PNN LOS KATIOS</v>
          </cell>
          <cell r="AM44" t="str">
            <v>2 SUPERVISOR</v>
          </cell>
          <cell r="AN44" t="str">
            <v>3 CÉDULA DE CIUDADANÍA</v>
          </cell>
          <cell r="AO44">
            <v>12563768</v>
          </cell>
          <cell r="AP44" t="str">
            <v>NELSON DE LA ROSA MANJARRES</v>
          </cell>
          <cell r="AQ44">
            <v>326</v>
          </cell>
          <cell r="AR44" t="str">
            <v>3 NO PACTADOS</v>
          </cell>
          <cell r="AS44" t="str">
            <v>4 NO SE HA ADICIONADO NI EN VALOR y EN TIEMPO</v>
          </cell>
          <cell r="AT44">
            <v>0</v>
          </cell>
          <cell r="AU44">
            <v>0</v>
          </cell>
          <cell r="AV44" t="str">
            <v>-</v>
          </cell>
          <cell r="AW44">
            <v>0</v>
          </cell>
          <cell r="AY44">
            <v>45694</v>
          </cell>
          <cell r="AZ44" t="str">
            <v>N/A</v>
          </cell>
          <cell r="BA44">
            <v>45694</v>
          </cell>
          <cell r="BB44">
            <v>46022</v>
          </cell>
          <cell r="BD44" t="str">
            <v>2. NO</v>
          </cell>
          <cell r="BE44" t="str">
            <v>-</v>
          </cell>
          <cell r="BF44" t="str">
            <v>-</v>
          </cell>
          <cell r="BG44" t="str">
            <v>2. NO</v>
          </cell>
          <cell r="BH44">
            <v>0</v>
          </cell>
          <cell r="BI44" t="str">
            <v>-</v>
          </cell>
          <cell r="BJ44" t="str">
            <v>-</v>
          </cell>
          <cell r="BL44" t="str">
            <v>2025753501000030E</v>
          </cell>
          <cell r="BM44">
            <v>19892568</v>
          </cell>
          <cell r="BN44" t="str">
            <v>KHAREM CARABALI MARULANDA</v>
          </cell>
          <cell r="BO44" t="str">
            <v xml:space="preserve">https://community.secop.gov.co/Public/Tendering/ContractNoticePhases/View?PPI=CO1.PPI.37189278&amp;isFromPublicArea=True&amp;isModal=False </v>
          </cell>
          <cell r="BP44" t="str">
            <v>VIGENTE</v>
          </cell>
          <cell r="BR44" t="str">
            <v xml:space="preserve">https://community.secop.gov.co/Public/Tendering/ContractDetailView/Index?UniqueIdentifier=CO1.PCCNTR.7403965 </v>
          </cell>
          <cell r="BS44" t="str">
            <v>arnovio.chocho</v>
          </cell>
          <cell r="BT44" t="str">
            <v>parquesnacionales.gov.co</v>
          </cell>
          <cell r="BU44" t="str">
            <v>arnoviochocho2025@gmail.com</v>
          </cell>
          <cell r="BV44" t="str">
            <v>OPERARIO</v>
          </cell>
          <cell r="BW44" t="str">
            <v>BANCO DE BOGOTA</v>
          </cell>
          <cell r="BX44" t="str">
            <v>Ahorro</v>
          </cell>
          <cell r="BY44">
            <v>620275172</v>
          </cell>
          <cell r="CC44">
            <v>1530198</v>
          </cell>
          <cell r="CD44">
            <v>1836237</v>
          </cell>
          <cell r="CE44">
            <v>1836237</v>
          </cell>
          <cell r="CF44">
            <v>1836237</v>
          </cell>
          <cell r="CG44">
            <v>1836237</v>
          </cell>
          <cell r="CH44">
            <v>1836237</v>
          </cell>
          <cell r="CI44">
            <v>1836237</v>
          </cell>
          <cell r="CJ44">
            <v>1836237</v>
          </cell>
          <cell r="CK44">
            <v>1836237</v>
          </cell>
          <cell r="CL44">
            <v>1836237</v>
          </cell>
          <cell r="CM44">
            <v>1836237</v>
          </cell>
          <cell r="CN44">
            <v>0</v>
          </cell>
        </row>
        <row r="45">
          <cell r="A45" t="str">
            <v>CD-DTPA-044-2025</v>
          </cell>
          <cell r="B45" t="str">
            <v>2 NACION</v>
          </cell>
          <cell r="C45" t="str">
            <v>CPS-DTPA-44-2025</v>
          </cell>
          <cell r="D45" t="str">
            <v>ANGEL ALBERTO GUERRERO PAZ</v>
          </cell>
          <cell r="E45">
            <v>45692</v>
          </cell>
          <cell r="F45" t="str">
            <v>PA08-3202032-1-001 Prestar servicios de apoyo a la gestión con plena autonomía técnica y administrativa en el PNN Sanquianga para desarrollar las actividades operativas de prevención, vigilancia y control en el marco de la conservación de la diversidad biológica de las áreas protegidas del SINAP nacional.</v>
          </cell>
          <cell r="G45" t="str">
            <v>APOYO A LA GESTIÓN</v>
          </cell>
          <cell r="H45" t="str">
            <v>2 CONTRATACIÓN DIRECTA</v>
          </cell>
          <cell r="I45" t="str">
            <v>14 PRESTACIÓN DE SERVICIOS</v>
          </cell>
          <cell r="J45" t="str">
            <v>N/A</v>
          </cell>
          <cell r="K45">
            <v>80111600</v>
          </cell>
          <cell r="L45" t="str">
            <v>9725</v>
          </cell>
          <cell r="M45" t="str">
            <v>6825</v>
          </cell>
          <cell r="N45">
            <v>45692</v>
          </cell>
          <cell r="O45">
            <v>1836237</v>
          </cell>
          <cell r="P45">
            <v>20014983</v>
          </cell>
          <cell r="Q45" t="str">
            <v>VEINTE MILLONES CATORCE MIL NOVECIENTOS OCHENTA Y TRES</v>
          </cell>
          <cell r="R45" t="str">
            <v>1 PERSONA NATURAL</v>
          </cell>
          <cell r="S45" t="str">
            <v>3 CÉDULA DE CIUDADANÍA</v>
          </cell>
          <cell r="T45">
            <v>1089798708</v>
          </cell>
          <cell r="U45">
            <v>2</v>
          </cell>
          <cell r="V45" t="str">
            <v>N-A</v>
          </cell>
          <cell r="W45" t="str">
            <v>11 NO SE DILIGENCIA INFORMACIÓN PARA ESTE FORMULARIO EN ESTE PERÍODO DE REPORTE</v>
          </cell>
          <cell r="X45" t="str">
            <v>MASCULINO</v>
          </cell>
          <cell r="Y45" t="str">
            <v>Nariño</v>
          </cell>
          <cell r="Z45" t="str">
            <v>El Charco</v>
          </cell>
          <cell r="AA45" t="str">
            <v>ANGEL</v>
          </cell>
          <cell r="AB45" t="str">
            <v>ALBERTO</v>
          </cell>
          <cell r="AC45" t="str">
            <v>GUERRERO</v>
          </cell>
          <cell r="AD45" t="str">
            <v>PAZ</v>
          </cell>
          <cell r="AE45" t="str">
            <v>NO</v>
          </cell>
          <cell r="AF45" t="str">
            <v>6 NO CONSTITUYÓ GARANTÍAS</v>
          </cell>
          <cell r="AG45" t="str">
            <v>N-A</v>
          </cell>
          <cell r="AH45" t="str">
            <v>N-A</v>
          </cell>
          <cell r="AI45" t="str">
            <v>N-A</v>
          </cell>
          <cell r="AJ45" t="str">
            <v>N-A</v>
          </cell>
          <cell r="AK45" t="str">
            <v>GLORIA TERESITA SERNA ALZATE</v>
          </cell>
          <cell r="AL45" t="str">
            <v>PNN SANQUIANGA</v>
          </cell>
          <cell r="AM45" t="str">
            <v>2 SUPERVISOR</v>
          </cell>
          <cell r="AN45" t="str">
            <v>3 CÉDULA DE CIUDADANÍA</v>
          </cell>
          <cell r="AO45">
            <v>16279020</v>
          </cell>
          <cell r="AP45" t="str">
            <v>GUSTAVO ADOLFO MAYOR A</v>
          </cell>
          <cell r="AQ45">
            <v>327</v>
          </cell>
          <cell r="AR45" t="str">
            <v>3 NO PACTADOS</v>
          </cell>
          <cell r="AS45" t="str">
            <v>4 NO SE HA ADICIONADO NI EN VALOR y EN TIEMPO</v>
          </cell>
          <cell r="AT45">
            <v>0</v>
          </cell>
          <cell r="AU45">
            <v>0</v>
          </cell>
          <cell r="AV45" t="str">
            <v>-</v>
          </cell>
          <cell r="AW45">
            <v>0</v>
          </cell>
          <cell r="AY45">
            <v>45692</v>
          </cell>
          <cell r="AZ45" t="str">
            <v>N/A</v>
          </cell>
          <cell r="BA45">
            <v>45692</v>
          </cell>
          <cell r="BB45">
            <v>46022</v>
          </cell>
          <cell r="BD45" t="str">
            <v>2. NO</v>
          </cell>
          <cell r="BE45" t="str">
            <v>-</v>
          </cell>
          <cell r="BF45" t="str">
            <v>-</v>
          </cell>
          <cell r="BG45" t="str">
            <v>2. NO</v>
          </cell>
          <cell r="BH45">
            <v>0</v>
          </cell>
          <cell r="BI45" t="str">
            <v>-</v>
          </cell>
          <cell r="BJ45" t="str">
            <v>-</v>
          </cell>
          <cell r="BL45" t="str">
            <v>2025753501000031E</v>
          </cell>
          <cell r="BM45">
            <v>20014983</v>
          </cell>
          <cell r="BN45" t="str">
            <v>MARGARITA E VICTORIA ACOSTA</v>
          </cell>
          <cell r="BO45" t="str">
            <v xml:space="preserve">https://community.secop.gov.co/Public/Tendering/ContractNoticePhases/View?PPI=CO1.PPI.37186357&amp;isFromPublicArea=True&amp;isModal=False </v>
          </cell>
          <cell r="BP45" t="str">
            <v>VIGENTE</v>
          </cell>
          <cell r="BR45" t="str">
            <v xml:space="preserve">https://community.secop.gov.co/Public/Tendering/ContractDetailView/Index?UniqueIdentifier=CO1.PCCNTR.7403830 </v>
          </cell>
          <cell r="BS45" t="str">
            <v>angel.guerrero</v>
          </cell>
          <cell r="BT45" t="str">
            <v>parquesnacionales.gov.co</v>
          </cell>
          <cell r="BU45" t="str">
            <v>guerreropaz708@gmail.com</v>
          </cell>
          <cell r="BV45" t="str">
            <v>OPERARIO</v>
          </cell>
          <cell r="BW45" t="str">
            <v>BANCOLOMBIA S.A.</v>
          </cell>
          <cell r="BX45" t="str">
            <v>Ahorro</v>
          </cell>
          <cell r="BY45">
            <v>84207395713</v>
          </cell>
          <cell r="CC45">
            <v>1652613</v>
          </cell>
          <cell r="CD45">
            <v>1836237</v>
          </cell>
          <cell r="CE45">
            <v>1836237</v>
          </cell>
          <cell r="CF45">
            <v>1836237</v>
          </cell>
          <cell r="CG45">
            <v>1836237</v>
          </cell>
          <cell r="CH45">
            <v>1836237</v>
          </cell>
          <cell r="CI45">
            <v>1836237</v>
          </cell>
          <cell r="CJ45">
            <v>1836237</v>
          </cell>
          <cell r="CK45">
            <v>1836237</v>
          </cell>
          <cell r="CL45">
            <v>1836237</v>
          </cell>
          <cell r="CM45">
            <v>1836237</v>
          </cell>
          <cell r="CN45">
            <v>0</v>
          </cell>
        </row>
        <row r="46">
          <cell r="A46" t="str">
            <v>CD-DTPA-045-2025</v>
          </cell>
          <cell r="B46" t="str">
            <v>1 FONAM</v>
          </cell>
          <cell r="C46" t="str">
            <v>CPS-DTPA-45-2025</v>
          </cell>
          <cell r="D46" t="str">
            <v>DIANA KAROLINA PRECIADO ESTUPIÑAN</v>
          </cell>
          <cell r="E46">
            <v>45693</v>
          </cell>
          <cell r="F46" t="str">
            <v>PA01-3202008-9-013 Prestar servicios profesionales con plena autonomía tecnica y administrativa en el DNMI Cabo Manglares en el desarrollo e implementación de la línea de monitoreo e investigación en el marco de la conservación de la diversidad biológica de las áreas protegidas del SINAP nacional</v>
          </cell>
          <cell r="G46" t="str">
            <v>PROFESIONAL</v>
          </cell>
          <cell r="H46" t="str">
            <v>2 CONTRATACIÓN DIRECTA</v>
          </cell>
          <cell r="I46" t="str">
            <v>14 PRESTACIÓN DE SERVICIOS</v>
          </cell>
          <cell r="J46" t="str">
            <v>N/A</v>
          </cell>
          <cell r="K46">
            <v>80111600</v>
          </cell>
          <cell r="L46" t="str">
            <v>3225</v>
          </cell>
          <cell r="M46" t="str">
            <v>2925</v>
          </cell>
          <cell r="N46">
            <v>45694</v>
          </cell>
          <cell r="O46">
            <v>4200744</v>
          </cell>
          <cell r="P46">
            <v>42567539</v>
          </cell>
          <cell r="Q46" t="str">
            <v>CUARENTA Y DOS MILLONES QUINIENTOS SESENTA Y SIETE MIL QUINIENTOS TREINTA Y NUEVE</v>
          </cell>
          <cell r="R46" t="str">
            <v>1 PERSONA NATURAL</v>
          </cell>
          <cell r="S46" t="str">
            <v>3 CÉDULA DE CIUDADANÍA</v>
          </cell>
          <cell r="T46">
            <v>1087194809</v>
          </cell>
          <cell r="U46">
            <v>2</v>
          </cell>
          <cell r="V46" t="str">
            <v>N-A</v>
          </cell>
          <cell r="W46" t="str">
            <v>11 NO SE DILIGENCIA INFORMACIÓN PARA ESTE FORMULARIO EN ESTE PERÍODO DE REPORTE</v>
          </cell>
          <cell r="X46" t="str">
            <v>FEMENINO</v>
          </cell>
          <cell r="Y46" t="str">
            <v>Nariño</v>
          </cell>
          <cell r="Z46" t="str">
            <v>Tumaco</v>
          </cell>
          <cell r="AA46" t="str">
            <v>DIANA</v>
          </cell>
          <cell r="AB46" t="str">
            <v>KAROLINA</v>
          </cell>
          <cell r="AC46" t="str">
            <v>PRECIADO</v>
          </cell>
          <cell r="AD46" t="str">
            <v>ESTUPIÑAN</v>
          </cell>
          <cell r="AE46" t="str">
            <v>SI</v>
          </cell>
          <cell r="AF46" t="str">
            <v>1 PÓLIZA</v>
          </cell>
          <cell r="AG46" t="str">
            <v>12 SEGUROS DEL ESTADO</v>
          </cell>
          <cell r="AH46" t="str">
            <v>2 CUMPLIMIENTO</v>
          </cell>
          <cell r="AI46">
            <v>45694</v>
          </cell>
          <cell r="AJ46" t="str">
            <v>45-46-101029252</v>
          </cell>
          <cell r="AK46" t="str">
            <v>GLORIA TERESITA SERNA ALZATE</v>
          </cell>
          <cell r="AL46" t="str">
            <v>DNMI CABO MANGLARES</v>
          </cell>
          <cell r="AM46" t="str">
            <v>2 SUPERVISOR</v>
          </cell>
          <cell r="AN46" t="str">
            <v>3 CÉDULA DE CIUDADANÍA</v>
          </cell>
          <cell r="AO46">
            <v>1085903464</v>
          </cell>
          <cell r="AP46" t="str">
            <v>MARÍA FERNANDA VILLAREAL MONSALVE</v>
          </cell>
          <cell r="AQ46">
            <v>304</v>
          </cell>
          <cell r="AR46" t="str">
            <v>3 NO PACTADOS</v>
          </cell>
          <cell r="AS46" t="str">
            <v>4 NO SE HA ADICIONADO NI EN VALOR y EN TIEMPO</v>
          </cell>
          <cell r="AT46">
            <v>0</v>
          </cell>
          <cell r="AU46">
            <v>0</v>
          </cell>
          <cell r="AV46" t="str">
            <v>-</v>
          </cell>
          <cell r="AW46">
            <v>0</v>
          </cell>
          <cell r="AY46">
            <v>45693</v>
          </cell>
          <cell r="AZ46">
            <v>45693</v>
          </cell>
          <cell r="BA46">
            <v>45694</v>
          </cell>
          <cell r="BB46">
            <v>46001</v>
          </cell>
          <cell r="BD46" t="str">
            <v>2. NO</v>
          </cell>
          <cell r="BE46" t="str">
            <v>-</v>
          </cell>
          <cell r="BF46" t="str">
            <v>-</v>
          </cell>
          <cell r="BG46" t="str">
            <v>2. NO</v>
          </cell>
          <cell r="BH46">
            <v>0</v>
          </cell>
          <cell r="BI46" t="str">
            <v>-</v>
          </cell>
          <cell r="BJ46" t="str">
            <v>-</v>
          </cell>
          <cell r="BL46" t="str">
            <v>2025753501900012E</v>
          </cell>
          <cell r="BM46">
            <v>42567539</v>
          </cell>
          <cell r="BN46" t="str">
            <v>CAROLINA BETANCUR CASTRO</v>
          </cell>
          <cell r="BO46" t="str">
            <v xml:space="preserve">https://community.secop.gov.co/Public/Tendering/ContractNoticePhases/View?PPI=CO1.PPI.37191491&amp;isFromPublicArea=True&amp;isModal=False </v>
          </cell>
          <cell r="BP46" t="str">
            <v>VIGENTE</v>
          </cell>
          <cell r="BR46" t="str">
            <v xml:space="preserve">https://community.secop.gov.co/Public/Tendering/ContractDetailView/Index?UniqueIdentifier=CO1.PCCNTR.7416651 </v>
          </cell>
          <cell r="BS46" t="str">
            <v>diana.preciado</v>
          </cell>
          <cell r="BT46" t="str">
            <v>parquesnacionales.gov.co</v>
          </cell>
          <cell r="BU46" t="str">
            <v>dianacarolina6576@hotmail.com</v>
          </cell>
          <cell r="BV46" t="str">
            <v>PROFESIONAL</v>
          </cell>
          <cell r="BW46" t="str">
            <v>BANCO POPULAR S. A.</v>
          </cell>
          <cell r="BX46" t="str">
            <v>Ahorro</v>
          </cell>
          <cell r="BY46">
            <v>230440148120</v>
          </cell>
          <cell r="CC46">
            <v>3360595</v>
          </cell>
          <cell r="CD46">
            <v>4200744</v>
          </cell>
          <cell r="CE46">
            <v>4200744</v>
          </cell>
          <cell r="CF46">
            <v>4200744</v>
          </cell>
          <cell r="CG46">
            <v>4200744</v>
          </cell>
          <cell r="CH46">
            <v>4200744</v>
          </cell>
          <cell r="CI46">
            <v>4200744</v>
          </cell>
          <cell r="CJ46">
            <v>4200744</v>
          </cell>
          <cell r="CK46">
            <v>4200744</v>
          </cell>
          <cell r="CL46">
            <v>4200744</v>
          </cell>
          <cell r="CM46">
            <v>1400248</v>
          </cell>
          <cell r="CN46">
            <v>0</v>
          </cell>
        </row>
        <row r="47">
          <cell r="A47" t="str">
            <v>CD-DTPA-046-2025</v>
          </cell>
          <cell r="B47" t="str">
            <v>2 NACION</v>
          </cell>
          <cell r="C47" t="str">
            <v>CPS-DTPA-46-2025</v>
          </cell>
          <cell r="D47" t="str">
            <v>EDILEY REINA SALAS</v>
          </cell>
          <cell r="E47">
            <v>45693</v>
          </cell>
          <cell r="F47" t="str">
            <v>PA08-3202032-1-004 Prestar servicios de apoyo a la gestión con plena autonomía técnica y administrativa en el PNN Sanquianga para desarrollar las actividades operativas de prevención, vigilancia y control en el marco de la conservación de la diversidad biológica de las áreas protegidas del SINAP nacional.</v>
          </cell>
          <cell r="G47" t="str">
            <v>APOYO A LA GESTIÓN</v>
          </cell>
          <cell r="H47" t="str">
            <v>2 CONTRATACIÓN DIRECTA</v>
          </cell>
          <cell r="I47" t="str">
            <v>14 PRESTACIÓN DE SERVICIOS</v>
          </cell>
          <cell r="J47" t="str">
            <v>N/A</v>
          </cell>
          <cell r="K47">
            <v>80111600</v>
          </cell>
          <cell r="L47" t="str">
            <v>10025</v>
          </cell>
          <cell r="M47" t="str">
            <v>7225</v>
          </cell>
          <cell r="N47">
            <v>45693</v>
          </cell>
          <cell r="O47">
            <v>1836237</v>
          </cell>
          <cell r="P47">
            <v>19953775</v>
          </cell>
          <cell r="Q47" t="str">
            <v>DIECINUEVE MILLONES NOVECIENTOS CINCUENTA Y TRES MIL SETECIENTOS SETENTA Y CINCO</v>
          </cell>
          <cell r="R47" t="str">
            <v>1 PERSONA NATURAL</v>
          </cell>
          <cell r="S47" t="str">
            <v>3 CÉDULA DE CIUDADANÍA</v>
          </cell>
          <cell r="T47">
            <v>27258238</v>
          </cell>
          <cell r="U47">
            <v>2</v>
          </cell>
          <cell r="V47" t="str">
            <v>N-A</v>
          </cell>
          <cell r="W47" t="str">
            <v>11 NO SE DILIGENCIA INFORMACIÓN PARA ESTE FORMULARIO EN ESTE PERÍODO DE REPORTE</v>
          </cell>
          <cell r="X47" t="str">
            <v>MASCULINO</v>
          </cell>
          <cell r="Y47" t="str">
            <v>Nariño</v>
          </cell>
          <cell r="Z47" t="str">
            <v>El Charco</v>
          </cell>
          <cell r="AA47" t="str">
            <v>EDILEY</v>
          </cell>
          <cell r="AB47" t="str">
            <v>REINA</v>
          </cell>
          <cell r="AC47" t="str">
            <v>SALAS</v>
          </cell>
          <cell r="AE47" t="str">
            <v>NO</v>
          </cell>
          <cell r="AF47" t="str">
            <v>6 NO CONSTITUYÓ GARANTÍAS</v>
          </cell>
          <cell r="AG47" t="str">
            <v>N-A</v>
          </cell>
          <cell r="AH47" t="str">
            <v>N-A</v>
          </cell>
          <cell r="AI47" t="str">
            <v>N-A</v>
          </cell>
          <cell r="AJ47" t="str">
            <v>N-A</v>
          </cell>
          <cell r="AK47" t="str">
            <v>GLORIA TERESITA SERNA ALZATE</v>
          </cell>
          <cell r="AL47" t="str">
            <v>PNN SANQUIANGA</v>
          </cell>
          <cell r="AM47" t="str">
            <v>2 SUPERVISOR</v>
          </cell>
          <cell r="AN47" t="str">
            <v>3 CÉDULA DE CIUDADANÍA</v>
          </cell>
          <cell r="AO47">
            <v>16279020</v>
          </cell>
          <cell r="AP47" t="str">
            <v>GUSTAVO ADOLFO MAYOR A</v>
          </cell>
          <cell r="AQ47">
            <v>326</v>
          </cell>
          <cell r="AR47" t="str">
            <v>3 NO PACTADOS</v>
          </cell>
          <cell r="AS47" t="str">
            <v>4 NO SE HA ADICIONADO NI EN VALOR y EN TIEMPO</v>
          </cell>
          <cell r="AT47">
            <v>0</v>
          </cell>
          <cell r="AU47">
            <v>0</v>
          </cell>
          <cell r="AV47" t="str">
            <v>-</v>
          </cell>
          <cell r="AW47">
            <v>0</v>
          </cell>
          <cell r="AY47">
            <v>45693</v>
          </cell>
          <cell r="AZ47" t="str">
            <v>N/A</v>
          </cell>
          <cell r="BA47">
            <v>45693</v>
          </cell>
          <cell r="BB47">
            <v>46022</v>
          </cell>
          <cell r="BD47" t="str">
            <v>2. NO</v>
          </cell>
          <cell r="BE47" t="str">
            <v>-</v>
          </cell>
          <cell r="BF47" t="str">
            <v>-</v>
          </cell>
          <cell r="BG47" t="str">
            <v>2. NO</v>
          </cell>
          <cell r="BH47">
            <v>0</v>
          </cell>
          <cell r="BI47" t="str">
            <v>-</v>
          </cell>
          <cell r="BJ47" t="str">
            <v>-</v>
          </cell>
          <cell r="BL47" t="str">
            <v>2025753501000032E</v>
          </cell>
          <cell r="BM47">
            <v>19953775</v>
          </cell>
          <cell r="BN47" t="str">
            <v>MARGARITA E VICTORIA ACOSTA</v>
          </cell>
          <cell r="BO47" t="str">
            <v xml:space="preserve">https://community.secop.gov.co/Public/Tendering/ContractNoticePhases/View?PPI=CO1.PPI.37195273&amp;isFromPublicArea=True&amp;isModal=False
</v>
          </cell>
          <cell r="BP47" t="str">
            <v>VIGENTE</v>
          </cell>
          <cell r="BR47" t="str">
            <v>https://community.secop.gov.co/Public/Tendering/ContractDetailView/Index?UniqueIdentifier=CO1.PCCNTR.7413541</v>
          </cell>
          <cell r="BS47" t="str">
            <v>ediley.reina</v>
          </cell>
          <cell r="BT47" t="str">
            <v>parquesnacionales.gov.co</v>
          </cell>
          <cell r="BU47" t="str">
            <v>edileyreina1964@gmail.com</v>
          </cell>
          <cell r="BV47" t="str">
            <v>OPERARIO</v>
          </cell>
          <cell r="BW47" t="str">
            <v>BANCO AGRARIO DE COLOMBIA S.A.</v>
          </cell>
          <cell r="BX47" t="str">
            <v>Ahorro</v>
          </cell>
          <cell r="BY47">
            <v>469630108274</v>
          </cell>
          <cell r="CC47">
            <v>1591405</v>
          </cell>
          <cell r="CD47">
            <v>1836237</v>
          </cell>
          <cell r="CE47">
            <v>1836237</v>
          </cell>
          <cell r="CF47">
            <v>1836237</v>
          </cell>
          <cell r="CG47">
            <v>1836237</v>
          </cell>
          <cell r="CH47">
            <v>1836237</v>
          </cell>
          <cell r="CI47">
            <v>1836237</v>
          </cell>
          <cell r="CJ47">
            <v>1836237</v>
          </cell>
          <cell r="CK47">
            <v>1836237</v>
          </cell>
          <cell r="CL47">
            <v>1836237</v>
          </cell>
          <cell r="CM47">
            <v>1836237</v>
          </cell>
          <cell r="CN47">
            <v>0</v>
          </cell>
        </row>
        <row r="48">
          <cell r="A48" t="str">
            <v>CD-DTPA-047-2025</v>
          </cell>
          <cell r="B48" t="str">
            <v>2 NACION</v>
          </cell>
          <cell r="C48" t="str">
            <v>CPS-DTPA-47-2025</v>
          </cell>
          <cell r="D48" t="str">
            <v>DIEGO FERNANDO GONZALEZ GUEVARA</v>
          </cell>
          <cell r="E48">
            <v>45693</v>
          </cell>
          <cell r="F48" t="str">
            <v>PA00-3202008-9-030 Prestar servicios profesionales con plena autonomía técnica y administrativa en la Dirección Territorial Pacífico en torno a la formulación, ajuste y/o actualización y seguimiento a los Planes de Emergencias y Contingencias de Desastres Naturales y Socio Naturales (PECDNS), los Planes de Contingencia de Riesgo Público (PCRP ) y el acompañamiento al Subsistema Regional de Áreas Protegidas del Pacifico (SIRAP Pacifico),  en el marco de la conservación de la diversidad biológica de las áreas protegidas del SINAP Nacional.</v>
          </cell>
          <cell r="G48" t="str">
            <v>PROFESIONAL</v>
          </cell>
          <cell r="H48" t="str">
            <v>2 CONTRATACIÓN DIRECTA</v>
          </cell>
          <cell r="I48" t="str">
            <v>14 PRESTACIÓN DE SERVICIOS</v>
          </cell>
          <cell r="J48" t="str">
            <v>N/A</v>
          </cell>
          <cell r="K48">
            <v>80111600</v>
          </cell>
          <cell r="L48" t="str">
            <v>10325</v>
          </cell>
          <cell r="M48" t="str">
            <v>7125</v>
          </cell>
          <cell r="N48">
            <v>45693</v>
          </cell>
          <cell r="O48">
            <v>6347913</v>
          </cell>
          <cell r="P48">
            <v>68980655</v>
          </cell>
          <cell r="Q48" t="str">
            <v>SESENTA Y OCHO MILLONES NOVECIENTOS OCHENTA MIL SEISCIENTOS CINCUENTA Y CINCO</v>
          </cell>
          <cell r="R48" t="str">
            <v>1 PERSONA NATURAL</v>
          </cell>
          <cell r="S48" t="str">
            <v>3 CÉDULA DE CIUDADANÍA</v>
          </cell>
          <cell r="T48">
            <v>1144171574</v>
          </cell>
          <cell r="U48">
            <v>2</v>
          </cell>
          <cell r="V48" t="str">
            <v>N-A</v>
          </cell>
          <cell r="W48" t="str">
            <v>11 NO SE DILIGENCIA INFORMACIÓN PARA ESTE FORMULARIO EN ESTE PERÍODO DE REPORTE</v>
          </cell>
          <cell r="X48" t="str">
            <v>MASCULINO</v>
          </cell>
          <cell r="Y48" t="str">
            <v>Valle del Cauca</v>
          </cell>
          <cell r="Z48" t="str">
            <v>Santiago de Cali</v>
          </cell>
          <cell r="AA48" t="str">
            <v>DIEGO</v>
          </cell>
          <cell r="AB48" t="str">
            <v>FERNANDO</v>
          </cell>
          <cell r="AC48" t="str">
            <v>GONZALEZ</v>
          </cell>
          <cell r="AD48" t="str">
            <v>GUEVARA</v>
          </cell>
          <cell r="AE48" t="str">
            <v>SI</v>
          </cell>
          <cell r="AF48" t="str">
            <v>1 PÓLIZA</v>
          </cell>
          <cell r="AG48" t="str">
            <v>12 SEGUROS DEL ESTADO</v>
          </cell>
          <cell r="AH48" t="str">
            <v>2 CUMPLIMIENTO</v>
          </cell>
          <cell r="AI48">
            <v>45693</v>
          </cell>
          <cell r="AJ48" t="str">
            <v>45-46-101029217</v>
          </cell>
          <cell r="AK48" t="str">
            <v>GLORIA TERESITA SERNA ALZATE</v>
          </cell>
          <cell r="AL48" t="str">
            <v>DTPA</v>
          </cell>
          <cell r="AM48" t="str">
            <v>2 SUPERVISOR</v>
          </cell>
          <cell r="AN48" t="str">
            <v>3 CÉDULA DE CIUDADANÍA</v>
          </cell>
          <cell r="AO48">
            <v>29664613</v>
          </cell>
          <cell r="AP48" t="str">
            <v>DIANA ISABEL ZUÑIGA</v>
          </cell>
          <cell r="AQ48">
            <v>326</v>
          </cell>
          <cell r="AR48" t="str">
            <v>3 NO PACTADOS</v>
          </cell>
          <cell r="AS48" t="str">
            <v>4 NO SE HA ADICIONADO NI EN VALOR y EN TIEMPO</v>
          </cell>
          <cell r="AT48">
            <v>0</v>
          </cell>
          <cell r="AU48">
            <v>0</v>
          </cell>
          <cell r="AV48" t="str">
            <v>-</v>
          </cell>
          <cell r="AW48">
            <v>0</v>
          </cell>
          <cell r="AY48">
            <v>45693</v>
          </cell>
          <cell r="AZ48">
            <v>45693</v>
          </cell>
          <cell r="BA48">
            <v>45693</v>
          </cell>
          <cell r="BB48">
            <v>46022</v>
          </cell>
          <cell r="BD48" t="str">
            <v>2. NO</v>
          </cell>
          <cell r="BE48" t="str">
            <v>-</v>
          </cell>
          <cell r="BF48" t="str">
            <v>-</v>
          </cell>
          <cell r="BG48" t="str">
            <v>2. NO</v>
          </cell>
          <cell r="BH48">
            <v>0</v>
          </cell>
          <cell r="BI48" t="str">
            <v>-</v>
          </cell>
          <cell r="BJ48" t="str">
            <v>-</v>
          </cell>
          <cell r="BL48" t="str">
            <v>2025753501000033E</v>
          </cell>
          <cell r="BM48">
            <v>68980655</v>
          </cell>
          <cell r="BN48" t="str">
            <v>JULIANA ISABEL MONTES ROMERO</v>
          </cell>
          <cell r="BO48" t="str">
            <v>https://community.secop.gov.co/Public/Tendering/ContractNoticePhases/View?PPI=CO1.PPI.37218202&amp;isFromPublicArea=True&amp;isModal=False</v>
          </cell>
          <cell r="BP48" t="str">
            <v>VIGENTE</v>
          </cell>
          <cell r="BR48" t="str">
            <v xml:space="preserve">https://community.secop.gov.co/Public/Tendering/ContractDetailView/Index?UniqueIdentifier=CO1.PCCNTR.7412389 </v>
          </cell>
          <cell r="BS48" t="str">
            <v>diego.gonzalez</v>
          </cell>
          <cell r="BT48" t="str">
            <v>parquesnacionales.gov.co</v>
          </cell>
          <cell r="BU48" t="str">
            <v>gestiondelriesgo.dtpa@parquesnacionales.gov.co</v>
          </cell>
          <cell r="BV48" t="str">
            <v>PROFESIONAL</v>
          </cell>
          <cell r="BW48" t="str">
            <v>BANCOLOMBIA S.A.</v>
          </cell>
          <cell r="BX48" t="str">
            <v>Ahorro</v>
          </cell>
          <cell r="BY48">
            <v>26510710761</v>
          </cell>
          <cell r="CC48">
            <v>5501525</v>
          </cell>
          <cell r="CD48">
            <v>6347913</v>
          </cell>
          <cell r="CE48">
            <v>6347913</v>
          </cell>
          <cell r="CF48">
            <v>6347913</v>
          </cell>
          <cell r="CG48">
            <v>6347913</v>
          </cell>
          <cell r="CH48">
            <v>6347913</v>
          </cell>
          <cell r="CI48">
            <v>6347913</v>
          </cell>
          <cell r="CJ48">
            <v>6347913</v>
          </cell>
          <cell r="CK48">
            <v>6347913</v>
          </cell>
          <cell r="CL48">
            <v>6347913</v>
          </cell>
          <cell r="CM48">
            <v>6347913</v>
          </cell>
          <cell r="CN48">
            <v>0</v>
          </cell>
        </row>
        <row r="49">
          <cell r="A49" t="str">
            <v>CD-DTPA-048-2025</v>
          </cell>
          <cell r="B49" t="str">
            <v>1 FONAM</v>
          </cell>
          <cell r="C49" t="str">
            <v>CPS-DTPA-48-2025</v>
          </cell>
          <cell r="D49" t="str">
            <v>JAVIER EDUARDO MOSQUERA MOSQUERA</v>
          </cell>
          <cell r="E49">
            <v>45694</v>
          </cell>
          <cell r="F49" t="str">
            <v>PA05-3202008-15-017 Prestar servicios profesionales con plena autonomía técnica y administrativa en el PNN Gorgona en el desarrollo de actividades en los procesos de gestion contractual, administrativa, financiera, documental y la atenciòn a derechos de petición y requerimientos de ciudadanos del area protegida en el marco de la conservación de la diversidad biológica de las áreas protegidas del SINAP</v>
          </cell>
          <cell r="G49" t="str">
            <v>PROFESIONAL</v>
          </cell>
          <cell r="H49" t="str">
            <v>2 CONTRATACIÓN DIRECTA</v>
          </cell>
          <cell r="I49" t="str">
            <v>14 PRESTACIÓN DE SERVICIOS</v>
          </cell>
          <cell r="J49" t="str">
            <v>N/A</v>
          </cell>
          <cell r="K49">
            <v>80111600</v>
          </cell>
          <cell r="L49" t="str">
            <v>3325</v>
          </cell>
          <cell r="M49" t="str">
            <v>3025</v>
          </cell>
          <cell r="N49">
            <v>45694</v>
          </cell>
          <cell r="O49">
            <v>3670921</v>
          </cell>
          <cell r="P49">
            <v>39768311</v>
          </cell>
          <cell r="Q49" t="str">
            <v>TREINTA Y NUEVE MILLONES SETECIENTOS SESENTA Y OCHO MIL TRESCIENTOS ONCE</v>
          </cell>
          <cell r="R49" t="str">
            <v>1 PERSONA NATURAL</v>
          </cell>
          <cell r="S49" t="str">
            <v>3 CÉDULA DE CIUDADANÍA</v>
          </cell>
          <cell r="T49">
            <v>1061802672</v>
          </cell>
          <cell r="U49">
            <v>2</v>
          </cell>
          <cell r="V49" t="str">
            <v>N-A</v>
          </cell>
          <cell r="W49" t="str">
            <v>11 NO SE DILIGENCIA INFORMACIÓN PARA ESTE FORMULARIO EN ESTE PERÍODO DE REPORTE</v>
          </cell>
          <cell r="X49" t="str">
            <v>MASCULINO</v>
          </cell>
          <cell r="Y49" t="str">
            <v>Cauca</v>
          </cell>
          <cell r="Z49" t="str">
            <v>Popayan</v>
          </cell>
          <cell r="AA49" t="str">
            <v>JAVIER</v>
          </cell>
          <cell r="AB49" t="str">
            <v>EDUARDO</v>
          </cell>
          <cell r="AC49" t="str">
            <v>MOSQUERA</v>
          </cell>
          <cell r="AD49" t="str">
            <v>MOSQUERA</v>
          </cell>
          <cell r="AE49" t="str">
            <v>SI</v>
          </cell>
          <cell r="AF49" t="str">
            <v>1 PÓLIZA</v>
          </cell>
          <cell r="AG49" t="str">
            <v>12 SEGUROS DEL ESTADO</v>
          </cell>
          <cell r="AH49" t="str">
            <v>2 CUMPLIMIENTO</v>
          </cell>
          <cell r="AI49">
            <v>45694</v>
          </cell>
          <cell r="AJ49" t="str">
            <v>45-46-101029255</v>
          </cell>
          <cell r="AK49" t="str">
            <v>GLORIA TERESITA SERNA ALZATE</v>
          </cell>
          <cell r="AL49" t="str">
            <v>PNN GORGONA</v>
          </cell>
          <cell r="AM49" t="str">
            <v>2 SUPERVISOR</v>
          </cell>
          <cell r="AN49" t="str">
            <v>3 CÉDULA DE CIUDADANÍA</v>
          </cell>
          <cell r="AO49">
            <v>6499218</v>
          </cell>
          <cell r="AP49" t="str">
            <v>ANDRES MAURICIO ROJAS CAÑAS</v>
          </cell>
          <cell r="AQ49">
            <v>325</v>
          </cell>
          <cell r="AR49" t="str">
            <v>3 NO PACTADOS</v>
          </cell>
          <cell r="AS49" t="str">
            <v>4 NO SE HA ADICIONADO NI EN VALOR y EN TIEMPO</v>
          </cell>
          <cell r="AT49">
            <v>0</v>
          </cell>
          <cell r="AU49">
            <v>0</v>
          </cell>
          <cell r="AV49" t="str">
            <v>-</v>
          </cell>
          <cell r="AW49">
            <v>0</v>
          </cell>
          <cell r="AY49">
            <v>45694</v>
          </cell>
          <cell r="AZ49">
            <v>45694</v>
          </cell>
          <cell r="BA49">
            <v>45694</v>
          </cell>
          <cell r="BB49">
            <v>46022</v>
          </cell>
          <cell r="BD49" t="str">
            <v>2. NO</v>
          </cell>
          <cell r="BE49" t="str">
            <v>-</v>
          </cell>
          <cell r="BF49" t="str">
            <v>-</v>
          </cell>
          <cell r="BG49" t="str">
            <v>2. NO</v>
          </cell>
          <cell r="BH49">
            <v>0</v>
          </cell>
          <cell r="BI49" t="str">
            <v>-</v>
          </cell>
          <cell r="BJ49" t="str">
            <v>-</v>
          </cell>
          <cell r="BL49" t="str">
            <v>2025753501900013E</v>
          </cell>
          <cell r="BM49">
            <v>39768311</v>
          </cell>
          <cell r="BN49" t="str">
            <v>DIANA PATRICIA GUERRERO</v>
          </cell>
          <cell r="BO49" t="str">
            <v xml:space="preserve">https://community.secop.gov.co/Public/Tendering/ContractNoticePhases/View?PPI=CO1.PPI.37229809&amp;isFromPublicArea=True&amp;isModal=False </v>
          </cell>
          <cell r="BP49" t="str">
            <v>VIGENTE</v>
          </cell>
          <cell r="BR49" t="str">
            <v xml:space="preserve">https://community.secop.gov.co/Public/Tendering/ContractDetailView/Index?UniqueIdentifier=CO1.PCCNTR.7421546 </v>
          </cell>
          <cell r="BS49" t="str">
            <v>javier.mosquera</v>
          </cell>
          <cell r="BT49" t="str">
            <v>parquesnacionales.gov.co</v>
          </cell>
          <cell r="BU49" t="str">
            <v>gorgona@parquesnacionales.gov.co</v>
          </cell>
          <cell r="BV49" t="str">
            <v>PROFESIONAL</v>
          </cell>
          <cell r="BW49" t="str">
            <v>BANCOLOMBIA S.A.</v>
          </cell>
          <cell r="BX49" t="str">
            <v>Ahorro</v>
          </cell>
          <cell r="BY49">
            <v>26176871627</v>
          </cell>
          <cell r="CC49">
            <v>3059101</v>
          </cell>
          <cell r="CD49">
            <v>3670921</v>
          </cell>
          <cell r="CE49">
            <v>3670921</v>
          </cell>
          <cell r="CF49">
            <v>3670921</v>
          </cell>
          <cell r="CG49">
            <v>3670921</v>
          </cell>
          <cell r="CH49">
            <v>3670921</v>
          </cell>
          <cell r="CI49">
            <v>3670921</v>
          </cell>
          <cell r="CJ49">
            <v>3670921</v>
          </cell>
          <cell r="CK49">
            <v>3670921</v>
          </cell>
          <cell r="CL49">
            <v>3670921</v>
          </cell>
          <cell r="CM49">
            <v>3670921</v>
          </cell>
          <cell r="CN49">
            <v>0</v>
          </cell>
        </row>
        <row r="50">
          <cell r="A50" t="str">
            <v>CD-DTPA-049-2025</v>
          </cell>
          <cell r="B50" t="str">
            <v>2 NACION</v>
          </cell>
          <cell r="C50" t="str">
            <v>CPS-DTPA-49-2025</v>
          </cell>
          <cell r="D50" t="str">
            <v>JOSE ALBERTO CÓRDOBA BERMÚDEZ</v>
          </cell>
          <cell r="E50">
            <v>45694</v>
          </cell>
          <cell r="F50" t="str">
            <v>PA10-3202032-1-001 Prestar servicio de apoyo a la gestión con plena autonomía técnica y administrativa en el PNN Utría para el desarrollo de los recorridos de la estrategia de prevención, vigilancia y control, en el marco de la conservación de la diversidad biológica de las áreas protegidas del SINAP nacional.</v>
          </cell>
          <cell r="G50" t="str">
            <v>APOYO A LA GESTIÓN</v>
          </cell>
          <cell r="H50" t="str">
            <v>2 CONTRATACIÓN DIRECTA</v>
          </cell>
          <cell r="I50" t="str">
            <v>14 PRESTACIÓN DE SERVICIOS</v>
          </cell>
          <cell r="J50" t="str">
            <v>N/A</v>
          </cell>
          <cell r="K50">
            <v>80111600</v>
          </cell>
          <cell r="L50" t="str">
            <v>10525</v>
          </cell>
          <cell r="M50" t="str">
            <v>7425</v>
          </cell>
          <cell r="N50">
            <v>45694</v>
          </cell>
          <cell r="O50">
            <v>2084129</v>
          </cell>
          <cell r="P50">
            <v>22578064</v>
          </cell>
          <cell r="Q50" t="str">
            <v>VEINTIDÓS MILLONES QUINIENTOS SETENTA Y OCHO MIL SESENTA Y CUATRO</v>
          </cell>
          <cell r="R50" t="str">
            <v>1 PERSONA NATURAL</v>
          </cell>
          <cell r="S50" t="str">
            <v>3 CÉDULA DE CIUDADANÍA</v>
          </cell>
          <cell r="T50">
            <v>1148194271</v>
          </cell>
          <cell r="U50">
            <v>2</v>
          </cell>
          <cell r="V50" t="str">
            <v>N-A</v>
          </cell>
          <cell r="W50" t="str">
            <v>11 NO SE DILIGENCIA INFORMACIÓN PARA ESTE FORMULARIO EN ESTE PERÍODO DE REPORTE</v>
          </cell>
          <cell r="X50" t="str">
            <v>MASCULINO</v>
          </cell>
          <cell r="Y50" t="str">
            <v>Chocó</v>
          </cell>
          <cell r="Z50" t="str">
            <v>Bahía Solano</v>
          </cell>
          <cell r="AA50" t="str">
            <v>JOSE</v>
          </cell>
          <cell r="AB50" t="str">
            <v>ALBERTO</v>
          </cell>
          <cell r="AC50" t="str">
            <v>CÓRDOBA</v>
          </cell>
          <cell r="AD50" t="str">
            <v>BERMÚDEZ</v>
          </cell>
          <cell r="AE50" t="str">
            <v>NO</v>
          </cell>
          <cell r="AF50" t="str">
            <v>6 NO CONSTITUYÓ GARANTÍAS</v>
          </cell>
          <cell r="AG50" t="str">
            <v>N-A</v>
          </cell>
          <cell r="AH50" t="str">
            <v>N-A</v>
          </cell>
          <cell r="AI50" t="str">
            <v>N-A</v>
          </cell>
          <cell r="AJ50" t="str">
            <v>N-A</v>
          </cell>
          <cell r="AK50" t="str">
            <v>GLORIA TERESITA SERNA ALZATE</v>
          </cell>
          <cell r="AL50" t="str">
            <v xml:space="preserve">PNN UTRÍA </v>
          </cell>
          <cell r="AM50" t="str">
            <v>2 SUPERVISOR</v>
          </cell>
          <cell r="AN50" t="str">
            <v>3 CÉDULA DE CIUDADANÍA</v>
          </cell>
          <cell r="AO50">
            <v>66848955</v>
          </cell>
          <cell r="AP50" t="str">
            <v>MARIA XIMENA ZORRILLA A.</v>
          </cell>
          <cell r="AQ50">
            <v>325</v>
          </cell>
          <cell r="AR50" t="str">
            <v>3 NO PACTADOS</v>
          </cell>
          <cell r="AS50" t="str">
            <v>4 NO SE HA ADICIONADO NI EN VALOR y EN TIEMPO</v>
          </cell>
          <cell r="AT50">
            <v>0</v>
          </cell>
          <cell r="AU50">
            <v>0</v>
          </cell>
          <cell r="AV50" t="str">
            <v>-</v>
          </cell>
          <cell r="AW50">
            <v>0</v>
          </cell>
          <cell r="AY50">
            <v>45694</v>
          </cell>
          <cell r="AZ50" t="str">
            <v>N/A</v>
          </cell>
          <cell r="BA50">
            <v>45694</v>
          </cell>
          <cell r="BB50">
            <v>46022</v>
          </cell>
          <cell r="BD50" t="str">
            <v>2. NO</v>
          </cell>
          <cell r="BE50" t="str">
            <v>-</v>
          </cell>
          <cell r="BF50" t="str">
            <v>-</v>
          </cell>
          <cell r="BG50" t="str">
            <v>2. NO</v>
          </cell>
          <cell r="BH50">
            <v>0</v>
          </cell>
          <cell r="BI50" t="str">
            <v>-</v>
          </cell>
          <cell r="BJ50" t="str">
            <v>-</v>
          </cell>
          <cell r="BL50" t="str">
            <v>2025753501000034E</v>
          </cell>
          <cell r="BM50">
            <v>22578064</v>
          </cell>
          <cell r="BN50" t="str">
            <v>JULIANA ISABEL MONTES ROMERO</v>
          </cell>
          <cell r="BO50" t="str">
            <v xml:space="preserve">https://community.secop.gov.co/Public/Tendering/ContractNoticePhases/View?PPI=CO1.PPI.37249226&amp;isFromPublicArea=True&amp;isModal=False </v>
          </cell>
          <cell r="BP50" t="str">
            <v>VIGENTE</v>
          </cell>
          <cell r="BR50" t="str">
            <v xml:space="preserve">https://community.secop.gov.co/Public/Tendering/ContractDetailView/Index?UniqueIdentifier=CO1.PCCNTR.7423801 </v>
          </cell>
          <cell r="BS50" t="str">
            <v>jose.cordoba</v>
          </cell>
          <cell r="BT50" t="str">
            <v>parquesnacionales.gov.co</v>
          </cell>
          <cell r="BU50" t="str">
            <v>josecordobabermudez@gmail.com</v>
          </cell>
          <cell r="BV50" t="str">
            <v>OPERARIO</v>
          </cell>
          <cell r="BW50" t="str">
            <v>BANCOLOMBIA S.A.</v>
          </cell>
          <cell r="BX50" t="str">
            <v>Ahorro</v>
          </cell>
          <cell r="BY50">
            <v>76161714832</v>
          </cell>
          <cell r="CC50">
            <v>1736774</v>
          </cell>
          <cell r="CD50">
            <v>2084129</v>
          </cell>
          <cell r="CE50">
            <v>2084129</v>
          </cell>
          <cell r="CF50">
            <v>2084129</v>
          </cell>
          <cell r="CG50">
            <v>2084129</v>
          </cell>
          <cell r="CH50">
            <v>2084129</v>
          </cell>
          <cell r="CI50">
            <v>2084129</v>
          </cell>
          <cell r="CJ50">
            <v>2084129</v>
          </cell>
          <cell r="CK50">
            <v>2084129</v>
          </cell>
          <cell r="CL50">
            <v>2084129</v>
          </cell>
          <cell r="CM50">
            <v>2084129</v>
          </cell>
          <cell r="CN50">
            <v>0</v>
          </cell>
        </row>
        <row r="51">
          <cell r="A51" t="str">
            <v>CD-DTPA-050-2025</v>
          </cell>
          <cell r="B51" t="str">
            <v>1 FONAM</v>
          </cell>
          <cell r="C51" t="str">
            <v>CPS-DTPA-50-2025</v>
          </cell>
          <cell r="D51" t="str">
            <v>JESIKA RIVERO MORALES</v>
          </cell>
          <cell r="E51">
            <v>45694</v>
          </cell>
          <cell r="F51" t="str">
            <v>PA04-3202032-1-002 Prestar servicios profesionales con plena autonomía técnica y administrativa en el PNN Farallones de Cali para realizar las actividades necesarias en la implementación de las acciones de prevención, vigilancia y control, como la generación de conceptos técnicos ambientales del área protegida, especialmente en los ecosistemas andinos y de páramo, en el marco de la conservación de la diversidad biológica de las Áreas Protegidas del SINAP Nacional.</v>
          </cell>
          <cell r="G51" t="str">
            <v>PROFESIONAL</v>
          </cell>
          <cell r="H51" t="str">
            <v>2 CONTRATACIÓN DIRECTA</v>
          </cell>
          <cell r="I51" t="str">
            <v>14 PRESTACIÓN DE SERVICIOS</v>
          </cell>
          <cell r="J51" t="str">
            <v>N/A</v>
          </cell>
          <cell r="K51">
            <v>80111600</v>
          </cell>
          <cell r="L51" t="str">
            <v>3525</v>
          </cell>
          <cell r="M51" t="str">
            <v>3125</v>
          </cell>
          <cell r="N51">
            <v>45694</v>
          </cell>
          <cell r="O51">
            <v>4620818</v>
          </cell>
          <cell r="P51">
            <v>50058862</v>
          </cell>
          <cell r="Q51" t="str">
            <v>CINCUENTA MILLONES CINCUENTA Y OCHO MIL OCHOCIENTOS SESENTA Y DOS</v>
          </cell>
          <cell r="R51" t="str">
            <v>1 PERSONA NATURAL</v>
          </cell>
          <cell r="S51" t="str">
            <v>3 CÉDULA DE CIUDADANÍA</v>
          </cell>
          <cell r="T51">
            <v>1123629832</v>
          </cell>
          <cell r="U51">
            <v>2</v>
          </cell>
          <cell r="V51" t="str">
            <v>N-A</v>
          </cell>
          <cell r="W51" t="str">
            <v>11 NO SE DILIGENCIA INFORMACIÓN PARA ESTE FORMULARIO EN ESTE PERÍODO DE REPORTE</v>
          </cell>
          <cell r="X51" t="str">
            <v>FEMENINO</v>
          </cell>
          <cell r="Y51" t="str">
            <v>San Andrés</v>
          </cell>
          <cell r="Z51" t="str">
            <v>San Andrés</v>
          </cell>
          <cell r="AA51" t="str">
            <v>JESIKA</v>
          </cell>
          <cell r="AB51" t="str">
            <v>RIVERO</v>
          </cell>
          <cell r="AC51" t="str">
            <v>MORALES</v>
          </cell>
          <cell r="AE51" t="str">
            <v>SI</v>
          </cell>
          <cell r="AF51" t="str">
            <v>1 PÓLIZA</v>
          </cell>
          <cell r="AG51" t="str">
            <v>12 SEGUROS DEL ESTADO</v>
          </cell>
          <cell r="AH51" t="str">
            <v>2 CUMPLIMIENTO</v>
          </cell>
          <cell r="AI51">
            <v>45694</v>
          </cell>
          <cell r="AJ51" t="str">
            <v>45-46-101029269</v>
          </cell>
          <cell r="AK51" t="str">
            <v>GLORIA TERESITA SERNA ALZATE</v>
          </cell>
          <cell r="AL51" t="str">
            <v>PNN FARALLONES DE CALI</v>
          </cell>
          <cell r="AM51" t="str">
            <v>2 SUPERVISOR</v>
          </cell>
          <cell r="AN51" t="str">
            <v>3 CÉDULA DE CIUDADANÍA</v>
          </cell>
          <cell r="AO51">
            <v>29120620</v>
          </cell>
          <cell r="AP51" t="str">
            <v>MARIA JULIANA CERON</v>
          </cell>
          <cell r="AQ51">
            <v>325</v>
          </cell>
          <cell r="AR51" t="str">
            <v>3 NO PACTADOS</v>
          </cell>
          <cell r="AS51" t="str">
            <v>4 NO SE HA ADICIONADO NI EN VALOR y EN TIEMPO</v>
          </cell>
          <cell r="AT51">
            <v>0</v>
          </cell>
          <cell r="AU51">
            <v>0</v>
          </cell>
          <cell r="AV51" t="str">
            <v>-</v>
          </cell>
          <cell r="AW51">
            <v>0</v>
          </cell>
          <cell r="AY51">
            <v>45694</v>
          </cell>
          <cell r="AZ51">
            <v>45694</v>
          </cell>
          <cell r="BA51">
            <v>45694</v>
          </cell>
          <cell r="BB51">
            <v>46022</v>
          </cell>
          <cell r="BD51" t="str">
            <v>2. NO</v>
          </cell>
          <cell r="BE51" t="str">
            <v>-</v>
          </cell>
          <cell r="BF51" t="str">
            <v>-</v>
          </cell>
          <cell r="BG51" t="str">
            <v>2. NO</v>
          </cell>
          <cell r="BH51">
            <v>0</v>
          </cell>
          <cell r="BI51" t="str">
            <v>-</v>
          </cell>
          <cell r="BJ51" t="str">
            <v>-</v>
          </cell>
          <cell r="BL51" t="str">
            <v>2025753501900014E</v>
          </cell>
          <cell r="BM51">
            <v>50058862</v>
          </cell>
          <cell r="BN51" t="str">
            <v>WENDY ISABEL DAVID</v>
          </cell>
          <cell r="BO51" t="str">
            <v xml:space="preserve">https://community.secop.gov.co/Public/Tendering/ContractNoticePhases/View?PPI=CO1.PPI.37256571&amp;isFromPublicArea=True&amp;isModal=False </v>
          </cell>
          <cell r="BP51" t="str">
            <v>VIGENTE</v>
          </cell>
          <cell r="BR51" t="str">
            <v xml:space="preserve">https://community.secop.gov.co/Public/Tendering/ContractDetailView/Index?UniqueIdentifier=CO1.PCCNTR.7424376 </v>
          </cell>
          <cell r="BS51" t="str">
            <v>jesika.rivero</v>
          </cell>
          <cell r="BT51" t="str">
            <v>parquesnacionales.gov.co</v>
          </cell>
          <cell r="BU51" t="str">
            <v>conceptos.farallones@parquesnacionales.gov.co</v>
          </cell>
          <cell r="BV51" t="str">
            <v>PROFESIONAL</v>
          </cell>
          <cell r="BW51" t="str">
            <v>BANCOLOMBIA S.A.</v>
          </cell>
          <cell r="BX51" t="str">
            <v>Ahorro</v>
          </cell>
          <cell r="BY51">
            <v>42691275340</v>
          </cell>
          <cell r="CC51">
            <v>3850682</v>
          </cell>
          <cell r="CD51">
            <v>4620818</v>
          </cell>
          <cell r="CE51">
            <v>4620818</v>
          </cell>
          <cell r="CF51">
            <v>4620818</v>
          </cell>
          <cell r="CG51">
            <v>4620818</v>
          </cell>
          <cell r="CH51">
            <v>4620818</v>
          </cell>
          <cell r="CI51">
            <v>4620818</v>
          </cell>
          <cell r="CJ51">
            <v>4620818</v>
          </cell>
          <cell r="CK51">
            <v>4620818</v>
          </cell>
          <cell r="CL51">
            <v>4620818</v>
          </cell>
          <cell r="CM51">
            <v>4620818</v>
          </cell>
          <cell r="CN51">
            <v>0</v>
          </cell>
        </row>
        <row r="52">
          <cell r="A52" t="str">
            <v>CD-DTPA-051-2025</v>
          </cell>
          <cell r="B52" t="str">
            <v>2 NACION</v>
          </cell>
          <cell r="C52" t="str">
            <v>CPS-DTPA-51-2025</v>
          </cell>
          <cell r="D52" t="str">
            <v>CARLOS ALBERTO RENGIFO PAREDES</v>
          </cell>
          <cell r="E52">
            <v>45694</v>
          </cell>
          <cell r="F52" t="str">
            <v>PA08-3202032-1-003 Prestar servicios de apoyo a la gestión con plena autonomía técnica y administrativa en el PNN Sanquianga para desarrollar las actividades operativas de prevención, vigilancia y control en el marco de la conservación de la diversidad biológica de las áreas protegidas del SINAP nacional.</v>
          </cell>
          <cell r="G52" t="str">
            <v>APOYO A LA GESTIÓN</v>
          </cell>
          <cell r="H52" t="str">
            <v>2 CONTRATACIÓN DIRECTA</v>
          </cell>
          <cell r="I52" t="str">
            <v>14 PRESTACIÓN DE SERVICIOS</v>
          </cell>
          <cell r="J52" t="str">
            <v>N/A</v>
          </cell>
          <cell r="K52">
            <v>80111600</v>
          </cell>
          <cell r="L52" t="str">
            <v>9825</v>
          </cell>
          <cell r="M52" t="str">
            <v>7525</v>
          </cell>
          <cell r="N52">
            <v>45694</v>
          </cell>
          <cell r="O52">
            <v>1836237</v>
          </cell>
          <cell r="P52">
            <v>19892568</v>
          </cell>
          <cell r="Q52" t="str">
            <v>DIECINUEVE MILLONES OCHOCIENTOS NOVENTA Y DOS MIL QUINIENTOS SESENTA Y OCHO</v>
          </cell>
          <cell r="R52" t="str">
            <v>1 PERSONA NATURAL</v>
          </cell>
          <cell r="S52" t="str">
            <v>3 CÉDULA DE CIUDADANÍA</v>
          </cell>
          <cell r="T52">
            <v>14474574</v>
          </cell>
          <cell r="U52">
            <v>2</v>
          </cell>
          <cell r="V52" t="str">
            <v>N-A</v>
          </cell>
          <cell r="W52" t="str">
            <v>11 NO SE DILIGENCIA INFORMACIÓN PARA ESTE FORMULARIO EN ESTE PERÍODO DE REPORTE</v>
          </cell>
          <cell r="X52" t="str">
            <v>MASCULINO</v>
          </cell>
          <cell r="Y52" t="str">
            <v>Valle del Cauca</v>
          </cell>
          <cell r="Z52" t="str">
            <v>Buenaventura</v>
          </cell>
          <cell r="AA52" t="str">
            <v>CARLOS</v>
          </cell>
          <cell r="AB52" t="str">
            <v>ALBERTO</v>
          </cell>
          <cell r="AC52" t="str">
            <v>RENGIFO</v>
          </cell>
          <cell r="AD52" t="str">
            <v>PAREDES</v>
          </cell>
          <cell r="AE52" t="str">
            <v>NO</v>
          </cell>
          <cell r="AF52" t="str">
            <v>6 NO CONSTITUYÓ GARANTÍAS</v>
          </cell>
          <cell r="AG52" t="str">
            <v>N-A</v>
          </cell>
          <cell r="AH52" t="str">
            <v>N-A</v>
          </cell>
          <cell r="AI52" t="str">
            <v>N-A</v>
          </cell>
          <cell r="AJ52" t="str">
            <v>N-A</v>
          </cell>
          <cell r="AK52" t="str">
            <v>GLORIA TERESITA SERNA ALZATE</v>
          </cell>
          <cell r="AL52" t="str">
            <v>PNN SANQUIANGA</v>
          </cell>
          <cell r="AM52" t="str">
            <v>2 SUPERVISOR</v>
          </cell>
          <cell r="AN52" t="str">
            <v>3 CÉDULA DE CIUDADANÍA</v>
          </cell>
          <cell r="AO52">
            <v>16279020</v>
          </cell>
          <cell r="AP52" t="str">
            <v>GUSTAVO ADOLFO MAYOR A</v>
          </cell>
          <cell r="AQ52">
            <v>325</v>
          </cell>
          <cell r="AR52" t="str">
            <v>3 NO PACTADOS</v>
          </cell>
          <cell r="AS52" t="str">
            <v>4 NO SE HA ADICIONADO NI EN VALOR y EN TIEMPO</v>
          </cell>
          <cell r="AT52">
            <v>0</v>
          </cell>
          <cell r="AU52">
            <v>0</v>
          </cell>
          <cell r="AV52" t="str">
            <v>-</v>
          </cell>
          <cell r="AW52">
            <v>0</v>
          </cell>
          <cell r="AY52">
            <v>45694</v>
          </cell>
          <cell r="AZ52" t="str">
            <v>N/A</v>
          </cell>
          <cell r="BA52">
            <v>45694</v>
          </cell>
          <cell r="BB52">
            <v>46022</v>
          </cell>
          <cell r="BD52" t="str">
            <v>2. NO</v>
          </cell>
          <cell r="BE52" t="str">
            <v>-</v>
          </cell>
          <cell r="BF52" t="str">
            <v>-</v>
          </cell>
          <cell r="BG52" t="str">
            <v>2. NO</v>
          </cell>
          <cell r="BH52">
            <v>0</v>
          </cell>
          <cell r="BI52" t="str">
            <v>-</v>
          </cell>
          <cell r="BJ52" t="str">
            <v>-</v>
          </cell>
          <cell r="BL52" t="str">
            <v>2025753501000035E</v>
          </cell>
          <cell r="BM52">
            <v>19892568</v>
          </cell>
          <cell r="BN52" t="str">
            <v>MARGARITA E VICTORIA ACOSTA</v>
          </cell>
          <cell r="BO52" t="str">
            <v xml:space="preserve">https://community.secop.gov.co/Public/Tendering/ContractNoticePhases/View?PPI=CO1.PPI.37261577&amp;isFromPublicArea=True&amp;isModal=False </v>
          </cell>
          <cell r="BP52" t="str">
            <v>VIGENTE</v>
          </cell>
          <cell r="BR52" t="str">
            <v xml:space="preserve">https://community.secop.gov.co/Public/Tendering/ContractDetailView/Index?UniqueIdentifier=CO1.PCCNTR.7424441 </v>
          </cell>
          <cell r="BS52" t="str">
            <v>carlos.rengifo</v>
          </cell>
          <cell r="BT52" t="str">
            <v>parquesnacionales.gov.co</v>
          </cell>
          <cell r="BU52" t="str">
            <v>albertorp574@gmail.com</v>
          </cell>
          <cell r="BV52" t="str">
            <v>OPERARIO</v>
          </cell>
          <cell r="BW52" t="str">
            <v>BANCOLOMBIA S.A.</v>
          </cell>
          <cell r="BX52" t="str">
            <v>Ahorro</v>
          </cell>
          <cell r="BY52">
            <v>84319691650</v>
          </cell>
          <cell r="CC52">
            <v>1530198</v>
          </cell>
          <cell r="CD52">
            <v>1836237</v>
          </cell>
          <cell r="CE52">
            <v>1836237</v>
          </cell>
          <cell r="CF52">
            <v>1836237</v>
          </cell>
          <cell r="CG52">
            <v>1836237</v>
          </cell>
          <cell r="CH52">
            <v>1836237</v>
          </cell>
          <cell r="CI52">
            <v>1836237</v>
          </cell>
          <cell r="CJ52">
            <v>1836237</v>
          </cell>
          <cell r="CK52">
            <v>1836237</v>
          </cell>
          <cell r="CL52">
            <v>1836237</v>
          </cell>
          <cell r="CM52">
            <v>1836237</v>
          </cell>
          <cell r="CN52">
            <v>0</v>
          </cell>
        </row>
        <row r="53">
          <cell r="A53" t="str">
            <v>CD-DTPA-052-2025</v>
          </cell>
          <cell r="B53" t="str">
            <v>2 NACION</v>
          </cell>
          <cell r="C53" t="str">
            <v>CPS-DTPA-52-2025</v>
          </cell>
          <cell r="D53" t="str">
            <v>MARTHA ELENA MUÑOZ ORDOÑEZ</v>
          </cell>
          <cell r="E53">
            <v>45695</v>
          </cell>
          <cell r="F53" t="str">
            <v xml:space="preserve">PA07-3202060-19-1-004 Prestar servicios profesionales con plena autonomía técnica y administrativa para implementar el proceso de restauración en las zonas degradadas y/o alteradas del PNN Munchique y/o zonas de influencia en el marco de la conservación de diversidad biológica de las áreas del SINAP nacional. </v>
          </cell>
          <cell r="G53" t="str">
            <v>PROFESIONAL</v>
          </cell>
          <cell r="H53" t="str">
            <v>2 CONTRATACIÓN DIRECTA</v>
          </cell>
          <cell r="I53" t="str">
            <v>14 PRESTACIÓN DE SERVICIOS</v>
          </cell>
          <cell r="J53" t="str">
            <v>N/A</v>
          </cell>
          <cell r="K53">
            <v>80111600</v>
          </cell>
          <cell r="L53" t="str">
            <v>10225</v>
          </cell>
          <cell r="M53" t="str">
            <v>7725</v>
          </cell>
          <cell r="N53">
            <v>45695</v>
          </cell>
          <cell r="O53">
            <v>5106004</v>
          </cell>
          <cell r="P53">
            <v>55144843</v>
          </cell>
          <cell r="Q53" t="str">
            <v>CINCUENTA Y CINCO MILLONES CIENTO CUARENTA Y CUATRO MIL OCHOCIENTOS CUARENTA Y TRES</v>
          </cell>
          <cell r="R53" t="str">
            <v>1 PERSONA NATURAL</v>
          </cell>
          <cell r="S53" t="str">
            <v>3 CÉDULA DE CIUDADANÍA</v>
          </cell>
          <cell r="T53">
            <v>25287573</v>
          </cell>
          <cell r="U53">
            <v>2</v>
          </cell>
          <cell r="V53" t="str">
            <v>N-A</v>
          </cell>
          <cell r="W53" t="str">
            <v>11 NO SE DILIGENCIA INFORMACIÓN PARA ESTE FORMULARIO EN ESTE PERÍODO DE REPORTE</v>
          </cell>
          <cell r="X53" t="str">
            <v>FEMENINO</v>
          </cell>
          <cell r="Y53" t="str">
            <v>Cauca</v>
          </cell>
          <cell r="Z53" t="str">
            <v>Popayan</v>
          </cell>
          <cell r="AA53" t="str">
            <v>MARTHA</v>
          </cell>
          <cell r="AB53" t="str">
            <v>ELENA</v>
          </cell>
          <cell r="AC53" t="str">
            <v>MUÑOZ</v>
          </cell>
          <cell r="AD53" t="str">
            <v>ORDOÑEZ</v>
          </cell>
          <cell r="AE53" t="str">
            <v>SI</v>
          </cell>
          <cell r="AF53" t="str">
            <v>1 PÓLIZA</v>
          </cell>
          <cell r="AG53" t="str">
            <v>12 SEGUROS DEL ESTADO</v>
          </cell>
          <cell r="AH53" t="str">
            <v>2 CUMPLIMIENTO</v>
          </cell>
          <cell r="AI53">
            <v>45695</v>
          </cell>
          <cell r="AJ53" t="str">
            <v>45-46-101029287</v>
          </cell>
          <cell r="AK53" t="str">
            <v>GLORIA TERESITA SERNA ALZATE</v>
          </cell>
          <cell r="AL53" t="str">
            <v>PNN MUNCHIQUE</v>
          </cell>
          <cell r="AM53" t="str">
            <v>2 SUPERVISOR</v>
          </cell>
          <cell r="AN53" t="str">
            <v>3 CÉDULA DE CIUDADANÍA</v>
          </cell>
          <cell r="AO53">
            <v>16738049</v>
          </cell>
          <cell r="AP53" t="str">
            <v>JAIME ALBERTO CELIS PERDOMO</v>
          </cell>
          <cell r="AQ53">
            <v>324</v>
          </cell>
          <cell r="AR53" t="str">
            <v>3 NO PACTADOS</v>
          </cell>
          <cell r="AS53" t="str">
            <v>4 NO SE HA ADICIONADO NI EN VALOR y EN TIEMPO</v>
          </cell>
          <cell r="AT53">
            <v>0</v>
          </cell>
          <cell r="AU53">
            <v>0</v>
          </cell>
          <cell r="AV53" t="str">
            <v>-</v>
          </cell>
          <cell r="AW53">
            <v>0</v>
          </cell>
          <cell r="AY53">
            <v>45695</v>
          </cell>
          <cell r="AZ53">
            <v>45695</v>
          </cell>
          <cell r="BA53">
            <v>45695</v>
          </cell>
          <cell r="BB53">
            <v>46022</v>
          </cell>
          <cell r="BD53" t="str">
            <v>2. NO</v>
          </cell>
          <cell r="BE53" t="str">
            <v>-</v>
          </cell>
          <cell r="BF53" t="str">
            <v>-</v>
          </cell>
          <cell r="BG53" t="str">
            <v>2. NO</v>
          </cell>
          <cell r="BH53">
            <v>0</v>
          </cell>
          <cell r="BI53" t="str">
            <v>-</v>
          </cell>
          <cell r="BJ53" t="str">
            <v>-</v>
          </cell>
          <cell r="BL53" t="str">
            <v>2025753501000036E</v>
          </cell>
          <cell r="BM53">
            <v>55144843</v>
          </cell>
          <cell r="BN53" t="str">
            <v>ALLISON ROJAS CALDERON</v>
          </cell>
          <cell r="BO53" t="str">
            <v xml:space="preserve">https://community.secop.gov.co/Public/Tendering/ContractNoticePhases/View?PPI=CO1.PPI.37266021&amp;isFromPublicArea=True&amp;isModal=False </v>
          </cell>
          <cell r="BP53" t="str">
            <v>VIGENTE</v>
          </cell>
          <cell r="BR53" t="str">
            <v xml:space="preserve">https://community.secop.gov.co/Public/Tendering/ContractDetailView/Index?UniqueIdentifier=CO1.PCCNTR.7428758 </v>
          </cell>
          <cell r="BS53" t="str">
            <v>martha.munoz</v>
          </cell>
          <cell r="BT53" t="str">
            <v>parquesnacionales.gov.co</v>
          </cell>
          <cell r="BU53" t="str">
            <v>uot.munchique@parquesnacionales.gov.co</v>
          </cell>
          <cell r="BV53" t="str">
            <v>PROFESIONAL</v>
          </cell>
          <cell r="BW53" t="str">
            <v>BANCO POPULAR S. A.</v>
          </cell>
          <cell r="BX53" t="str">
            <v>Ahorro</v>
          </cell>
          <cell r="BY53">
            <v>230290180025</v>
          </cell>
          <cell r="CC53">
            <v>4084803</v>
          </cell>
          <cell r="CD53">
            <v>5106004</v>
          </cell>
          <cell r="CE53">
            <v>5106004</v>
          </cell>
          <cell r="CF53">
            <v>5106004</v>
          </cell>
          <cell r="CG53">
            <v>5106004</v>
          </cell>
          <cell r="CH53">
            <v>5106004</v>
          </cell>
          <cell r="CI53">
            <v>5106004</v>
          </cell>
          <cell r="CJ53">
            <v>5106004</v>
          </cell>
          <cell r="CK53">
            <v>5106004</v>
          </cell>
          <cell r="CL53">
            <v>5106004</v>
          </cell>
          <cell r="CM53">
            <v>5106004</v>
          </cell>
          <cell r="CN53">
            <v>0</v>
          </cell>
        </row>
        <row r="54">
          <cell r="A54" t="str">
            <v>CD-DTPA-053-2025</v>
          </cell>
          <cell r="B54" t="str">
            <v>2 NACION</v>
          </cell>
          <cell r="C54" t="str">
            <v>CPS-DTPA-53-2025</v>
          </cell>
          <cell r="D54" t="str">
            <v>JHON JAIRO CORDOBA PADILLA</v>
          </cell>
          <cell r="E54">
            <v>45694</v>
          </cell>
          <cell r="F54" t="str">
            <v>PA06-3202008-9-015 Prestar servicio de apoyo a la gestión con plena autonomía técnica y administrativa en el PNN LOS Katíos en el desarrollo de las acciones operativas en la implementación de la línea de monitoreo e investigación en el marco de la conservación de la diversidad biológica de las áreas protegidas del SINAP nacional.</v>
          </cell>
          <cell r="G54" t="str">
            <v>APOYO A LA GESTIÓN</v>
          </cell>
          <cell r="H54" t="str">
            <v>2 CONTRATACIÓN DIRECTA</v>
          </cell>
          <cell r="I54" t="str">
            <v>14 PRESTACIÓN DE SERVICIOS</v>
          </cell>
          <cell r="J54" t="str">
            <v>N/A</v>
          </cell>
          <cell r="K54">
            <v>80111600</v>
          </cell>
          <cell r="L54">
            <v>9425</v>
          </cell>
          <cell r="M54" t="str">
            <v>7625</v>
          </cell>
          <cell r="N54">
            <v>45694</v>
          </cell>
          <cell r="O54">
            <v>1836237</v>
          </cell>
          <cell r="P54">
            <v>19892568</v>
          </cell>
          <cell r="Q54" t="str">
            <v>DIECINUEVE MILLONES OCHOCIENTOS NOVENTA Y DOS MIL QUINIENTOS SESENTA Y OCHO</v>
          </cell>
          <cell r="R54" t="str">
            <v>1 PERSONA NATURAL</v>
          </cell>
          <cell r="S54" t="str">
            <v>3 CÉDULA DE CIUDADANÍA</v>
          </cell>
          <cell r="T54">
            <v>1074713574</v>
          </cell>
          <cell r="U54">
            <v>2</v>
          </cell>
          <cell r="V54" t="str">
            <v>N-A</v>
          </cell>
          <cell r="W54" t="str">
            <v>11 NO SE DILIGENCIA INFORMACIÓN PARA ESTE FORMULARIO EN ESTE PERÍODO DE REPORTE</v>
          </cell>
          <cell r="X54" t="str">
            <v>MASCULINO</v>
          </cell>
          <cell r="Y54" t="str">
            <v>Chocó</v>
          </cell>
          <cell r="Z54" t="str">
            <v>Unguia</v>
          </cell>
          <cell r="AA54" t="str">
            <v>JHON</v>
          </cell>
          <cell r="AB54" t="str">
            <v>JAIRO</v>
          </cell>
          <cell r="AC54" t="str">
            <v>CORDOBA</v>
          </cell>
          <cell r="AD54" t="str">
            <v>PADILLA</v>
          </cell>
          <cell r="AE54" t="str">
            <v>NO</v>
          </cell>
          <cell r="AF54" t="str">
            <v>6 NO CONSTITUYÓ GARANTÍAS</v>
          </cell>
          <cell r="AG54" t="str">
            <v>N-A</v>
          </cell>
          <cell r="AH54" t="str">
            <v>N-A</v>
          </cell>
          <cell r="AI54" t="str">
            <v>N-A</v>
          </cell>
          <cell r="AJ54" t="str">
            <v>N-A</v>
          </cell>
          <cell r="AK54" t="str">
            <v>GLORIA TERESITA SERNA ALZATE</v>
          </cell>
          <cell r="AL54" t="str">
            <v>PNN LOS KATIOS</v>
          </cell>
          <cell r="AM54" t="str">
            <v>2 SUPERVISOR</v>
          </cell>
          <cell r="AN54" t="str">
            <v>3 CÉDULA DE CIUDADANÍA</v>
          </cell>
          <cell r="AO54">
            <v>12563768</v>
          </cell>
          <cell r="AP54" t="str">
            <v>NELSON DE LA ROSA MANJARRES</v>
          </cell>
          <cell r="AQ54">
            <v>325</v>
          </cell>
          <cell r="AR54" t="str">
            <v>3 NO PACTADOS</v>
          </cell>
          <cell r="AS54" t="str">
            <v>4 NO SE HA ADICIONADO NI EN VALOR y EN TIEMPO</v>
          </cell>
          <cell r="AT54">
            <v>0</v>
          </cell>
          <cell r="AU54">
            <v>0</v>
          </cell>
          <cell r="AV54" t="str">
            <v>-</v>
          </cell>
          <cell r="AW54">
            <v>0</v>
          </cell>
          <cell r="AY54">
            <v>45694</v>
          </cell>
          <cell r="AZ54" t="str">
            <v>N/A</v>
          </cell>
          <cell r="BA54">
            <v>45694</v>
          </cell>
          <cell r="BB54">
            <v>46022</v>
          </cell>
          <cell r="BD54" t="str">
            <v>2. NO</v>
          </cell>
          <cell r="BE54" t="str">
            <v>-</v>
          </cell>
          <cell r="BF54" t="str">
            <v>-</v>
          </cell>
          <cell r="BG54" t="str">
            <v>2. NO</v>
          </cell>
          <cell r="BH54">
            <v>0</v>
          </cell>
          <cell r="BI54" t="str">
            <v>-</v>
          </cell>
          <cell r="BJ54" t="str">
            <v>-</v>
          </cell>
          <cell r="BL54" t="str">
            <v>2025753501000037E</v>
          </cell>
          <cell r="BM54">
            <v>19892568</v>
          </cell>
          <cell r="BN54" t="str">
            <v>KHAREM CARABALI MARULANDA</v>
          </cell>
          <cell r="BO54" t="str">
            <v xml:space="preserve">https://community.secop.gov.co/Public/Tendering/ContractNoticePhases/View?PPI=CO1.PPI.37263290&amp;isFromPublicArea=True&amp;isModal=False </v>
          </cell>
          <cell r="BP54" t="str">
            <v>VIGENTE</v>
          </cell>
          <cell r="BR54" t="str">
            <v xml:space="preserve">https://community.secop.gov.co/Public/Tendering/ContractDetailView/Index?UniqueIdentifier=CO1.PCCNTR.7424982 </v>
          </cell>
          <cell r="BS54" t="str">
            <v>jhon.cordoba</v>
          </cell>
          <cell r="BT54" t="str">
            <v>parquesnacionales.gov.co</v>
          </cell>
          <cell r="BU54" t="str">
            <v>jjcordobapadilla@gmail.com</v>
          </cell>
          <cell r="BV54" t="str">
            <v>OPERARIO</v>
          </cell>
          <cell r="BW54" t="str">
            <v>BANCOLOMBIA S.A.</v>
          </cell>
          <cell r="BX54" t="str">
            <v>Ahorro</v>
          </cell>
          <cell r="BY54">
            <v>95977746630</v>
          </cell>
          <cell r="CC54">
            <v>1530198</v>
          </cell>
          <cell r="CD54">
            <v>1836237</v>
          </cell>
          <cell r="CE54">
            <v>1836237</v>
          </cell>
          <cell r="CF54">
            <v>1836237</v>
          </cell>
          <cell r="CG54">
            <v>1836237</v>
          </cell>
          <cell r="CH54">
            <v>1836237</v>
          </cell>
          <cell r="CI54">
            <v>1836237</v>
          </cell>
          <cell r="CJ54">
            <v>1836237</v>
          </cell>
          <cell r="CK54">
            <v>1836237</v>
          </cell>
          <cell r="CL54">
            <v>1836237</v>
          </cell>
          <cell r="CM54">
            <v>1836237</v>
          </cell>
          <cell r="CN54">
            <v>0</v>
          </cell>
        </row>
        <row r="55">
          <cell r="A55" t="str">
            <v>CD-DTPA-054-2025</v>
          </cell>
          <cell r="B55" t="str">
            <v>2 NACION</v>
          </cell>
          <cell r="C55" t="str">
            <v>CPS-DTPA-54-2025</v>
          </cell>
          <cell r="D55" t="str">
            <v xml:space="preserve">WILSON ENRIQUE VARELA PALOMEQUE </v>
          </cell>
          <cell r="E55">
            <v>45695</v>
          </cell>
          <cell r="F55" t="str">
            <v>PA06-3202060-19-1-019 Prestar servicios de apoyo a la gestión con plena autonomía técnica y administrativa en el PNN Los Katíos para el desarrollo de las actividades técnicas de la implementación del proceso de restauración en zonas degradadas y/o alteradas en el área protegida y/o zonas de influencia en el marco de la conservación de la diversidad biológica de las áreas protegidas del SINAP.</v>
          </cell>
          <cell r="G55" t="str">
            <v>APOYO A LA GESTIÓN</v>
          </cell>
          <cell r="H55" t="str">
            <v>2 CONTRATACIÓN DIRECTA</v>
          </cell>
          <cell r="I55" t="str">
            <v>14 PRESTACIÓN DE SERVICIOS</v>
          </cell>
          <cell r="J55" t="str">
            <v>N/A</v>
          </cell>
          <cell r="K55">
            <v>80111600</v>
          </cell>
          <cell r="L55" t="str">
            <v>10625</v>
          </cell>
          <cell r="M55" t="str">
            <v>7825</v>
          </cell>
          <cell r="N55">
            <v>45695</v>
          </cell>
          <cell r="O55">
            <v>3670920</v>
          </cell>
          <cell r="P55">
            <v>39645936</v>
          </cell>
          <cell r="Q55" t="str">
            <v>TREINTA Y NUEVE MILLONES SEISCIENTOS CUARENTA Y CINCO MIL NOVECIENTOS TREINTA Y SEIS</v>
          </cell>
          <cell r="R55" t="str">
            <v>1 PERSONA NATURAL</v>
          </cell>
          <cell r="S55" t="str">
            <v>3 CÉDULA DE CIUDADANÍA</v>
          </cell>
          <cell r="T55">
            <v>1045503911</v>
          </cell>
          <cell r="U55">
            <v>2</v>
          </cell>
          <cell r="V55" t="str">
            <v>N-A</v>
          </cell>
          <cell r="W55" t="str">
            <v>11 NO SE DILIGENCIA INFORMACIÓN PARA ESTE FORMULARIO EN ESTE PERÍODO DE REPORTE</v>
          </cell>
          <cell r="X55" t="str">
            <v>MASCULINO</v>
          </cell>
          <cell r="Y55" t="str">
            <v>Antioquia</v>
          </cell>
          <cell r="Z55" t="str">
            <v>Turbo</v>
          </cell>
          <cell r="AA55" t="str">
            <v>WILSON</v>
          </cell>
          <cell r="AB55" t="str">
            <v>ENRIQUE</v>
          </cell>
          <cell r="AC55" t="str">
            <v>VARELA</v>
          </cell>
          <cell r="AD55" t="str">
            <v>PALOMEQUE</v>
          </cell>
          <cell r="AE55" t="str">
            <v>NO</v>
          </cell>
          <cell r="AF55" t="str">
            <v>6 NO CONSTITUYÓ GARANTÍAS</v>
          </cell>
          <cell r="AG55" t="str">
            <v>N-A</v>
          </cell>
          <cell r="AH55" t="str">
            <v>N-A</v>
          </cell>
          <cell r="AI55" t="str">
            <v>N-A</v>
          </cell>
          <cell r="AJ55" t="str">
            <v>N-A</v>
          </cell>
          <cell r="AK55" t="str">
            <v>GLORIA TERESITA SERNA ALZATE</v>
          </cell>
          <cell r="AL55" t="str">
            <v>PNN LOS KATIOS</v>
          </cell>
          <cell r="AM55" t="str">
            <v>2 SUPERVISOR</v>
          </cell>
          <cell r="AN55" t="str">
            <v>3 CÉDULA DE CIUDADANÍA</v>
          </cell>
          <cell r="AO55">
            <v>12563768</v>
          </cell>
          <cell r="AP55" t="str">
            <v>NELSON DE LA ROSA MANJARRES</v>
          </cell>
          <cell r="AQ55">
            <v>324</v>
          </cell>
          <cell r="AR55" t="str">
            <v>3 NO PACTADOS</v>
          </cell>
          <cell r="AS55" t="str">
            <v>4 NO SE HA ADICIONADO NI EN VALOR y EN TIEMPO</v>
          </cell>
          <cell r="AT55">
            <v>0</v>
          </cell>
          <cell r="AU55">
            <v>0</v>
          </cell>
          <cell r="AV55" t="str">
            <v>-</v>
          </cell>
          <cell r="AW55">
            <v>0</v>
          </cell>
          <cell r="AY55">
            <v>45695</v>
          </cell>
          <cell r="AZ55" t="str">
            <v>N/A</v>
          </cell>
          <cell r="BA55">
            <v>45695</v>
          </cell>
          <cell r="BB55">
            <v>46022</v>
          </cell>
          <cell r="BD55" t="str">
            <v>2. NO</v>
          </cell>
          <cell r="BE55" t="str">
            <v>-</v>
          </cell>
          <cell r="BF55" t="str">
            <v>-</v>
          </cell>
          <cell r="BG55" t="str">
            <v>2. NO</v>
          </cell>
          <cell r="BH55">
            <v>0</v>
          </cell>
          <cell r="BI55" t="str">
            <v>-</v>
          </cell>
          <cell r="BJ55" t="str">
            <v>-</v>
          </cell>
          <cell r="BL55" t="str">
            <v>2025753501000038E</v>
          </cell>
          <cell r="BM55">
            <v>39645936</v>
          </cell>
          <cell r="BN55" t="str">
            <v>KHAREM CARABALI MARULANDA</v>
          </cell>
          <cell r="BO55" t="str">
            <v>https://community.secop.gov.co/Public/Tendering/ContractNoticePhases/View?PPI=CO1.PPI.37268381&amp;isFromPublicArea=True&amp;isModal=False</v>
          </cell>
          <cell r="BP55" t="str">
            <v>VIGENTE</v>
          </cell>
          <cell r="BR55" t="str">
            <v xml:space="preserve">https://community.secop.gov.co/Public/Tendering/ContractDetailView/Index?UniqueIdentifier=CO1.PCCNTR.7434897 </v>
          </cell>
          <cell r="BS55" t="str">
            <v>wilson.varela</v>
          </cell>
          <cell r="BT55" t="str">
            <v>parquesnacionales.gov.co</v>
          </cell>
          <cell r="BU55" t="str">
            <v>wilsonvarela.18@hotmail.com</v>
          </cell>
          <cell r="BV55" t="str">
            <v>TECNICO</v>
          </cell>
          <cell r="BW55" t="str">
            <v>BANCOLOMBIA S.A.</v>
          </cell>
          <cell r="BX55" t="str">
            <v>Ahorro</v>
          </cell>
          <cell r="BY55">
            <v>54968814225</v>
          </cell>
          <cell r="CC55">
            <v>2936736</v>
          </cell>
          <cell r="CD55">
            <v>3670920</v>
          </cell>
          <cell r="CE55">
            <v>3670920</v>
          </cell>
          <cell r="CF55">
            <v>3670920</v>
          </cell>
          <cell r="CG55">
            <v>3670920</v>
          </cell>
          <cell r="CH55">
            <v>3670920</v>
          </cell>
          <cell r="CI55">
            <v>3670920</v>
          </cell>
          <cell r="CJ55">
            <v>3670920</v>
          </cell>
          <cell r="CK55">
            <v>3670920</v>
          </cell>
          <cell r="CL55">
            <v>3670920</v>
          </cell>
          <cell r="CM55">
            <v>3670920</v>
          </cell>
          <cell r="CN55">
            <v>0</v>
          </cell>
        </row>
        <row r="56">
          <cell r="A56" t="str">
            <v>CD-DTPA-055-2025</v>
          </cell>
          <cell r="B56" t="str">
            <v>1 FONAM</v>
          </cell>
          <cell r="C56" t="str">
            <v>CPS-DTPA-55-2025</v>
          </cell>
          <cell r="D56" t="str">
            <v>ÁLVARO LIBREROS PATIÑO</v>
          </cell>
          <cell r="E56">
            <v>45695</v>
          </cell>
          <cell r="F56" t="str">
            <v>PA04-3202032-1-003 Prestar servicios profesionales con plena autonomía técnica y administrativa en el PNN Farallones de Cali para realizar las actividades necesarias en la implementación de acciones de prevención, vigilancia y control asociadas, como generar la información espacial y geográfica en el área protegida, especialmente en los ecosistemas andinos y de páramo, en el marco de la conservación de la diversidad biológica de las Áreas Protegidas del SINAP NacionaL</v>
          </cell>
          <cell r="G56" t="str">
            <v>PROFESIONAL</v>
          </cell>
          <cell r="H56" t="str">
            <v>2 CONTRATACIÓN DIRECTA</v>
          </cell>
          <cell r="I56" t="str">
            <v>14 PRESTACIÓN DE SERVICIOS</v>
          </cell>
          <cell r="J56" t="str">
            <v>N/A</v>
          </cell>
          <cell r="K56">
            <v>80111600</v>
          </cell>
          <cell r="L56" t="str">
            <v>3425</v>
          </cell>
          <cell r="M56" t="str">
            <v>3225</v>
          </cell>
          <cell r="N56">
            <v>45695</v>
          </cell>
          <cell r="O56">
            <v>4620818</v>
          </cell>
          <cell r="P56">
            <v>49904834</v>
          </cell>
          <cell r="Q56" t="str">
            <v>CUARENTA Y NUEVE MILLONES NOVECIENTOS CUATRO MIL OCHOCIENTOS TREINTA Y CUATRO</v>
          </cell>
          <cell r="R56" t="str">
            <v>1 PERSONA NATURAL</v>
          </cell>
          <cell r="S56" t="str">
            <v>3 CÉDULA DE CIUDADANÍA</v>
          </cell>
          <cell r="T56">
            <v>94228832</v>
          </cell>
          <cell r="U56">
            <v>2</v>
          </cell>
          <cell r="V56" t="str">
            <v>N-A</v>
          </cell>
          <cell r="W56" t="str">
            <v>11 NO SE DILIGENCIA INFORMACIÓN PARA ESTE FORMULARIO EN ESTE PERÍODO DE REPORTE</v>
          </cell>
          <cell r="X56" t="str">
            <v>MASCULINO</v>
          </cell>
          <cell r="Y56" t="str">
            <v>Valle del Cauca</v>
          </cell>
          <cell r="Z56" t="str">
            <v>Zarzal</v>
          </cell>
          <cell r="AA56" t="str">
            <v>ÁLVARO</v>
          </cell>
          <cell r="AB56" t="str">
            <v>LIBREROS</v>
          </cell>
          <cell r="AC56" t="str">
            <v>PATIÑO</v>
          </cell>
          <cell r="AE56" t="str">
            <v>SI</v>
          </cell>
          <cell r="AF56" t="str">
            <v>1 PÓLIZA</v>
          </cell>
          <cell r="AG56" t="str">
            <v>12 SEGUROS DEL ESTADO</v>
          </cell>
          <cell r="AH56" t="str">
            <v>2 CUMPLIMIENTO</v>
          </cell>
          <cell r="AI56">
            <v>45695</v>
          </cell>
          <cell r="AJ56" t="str">
            <v>45-46-101029300</v>
          </cell>
          <cell r="AK56" t="str">
            <v>GLORIA TERESITA SERNA ALZATE</v>
          </cell>
          <cell r="AL56" t="str">
            <v>PNN FARALLONES DE CALI</v>
          </cell>
          <cell r="AM56" t="str">
            <v>2 SUPERVISOR</v>
          </cell>
          <cell r="AN56" t="str">
            <v>3 CÉDULA DE CIUDADANÍA</v>
          </cell>
          <cell r="AO56">
            <v>29120620</v>
          </cell>
          <cell r="AP56" t="str">
            <v>MARIA JULIANA CERON</v>
          </cell>
          <cell r="AQ56">
            <v>324</v>
          </cell>
          <cell r="AR56" t="str">
            <v>3 NO PACTADOS</v>
          </cell>
          <cell r="AS56" t="str">
            <v>4 NO SE HA ADICIONADO NI EN VALOR y EN TIEMPO</v>
          </cell>
          <cell r="AT56">
            <v>0</v>
          </cell>
          <cell r="AU56">
            <v>0</v>
          </cell>
          <cell r="AV56" t="str">
            <v>-</v>
          </cell>
          <cell r="AW56">
            <v>0</v>
          </cell>
          <cell r="AY56">
            <v>45695</v>
          </cell>
          <cell r="AZ56">
            <v>45695</v>
          </cell>
          <cell r="BA56">
            <v>45695</v>
          </cell>
          <cell r="BB56">
            <v>46022</v>
          </cell>
          <cell r="BD56" t="str">
            <v>2. NO</v>
          </cell>
          <cell r="BE56" t="str">
            <v>-</v>
          </cell>
          <cell r="BF56" t="str">
            <v>-</v>
          </cell>
          <cell r="BG56" t="str">
            <v>2. NO</v>
          </cell>
          <cell r="BH56">
            <v>0</v>
          </cell>
          <cell r="BI56" t="str">
            <v>-</v>
          </cell>
          <cell r="BJ56" t="str">
            <v>-</v>
          </cell>
          <cell r="BL56" t="str">
            <v>2025753501900015E</v>
          </cell>
          <cell r="BM56">
            <v>49904834</v>
          </cell>
          <cell r="BN56" t="str">
            <v>WENDY ISABEL DAVID</v>
          </cell>
          <cell r="BO56" t="str">
            <v xml:space="preserve">https://community.secop.gov.co/Public/Tendering/ContractNoticePhases/View?PPI=CO1.PPI.37270602&amp;isFromPublicArea=True&amp;isModal=False </v>
          </cell>
          <cell r="BP56" t="str">
            <v>VIGENTE</v>
          </cell>
          <cell r="BR56" t="str">
            <v xml:space="preserve">https://community.secop.gov.co/Public/Tendering/ContractDetailView/Index?UniqueIdentifier=CO1.PCCNTR.7432136 </v>
          </cell>
          <cell r="BS56" t="str">
            <v>alvaro.libreros</v>
          </cell>
          <cell r="BT56" t="str">
            <v>parquesnacionales.gov.co</v>
          </cell>
          <cell r="BU56" t="str">
            <v>sig.farallones@parquesnacionales.gov.co</v>
          </cell>
          <cell r="BV56" t="str">
            <v>PROFESIONAL</v>
          </cell>
          <cell r="BW56" t="str">
            <v>BANCO CAJA SOCIAL S.A.</v>
          </cell>
          <cell r="BX56" t="str">
            <v>Ahorro</v>
          </cell>
          <cell r="BY56">
            <v>24059242648</v>
          </cell>
          <cell r="CC56">
            <v>3696654</v>
          </cell>
          <cell r="CD56">
            <v>4620818</v>
          </cell>
          <cell r="CE56">
            <v>4620818</v>
          </cell>
          <cell r="CF56">
            <v>4620818</v>
          </cell>
          <cell r="CG56">
            <v>4620818</v>
          </cell>
          <cell r="CH56">
            <v>4620818</v>
          </cell>
          <cell r="CI56">
            <v>4620818</v>
          </cell>
          <cell r="CJ56">
            <v>4620818</v>
          </cell>
          <cell r="CK56">
            <v>4620818</v>
          </cell>
          <cell r="CL56">
            <v>4620818</v>
          </cell>
          <cell r="CM56">
            <v>4620818</v>
          </cell>
          <cell r="CN56">
            <v>0</v>
          </cell>
        </row>
        <row r="57">
          <cell r="A57" t="str">
            <v>CD-DTPA-056-2025</v>
          </cell>
          <cell r="B57" t="str">
            <v>1 FONAM</v>
          </cell>
          <cell r="C57" t="str">
            <v>CPS-DTPA-56-2025</v>
          </cell>
          <cell r="D57" t="str">
            <v>JOHN FERNANDO COBALEDA BARRETO</v>
          </cell>
          <cell r="E57">
            <v>45695</v>
          </cell>
          <cell r="F57" t="str">
            <v>PA04-3202060-19-1-072 Prestar servicios profesionales con plena autonomía técnica y administrativa en el PNN Farallones de Cali en larealización de las actividades necesarias para Implementar tratamientos de restauración, rehabitación y sistemas sostenibles en las zonas degradadas y/o alteradas del PNN Farallones de Cali, especialmente en los ecosistemas andinos y de páramo, en el marco de la conservación de la diversidad biológica de las Áreas Protegidas del SINAP Nacional.</v>
          </cell>
          <cell r="G57" t="str">
            <v>PROFESIONAL</v>
          </cell>
          <cell r="H57" t="str">
            <v>2 CONTRATACIÓN DIRECTA</v>
          </cell>
          <cell r="I57" t="str">
            <v>14 PRESTACIÓN DE SERVICIOS</v>
          </cell>
          <cell r="J57" t="str">
            <v>N/A</v>
          </cell>
          <cell r="K57">
            <v>80111600</v>
          </cell>
          <cell r="L57" t="str">
            <v>4225</v>
          </cell>
          <cell r="M57" t="str">
            <v>3425</v>
          </cell>
          <cell r="N57">
            <v>45695</v>
          </cell>
          <cell r="O57">
            <v>4620818</v>
          </cell>
          <cell r="P57">
            <v>49904834</v>
          </cell>
          <cell r="Q57" t="str">
            <v>CUARENTA Y SIETE MILLONES QUINIENTOS NOVENTA Y CUATRO MIL CUATROCIENTOS VEINTICINCO</v>
          </cell>
          <cell r="R57" t="str">
            <v>1 PERSONA NATURAL</v>
          </cell>
          <cell r="S57" t="str">
            <v>3 CÉDULA DE CIUDADANÍA</v>
          </cell>
          <cell r="T57">
            <v>1144028988</v>
          </cell>
          <cell r="U57">
            <v>2</v>
          </cell>
          <cell r="V57" t="str">
            <v>N-A</v>
          </cell>
          <cell r="W57" t="str">
            <v>11 NO SE DILIGENCIA INFORMACIÓN PARA ESTE FORMULARIO EN ESTE PERÍODO DE REPORTE</v>
          </cell>
          <cell r="X57" t="str">
            <v>MASCULINO</v>
          </cell>
          <cell r="Y57" t="str">
            <v>Valle del Cauca</v>
          </cell>
          <cell r="Z57" t="str">
            <v>Santiago de Cali</v>
          </cell>
          <cell r="AA57" t="str">
            <v>JOHN</v>
          </cell>
          <cell r="AB57" t="str">
            <v>FERNANDO</v>
          </cell>
          <cell r="AC57" t="str">
            <v>COBALEDA</v>
          </cell>
          <cell r="AD57" t="str">
            <v>BARRETO</v>
          </cell>
          <cell r="AE57" t="str">
            <v>SI</v>
          </cell>
          <cell r="AF57" t="str">
            <v>1 PÓLIZA</v>
          </cell>
          <cell r="AG57" t="str">
            <v>12 SEGUROS DEL ESTADO</v>
          </cell>
          <cell r="AH57" t="str">
            <v>2 CUMPLIMIENTO</v>
          </cell>
          <cell r="AI57">
            <v>45695</v>
          </cell>
          <cell r="AJ57" t="str">
            <v>45-46-101029293</v>
          </cell>
          <cell r="AK57" t="str">
            <v>GLORIA TERESITA SERNA ALZATE</v>
          </cell>
          <cell r="AL57" t="str">
            <v>PNN FARALLONES DE CALI</v>
          </cell>
          <cell r="AM57" t="str">
            <v>2 SUPERVISOR</v>
          </cell>
          <cell r="AN57" t="str">
            <v>3 CÉDULA DE CIUDADANÍA</v>
          </cell>
          <cell r="AO57">
            <v>29120620</v>
          </cell>
          <cell r="AP57" t="str">
            <v>MARIA JULIANA CERON</v>
          </cell>
          <cell r="AQ57">
            <v>324</v>
          </cell>
          <cell r="AR57" t="str">
            <v>3 NO PACTADOS</v>
          </cell>
          <cell r="AS57" t="str">
            <v>4 NO SE HA ADICIONADO NI EN VALOR y EN TIEMPO</v>
          </cell>
          <cell r="AT57">
            <v>1</v>
          </cell>
          <cell r="AU57">
            <v>2310409</v>
          </cell>
          <cell r="AV57">
            <v>45929</v>
          </cell>
          <cell r="AW57">
            <v>15</v>
          </cell>
          <cell r="AX57">
            <v>45929</v>
          </cell>
          <cell r="AY57">
            <v>45695</v>
          </cell>
          <cell r="AZ57">
            <v>45695</v>
          </cell>
          <cell r="BA57">
            <v>45695</v>
          </cell>
          <cell r="BB57">
            <v>46022</v>
          </cell>
          <cell r="BD57" t="str">
            <v>2. NO</v>
          </cell>
          <cell r="BE57" t="str">
            <v>-</v>
          </cell>
          <cell r="BF57" t="str">
            <v>-</v>
          </cell>
          <cell r="BG57" t="str">
            <v>2. NO</v>
          </cell>
          <cell r="BH57">
            <v>0</v>
          </cell>
          <cell r="BI57" t="str">
            <v>-</v>
          </cell>
          <cell r="BJ57" t="str">
            <v>-</v>
          </cell>
          <cell r="BK57" t="str">
            <v>ADICIONADO Y PRORROGADO</v>
          </cell>
          <cell r="BL57" t="str">
            <v>2025753501900016E</v>
          </cell>
          <cell r="BM57">
            <v>52215243</v>
          </cell>
          <cell r="BN57" t="str">
            <v>WENDY ISABEL DAVID</v>
          </cell>
          <cell r="BO57" t="str">
            <v>https://community.secop.gov.co/Public/Tendering/ContractNoticePhases/View?PPI=CO1.PPI.37266087&amp;isFromPublicArea=True&amp;isModal=False</v>
          </cell>
          <cell r="BP57" t="str">
            <v>VIGENTE</v>
          </cell>
          <cell r="BR57" t="str">
            <v>https://community.secop.gov.co/Public/Tendering/ContractDetailView/Index?UniqueIdentifier=CO1.PCCNTR.7432802</v>
          </cell>
          <cell r="BS57" t="str">
            <v>john.cobaleda</v>
          </cell>
          <cell r="BT57" t="str">
            <v>parquesnacionales.gov.co</v>
          </cell>
          <cell r="BU57" t="str">
            <v>uot.farallones@parquesnacionales.gov.co</v>
          </cell>
          <cell r="BV57" t="str">
            <v>PROFESIONAL</v>
          </cell>
          <cell r="BW57" t="str">
            <v>BANCOOMEVA</v>
          </cell>
          <cell r="BX57" t="str">
            <v>Ahorro</v>
          </cell>
          <cell r="BY57">
            <v>10714285101</v>
          </cell>
          <cell r="CC57">
            <v>3696654</v>
          </cell>
          <cell r="CD57">
            <v>4620818</v>
          </cell>
          <cell r="CE57">
            <v>4620818</v>
          </cell>
          <cell r="CF57">
            <v>4620818</v>
          </cell>
          <cell r="CG57">
            <v>4620818</v>
          </cell>
          <cell r="CH57">
            <v>4620818</v>
          </cell>
          <cell r="CI57">
            <v>4620818</v>
          </cell>
          <cell r="CJ57">
            <v>4620818</v>
          </cell>
          <cell r="CK57">
            <v>4620818</v>
          </cell>
          <cell r="CL57">
            <v>4620818</v>
          </cell>
          <cell r="CM57">
            <v>2310409</v>
          </cell>
          <cell r="CN57">
            <v>4620818</v>
          </cell>
        </row>
        <row r="58">
          <cell r="A58" t="str">
            <v>CD-DTPA-057-2025</v>
          </cell>
          <cell r="B58" t="str">
            <v>1 FONAM</v>
          </cell>
          <cell r="C58" t="str">
            <v>CPS-DTPA-57-2025</v>
          </cell>
          <cell r="D58" t="str">
            <v>LUISA FERNANDA GARZÓN VANEGAS</v>
          </cell>
          <cell r="E58">
            <v>45695</v>
          </cell>
          <cell r="F58" t="str">
            <v>PA04-3202053-26-082 Prestar servicios profesionales con plena autonomía técnica y administrativa en el PNN Farallones de Cali en la realización de las actividades de caracterización de los usos, coberturas, la ocupación y la tenencia de pobladores campesinos, necesarias para la firma de acuerdos de conservación, especialmente en los ecosistemas andinos y de páramo, en el marco de la conservación de la diversidad biológica de las Áreas Protegidas del SINAP Nacional.</v>
          </cell>
          <cell r="G58" t="str">
            <v>PROFESIONAL</v>
          </cell>
          <cell r="H58" t="str">
            <v>2 CONTRATACIÓN DIRECTA</v>
          </cell>
          <cell r="I58" t="str">
            <v>14 PRESTACIÓN DE SERVICIOS</v>
          </cell>
          <cell r="J58" t="str">
            <v>N/A</v>
          </cell>
          <cell r="K58">
            <v>80111600</v>
          </cell>
          <cell r="L58" t="str">
            <v>3925</v>
          </cell>
          <cell r="M58" t="str">
            <v>3325</v>
          </cell>
          <cell r="N58">
            <v>45695</v>
          </cell>
          <cell r="O58">
            <v>4620818</v>
          </cell>
          <cell r="P58">
            <v>49904834</v>
          </cell>
          <cell r="Q58" t="str">
            <v>CUARENTA Y NUEVE MILLONES NOVECIENTOS CUATRO MIL OCHOCIENTOS TREINTA Y CUATRO</v>
          </cell>
          <cell r="R58" t="str">
            <v>1 PERSONA NATURAL</v>
          </cell>
          <cell r="S58" t="str">
            <v>3 CÉDULA DE CIUDADANÍA</v>
          </cell>
          <cell r="T58">
            <v>1118559079</v>
          </cell>
          <cell r="U58">
            <v>2</v>
          </cell>
          <cell r="V58" t="str">
            <v>N-A</v>
          </cell>
          <cell r="W58" t="str">
            <v>11 NO SE DILIGENCIA INFORMACIÓN PARA ESTE FORMULARIO EN ESTE PERÍODO DE REPORTE</v>
          </cell>
          <cell r="X58" t="str">
            <v>FEMENINO</v>
          </cell>
          <cell r="Y58" t="str">
            <v>Casanare</v>
          </cell>
          <cell r="Z58" t="str">
            <v>Yopal</v>
          </cell>
          <cell r="AA58" t="str">
            <v>LUISA</v>
          </cell>
          <cell r="AB58" t="str">
            <v>FERNANDA</v>
          </cell>
          <cell r="AC58" t="str">
            <v>GARZÓN</v>
          </cell>
          <cell r="AD58" t="str">
            <v>VANEGAS</v>
          </cell>
          <cell r="AE58" t="str">
            <v>SI</v>
          </cell>
          <cell r="AF58" t="str">
            <v>1 PÓLIZA</v>
          </cell>
          <cell r="AG58" t="str">
            <v>12 SEGUROS DEL ESTADO</v>
          </cell>
          <cell r="AH58" t="str">
            <v>2 CUMPLIMIENTO</v>
          </cell>
          <cell r="AI58">
            <v>45695</v>
          </cell>
          <cell r="AJ58" t="str">
            <v>45-46-101029305</v>
          </cell>
          <cell r="AK58" t="str">
            <v>GLORIA TERESITA SERNA ALZATE</v>
          </cell>
          <cell r="AL58" t="str">
            <v>PNN FARALLONES DE CALI</v>
          </cell>
          <cell r="AM58" t="str">
            <v>2 SUPERVISOR</v>
          </cell>
          <cell r="AN58" t="str">
            <v>3 CÉDULA DE CIUDADANÍA</v>
          </cell>
          <cell r="AO58">
            <v>29120620</v>
          </cell>
          <cell r="AP58" t="str">
            <v>MARIA JULIANA CERON</v>
          </cell>
          <cell r="AQ58">
            <v>324</v>
          </cell>
          <cell r="AR58" t="str">
            <v>3 NO PACTADOS</v>
          </cell>
          <cell r="AS58" t="str">
            <v>4 NO SE HA ADICIONADO NI EN VALOR y EN TIEMPO</v>
          </cell>
          <cell r="AT58">
            <v>0</v>
          </cell>
          <cell r="AU58">
            <v>0</v>
          </cell>
          <cell r="AV58" t="str">
            <v>-</v>
          </cell>
          <cell r="AW58">
            <v>0</v>
          </cell>
          <cell r="AY58">
            <v>45695</v>
          </cell>
          <cell r="AZ58">
            <v>45695</v>
          </cell>
          <cell r="BA58">
            <v>45695</v>
          </cell>
          <cell r="BB58">
            <v>46022</v>
          </cell>
          <cell r="BD58" t="str">
            <v>2. NO</v>
          </cell>
          <cell r="BE58" t="str">
            <v>-</v>
          </cell>
          <cell r="BF58" t="str">
            <v>-</v>
          </cell>
          <cell r="BG58" t="str">
            <v>2. NO</v>
          </cell>
          <cell r="BH58">
            <v>0</v>
          </cell>
          <cell r="BI58" t="str">
            <v>-</v>
          </cell>
          <cell r="BJ58" t="str">
            <v>-</v>
          </cell>
          <cell r="BL58" t="str">
            <v>2025753501900017E</v>
          </cell>
          <cell r="BM58">
            <v>49904834</v>
          </cell>
          <cell r="BN58" t="str">
            <v>WENDY ISABEL DAVID</v>
          </cell>
          <cell r="BO58" t="str">
            <v xml:space="preserve">https://community.secop.gov.co/Public/Tendering/ContractNoticePhases/View?PPI=CO1.PPI.37272491&amp;isFromPublicArea=True&amp;isModal=False </v>
          </cell>
          <cell r="BP58" t="str">
            <v>VIGENTE</v>
          </cell>
          <cell r="BR58" t="str">
            <v>https://community.secop.gov.co/Public/Tendering/ContractDetailView/Index?UniqueIdentifier=CO1.PCCNTR.7432829</v>
          </cell>
          <cell r="BS58" t="str">
            <v>luisa.garzon</v>
          </cell>
          <cell r="BT58" t="str">
            <v>parquesnacionales.gov.co</v>
          </cell>
          <cell r="BU58" t="str">
            <v>ingambientaluisagarzon@gmail.com</v>
          </cell>
          <cell r="BV58" t="str">
            <v>PROFESIONAL</v>
          </cell>
          <cell r="BW58" t="str">
            <v>BANCO BILBAO VIZCAYA ARGENTARIA COLOMBIA S.A. BBVA</v>
          </cell>
          <cell r="BX58" t="str">
            <v>Ahorro</v>
          </cell>
          <cell r="BY58">
            <v>981607385</v>
          </cell>
          <cell r="CC58">
            <v>3696654</v>
          </cell>
          <cell r="CD58">
            <v>4620818</v>
          </cell>
          <cell r="CE58">
            <v>4620818</v>
          </cell>
          <cell r="CF58">
            <v>4620818</v>
          </cell>
          <cell r="CG58">
            <v>4620818</v>
          </cell>
          <cell r="CH58">
            <v>4620818</v>
          </cell>
          <cell r="CI58">
            <v>4620818</v>
          </cell>
          <cell r="CJ58">
            <v>4620818</v>
          </cell>
          <cell r="CK58">
            <v>4620818</v>
          </cell>
          <cell r="CL58">
            <v>4620818</v>
          </cell>
          <cell r="CM58">
            <v>4620818</v>
          </cell>
          <cell r="CN58">
            <v>0</v>
          </cell>
        </row>
        <row r="59">
          <cell r="A59" t="str">
            <v>CD-DTPA-058-2025</v>
          </cell>
          <cell r="B59" t="str">
            <v>2 NACION</v>
          </cell>
          <cell r="C59" t="str">
            <v>CPS-DTPA-58-2025</v>
          </cell>
          <cell r="D59" t="str">
            <v>ELISANA ESTUPIÑAN SALAS</v>
          </cell>
          <cell r="E59">
            <v>45695</v>
          </cell>
          <cell r="F59" t="str">
            <v>PA08-3202038-17-011 Prestar servicios de apoyo a la gestión con plena autonomía técnica y administrativa en el PNN Sanquianga para desarrollar las acciones operativas en el montaje y mantenimiento de viveros para la producción de plántulas en el marco de la conservación de la diversidad biológica de las áreas protegidas del SINAP nacional.</v>
          </cell>
          <cell r="G59" t="str">
            <v>APOYO A LA GESTIÓN</v>
          </cell>
          <cell r="H59" t="str">
            <v>2 CONTRATACIÓN DIRECTA</v>
          </cell>
          <cell r="I59" t="str">
            <v>14 PRESTACIÓN DE SERVICIOS</v>
          </cell>
          <cell r="J59" t="str">
            <v>N/A</v>
          </cell>
          <cell r="K59">
            <v>80111600</v>
          </cell>
          <cell r="L59" t="str">
            <v>11125</v>
          </cell>
          <cell r="M59" t="str">
            <v>7925</v>
          </cell>
          <cell r="N59">
            <v>45695</v>
          </cell>
          <cell r="O59">
            <v>1836237</v>
          </cell>
          <cell r="P59">
            <v>19831360</v>
          </cell>
          <cell r="Q59" t="str">
            <v>DIECINUEVE MILLONES OCHOCIENTOS TREINTA Y UN MIL TRESCIENTOS SESENTA</v>
          </cell>
          <cell r="R59" t="str">
            <v>1 PERSONA NATURAL</v>
          </cell>
          <cell r="S59" t="str">
            <v>3 CÉDULA DE CIUDADANÍA</v>
          </cell>
          <cell r="T59">
            <v>38471380</v>
          </cell>
          <cell r="U59">
            <v>2</v>
          </cell>
          <cell r="V59" t="str">
            <v>N-A</v>
          </cell>
          <cell r="W59" t="str">
            <v>11 NO SE DILIGENCIA INFORMACIÓN PARA ESTE FORMULARIO EN ESTE PERÍODO DE REPORTE</v>
          </cell>
          <cell r="X59" t="str">
            <v>FEMENINO</v>
          </cell>
          <cell r="Y59" t="str">
            <v>Valle del Cauca</v>
          </cell>
          <cell r="Z59" t="str">
            <v>Buenaventura</v>
          </cell>
          <cell r="AA59" t="str">
            <v>ELISANA</v>
          </cell>
          <cell r="AB59" t="str">
            <v>ESTUPIÑAN</v>
          </cell>
          <cell r="AC59" t="str">
            <v>SALAS</v>
          </cell>
          <cell r="AE59" t="str">
            <v>NO</v>
          </cell>
          <cell r="AF59" t="str">
            <v>6 NO CONSTITUYÓ GARANTÍAS</v>
          </cell>
          <cell r="AG59" t="str">
            <v>N-A</v>
          </cell>
          <cell r="AH59" t="str">
            <v>N-A</v>
          </cell>
          <cell r="AI59" t="str">
            <v>N-A</v>
          </cell>
          <cell r="AJ59" t="str">
            <v>N-A</v>
          </cell>
          <cell r="AK59" t="str">
            <v>GLORIA TERESITA SERNA ALZATE</v>
          </cell>
          <cell r="AL59" t="str">
            <v>PNN SANQUIANGA</v>
          </cell>
          <cell r="AM59" t="str">
            <v>2 SUPERVISOR</v>
          </cell>
          <cell r="AN59" t="str">
            <v>3 CÉDULA DE CIUDADANÍA</v>
          </cell>
          <cell r="AO59">
            <v>16279020</v>
          </cell>
          <cell r="AP59" t="str">
            <v>GUSTAVO ADOLFO MAYOR A</v>
          </cell>
          <cell r="AQ59">
            <v>324</v>
          </cell>
          <cell r="AR59" t="str">
            <v>3 NO PACTADOS</v>
          </cell>
          <cell r="AS59" t="str">
            <v>4 NO SE HA ADICIONADO NI EN VALOR y EN TIEMPO</v>
          </cell>
          <cell r="AT59">
            <v>0</v>
          </cell>
          <cell r="AU59">
            <v>0</v>
          </cell>
          <cell r="AV59" t="str">
            <v>-</v>
          </cell>
          <cell r="AW59">
            <v>0</v>
          </cell>
          <cell r="AY59">
            <v>45695</v>
          </cell>
          <cell r="AZ59" t="str">
            <v>N/A</v>
          </cell>
          <cell r="BA59">
            <v>45695</v>
          </cell>
          <cell r="BB59">
            <v>46022</v>
          </cell>
          <cell r="BD59" t="str">
            <v>2. NO</v>
          </cell>
          <cell r="BE59" t="str">
            <v>-</v>
          </cell>
          <cell r="BF59" t="str">
            <v>-</v>
          </cell>
          <cell r="BG59" t="str">
            <v>2. NO</v>
          </cell>
          <cell r="BH59">
            <v>0</v>
          </cell>
          <cell r="BI59" t="str">
            <v>-</v>
          </cell>
          <cell r="BJ59" t="str">
            <v>-</v>
          </cell>
          <cell r="BL59" t="str">
            <v>2025753501000039E</v>
          </cell>
          <cell r="BM59">
            <v>19831360</v>
          </cell>
          <cell r="BN59" t="str">
            <v>MARGARITA E VICTORIA ACOSTA</v>
          </cell>
          <cell r="BO59" t="str">
            <v xml:space="preserve">https://community.secop.gov.co/Public/Tendering/ContractNoticePhases/View?PPI=CO1.PPI.37297409&amp;isFromPublicArea=True&amp;isModal=False </v>
          </cell>
          <cell r="BP59" t="str">
            <v>VIGENTE</v>
          </cell>
          <cell r="BR59" t="str">
            <v xml:space="preserve">https://community.secop.gov.co/Public/Tendering/ContractDetailView/Index?UniqueIdentifier=CO1.PCCNTR.7435669 </v>
          </cell>
          <cell r="BS59" t="str">
            <v>ELISANA.ESTUPINAN</v>
          </cell>
          <cell r="BT59" t="str">
            <v>parquesnacionales.gov.co</v>
          </cell>
          <cell r="BU59" t="str">
            <v>elisanaestupinan.salas380@gmail.com</v>
          </cell>
          <cell r="BV59" t="str">
            <v>OPERARIO</v>
          </cell>
          <cell r="BW59" t="str">
            <v>BANCOLOMBIA S.A.</v>
          </cell>
          <cell r="BX59" t="str">
            <v>Ahorro</v>
          </cell>
          <cell r="BY59">
            <v>84350024033</v>
          </cell>
          <cell r="CC59">
            <v>1468990</v>
          </cell>
          <cell r="CD59">
            <v>1836237</v>
          </cell>
          <cell r="CE59">
            <v>1836237</v>
          </cell>
          <cell r="CF59">
            <v>1836237</v>
          </cell>
          <cell r="CG59">
            <v>1836237</v>
          </cell>
          <cell r="CH59">
            <v>1836237</v>
          </cell>
          <cell r="CI59">
            <v>1836237</v>
          </cell>
          <cell r="CJ59">
            <v>1836237</v>
          </cell>
          <cell r="CK59">
            <v>1836237</v>
          </cell>
          <cell r="CL59">
            <v>1836237</v>
          </cell>
          <cell r="CM59">
            <v>1836237</v>
          </cell>
          <cell r="CN59">
            <v>0</v>
          </cell>
        </row>
        <row r="60">
          <cell r="A60" t="str">
            <v>CD-DTPA-059-2025</v>
          </cell>
          <cell r="B60" t="str">
            <v>1 FONAM</v>
          </cell>
          <cell r="C60" t="str">
            <v>CPS-DTPA-59-2025</v>
          </cell>
          <cell r="D60" t="str">
            <v>MÓNICA PATRICIA RAMÍREZ LÓPEZ</v>
          </cell>
          <cell r="E60">
            <v>45698</v>
          </cell>
          <cell r="F60" t="str">
            <v>PA04-3202008-15-058 Prestar servicios profesionales con plena autonomía técnica y administrativa en el PNN Farallones de Cali en la realización de las actividades necesarias para Fortalecer los procesos administrativos de las áreas de SPNNC, para el monitoreo y seguimiento a los instrumentos de planeación estratégica institucional especialmente en los ecosistemas andinos y de páramo, en el marco de la conservación de la diversidad biológica de las Áreas Protegidas del SINAP Nacional.</v>
          </cell>
          <cell r="G60" t="str">
            <v>PROFESIONAL</v>
          </cell>
          <cell r="H60" t="str">
            <v>2 CONTRATACIÓN DIRECTA</v>
          </cell>
          <cell r="I60" t="str">
            <v>14 PRESTACIÓN DE SERVICIOS</v>
          </cell>
          <cell r="J60" t="str">
            <v>N/A</v>
          </cell>
          <cell r="K60">
            <v>80111600</v>
          </cell>
          <cell r="L60" t="str">
            <v>3725</v>
          </cell>
          <cell r="M60" t="str">
            <v>3525</v>
          </cell>
          <cell r="N60">
            <v>45698</v>
          </cell>
          <cell r="O60">
            <v>7014443</v>
          </cell>
          <cell r="P60">
            <v>75054540</v>
          </cell>
          <cell r="Q60" t="str">
            <v>SETENTA Y CINCO MILLONES CINCUENTA Y CUATRO MIL QUINIENTOS CUARENTA</v>
          </cell>
          <cell r="R60" t="str">
            <v>1 PERSONA NATURAL</v>
          </cell>
          <cell r="S60" t="str">
            <v>3 CÉDULA DE CIUDADANÍA</v>
          </cell>
          <cell r="T60">
            <v>41945866</v>
          </cell>
          <cell r="U60">
            <v>2</v>
          </cell>
          <cell r="V60" t="str">
            <v>N-A</v>
          </cell>
          <cell r="W60" t="str">
            <v>11 NO SE DILIGENCIA INFORMACIÓN PARA ESTE FORMULARIO EN ESTE PERÍODO DE REPORTE</v>
          </cell>
          <cell r="X60" t="str">
            <v>FEMENINO</v>
          </cell>
          <cell r="Y60" t="str">
            <v>Quindio</v>
          </cell>
          <cell r="Z60" t="str">
            <v>Armenia</v>
          </cell>
          <cell r="AA60" t="str">
            <v>MÓNICA</v>
          </cell>
          <cell r="AB60" t="str">
            <v>PATRICIA</v>
          </cell>
          <cell r="AC60" t="str">
            <v>RAMÍREZ</v>
          </cell>
          <cell r="AD60" t="str">
            <v>LÓPEZ</v>
          </cell>
          <cell r="AE60" t="str">
            <v>SI</v>
          </cell>
          <cell r="AF60" t="str">
            <v>1 PÓLIZA</v>
          </cell>
          <cell r="AG60" t="str">
            <v>12 SEGUROS DEL ESTADO</v>
          </cell>
          <cell r="AH60" t="str">
            <v>2 CUMPLIMIENTO</v>
          </cell>
          <cell r="AI60">
            <v>45698</v>
          </cell>
          <cell r="AJ60" t="str">
            <v>45-46-101029415</v>
          </cell>
          <cell r="AK60" t="str">
            <v>GLORIA TERESITA SERNA ALZATE</v>
          </cell>
          <cell r="AL60" t="str">
            <v>PNN FARALLONES DE CALI</v>
          </cell>
          <cell r="AM60" t="str">
            <v>2 SUPERVISOR</v>
          </cell>
          <cell r="AN60" t="str">
            <v>3 CÉDULA DE CIUDADANÍA</v>
          </cell>
          <cell r="AO60">
            <v>29120620</v>
          </cell>
          <cell r="AP60" t="str">
            <v>MARIA JULIANA CERON</v>
          </cell>
          <cell r="AQ60">
            <v>322</v>
          </cell>
          <cell r="AR60" t="str">
            <v>3 NO PACTADOS</v>
          </cell>
          <cell r="AS60" t="str">
            <v>4 NO SE HA ADICIONADO NI EN VALOR y EN TIEMPO</v>
          </cell>
          <cell r="AT60">
            <v>0</v>
          </cell>
          <cell r="AU60">
            <v>0</v>
          </cell>
          <cell r="AV60" t="str">
            <v>-</v>
          </cell>
          <cell r="AW60">
            <v>0</v>
          </cell>
          <cell r="AY60">
            <v>45698</v>
          </cell>
          <cell r="AZ60">
            <v>45698</v>
          </cell>
          <cell r="BA60">
            <v>45698</v>
          </cell>
          <cell r="BB60">
            <v>46022</v>
          </cell>
          <cell r="BD60" t="str">
            <v>2. NO</v>
          </cell>
          <cell r="BE60" t="str">
            <v>-</v>
          </cell>
          <cell r="BF60" t="str">
            <v>-</v>
          </cell>
          <cell r="BG60" t="str">
            <v>2. NO</v>
          </cell>
          <cell r="BH60">
            <v>0</v>
          </cell>
          <cell r="BI60" t="str">
            <v>-</v>
          </cell>
          <cell r="BJ60" t="str">
            <v>-</v>
          </cell>
          <cell r="BL60" t="str">
            <v>2025753501900018E</v>
          </cell>
          <cell r="BM60">
            <v>75054540</v>
          </cell>
          <cell r="BN60" t="str">
            <v>WENDY ISABEL DAVID</v>
          </cell>
          <cell r="BO60" t="str">
            <v xml:space="preserve">https://community.secop.gov.co/Public/Tendering/ContractNoticePhases/View?PPI=CO1.PPI.37307452&amp;isFromPublicArea=True&amp;isModal=False </v>
          </cell>
          <cell r="BP60" t="str">
            <v>VIGENTE</v>
          </cell>
          <cell r="BR60" t="str">
            <v>https://community.secop.gov.co/Public/Tendering/ContractDetailView/Index?UniqueIdentifier=CO1.PCCNTR.7450369</v>
          </cell>
          <cell r="BS60" t="str">
            <v>monica.ramirez</v>
          </cell>
          <cell r="BT60" t="str">
            <v>parquesnacionales.gov.co</v>
          </cell>
          <cell r="BU60" t="str">
            <v>planeacion.farallones@parquesnacionales.gov.co</v>
          </cell>
          <cell r="BV60" t="str">
            <v>PROFESIONAL</v>
          </cell>
          <cell r="BW60" t="str">
            <v>BANCO DAVIVIENDA S.A.</v>
          </cell>
          <cell r="BX60" t="str">
            <v>Ahorro</v>
          </cell>
          <cell r="BY60">
            <v>550136200065318</v>
          </cell>
          <cell r="CC60">
            <v>4910110</v>
          </cell>
          <cell r="CD60">
            <v>7014443</v>
          </cell>
          <cell r="CE60">
            <v>7014443</v>
          </cell>
          <cell r="CF60">
            <v>7014443</v>
          </cell>
          <cell r="CG60">
            <v>7014443</v>
          </cell>
          <cell r="CH60">
            <v>7014443</v>
          </cell>
          <cell r="CI60">
            <v>7014443</v>
          </cell>
          <cell r="CJ60">
            <v>7014443</v>
          </cell>
          <cell r="CK60">
            <v>7014443</v>
          </cell>
          <cell r="CL60">
            <v>7014443</v>
          </cell>
          <cell r="CM60">
            <v>7014443</v>
          </cell>
          <cell r="CN60">
            <v>0</v>
          </cell>
        </row>
        <row r="61">
          <cell r="A61" t="str">
            <v>CD-DTPA-060-2025</v>
          </cell>
          <cell r="B61" t="str">
            <v>1 FONAM</v>
          </cell>
          <cell r="C61" t="str">
            <v>CPS-DTPA-60-2025</v>
          </cell>
          <cell r="D61" t="str">
            <v>JUAN SEBASTIAN PAZ SEPULVEDA</v>
          </cell>
          <cell r="E61">
            <v>45698</v>
          </cell>
          <cell r="F61" t="str">
            <v>PA04-3202032-1-004 Prestar servicios profesionales con plena autonomía técnica y administrativa en el PNN Farallones de Cali para realizar las actividades necesarias en la Implementación de las acciones de prevención, vigilancia y control en las áreas protegidas administradas por PNNC, relacionadas con del proceso sancionatorio ambiental, especialmente en los ecosistemas andinos y de páramo, en el marco de la conservación de la diversidad biológica de las Áreas Protegidas del SINAP Nacional.</v>
          </cell>
          <cell r="G61" t="str">
            <v>PROFESIONAL</v>
          </cell>
          <cell r="H61" t="str">
            <v>2 CONTRATACIÓN DIRECTA</v>
          </cell>
          <cell r="I61" t="str">
            <v>14 PRESTACIÓN DE SERVICIOS</v>
          </cell>
          <cell r="J61" t="str">
            <v>N/A</v>
          </cell>
          <cell r="K61">
            <v>80111600</v>
          </cell>
          <cell r="L61" t="str">
            <v>4425</v>
          </cell>
          <cell r="M61" t="str">
            <v>3625</v>
          </cell>
          <cell r="N61">
            <v>45698</v>
          </cell>
          <cell r="O61">
            <v>4200744</v>
          </cell>
          <cell r="P61">
            <v>44947961</v>
          </cell>
          <cell r="Q61" t="str">
            <v>CUARENTA Y CUATRO MILLONES NOVECIENTOS CUARENTA Y SIETE MIL NOVECIENTOS SESENTA Y UNO</v>
          </cell>
          <cell r="R61" t="str">
            <v>1 PERSONA NATURAL</v>
          </cell>
          <cell r="S61" t="str">
            <v>3 CÉDULA DE CIUDADANÍA</v>
          </cell>
          <cell r="T61">
            <v>1144071002</v>
          </cell>
          <cell r="U61">
            <v>2</v>
          </cell>
          <cell r="V61" t="str">
            <v>N-A</v>
          </cell>
          <cell r="W61" t="str">
            <v>11 NO SE DILIGENCIA INFORMACIÓN PARA ESTE FORMULARIO EN ESTE PERÍODO DE REPORTE</v>
          </cell>
          <cell r="X61" t="str">
            <v>MASCULINO</v>
          </cell>
          <cell r="Y61" t="str">
            <v>Valle del Cauca</v>
          </cell>
          <cell r="Z61" t="str">
            <v>Santiago de Cali</v>
          </cell>
          <cell r="AA61" t="str">
            <v>JUAN</v>
          </cell>
          <cell r="AB61" t="str">
            <v>SEBASTIAN</v>
          </cell>
          <cell r="AC61" t="str">
            <v>PAZ</v>
          </cell>
          <cell r="AD61" t="str">
            <v>SEPULVEDA</v>
          </cell>
          <cell r="AE61" t="str">
            <v>SI</v>
          </cell>
          <cell r="AF61" t="str">
            <v>1 PÓLIZA</v>
          </cell>
          <cell r="AG61" t="str">
            <v>12 SEGUROS DEL ESTADO</v>
          </cell>
          <cell r="AH61" t="str">
            <v>2 CUMPLIMIENTO</v>
          </cell>
          <cell r="AI61">
            <v>45698</v>
          </cell>
          <cell r="AJ61" t="str">
            <v>45-46-101029419</v>
          </cell>
          <cell r="AK61" t="str">
            <v>GLORIA TERESITA SERNA ALZATE</v>
          </cell>
          <cell r="AL61" t="str">
            <v>PNN FARALLONES DE CALI</v>
          </cell>
          <cell r="AM61" t="str">
            <v>2 SUPERVISOR</v>
          </cell>
          <cell r="AN61" t="str">
            <v>3 CÉDULA DE CIUDADANÍA</v>
          </cell>
          <cell r="AO61">
            <v>25292225</v>
          </cell>
          <cell r="AP61" t="str">
            <v>CAROL JOHANNA ORTEGA SANCHEZ</v>
          </cell>
          <cell r="AQ61">
            <v>321</v>
          </cell>
          <cell r="AR61" t="str">
            <v>3 NO PACTADOS</v>
          </cell>
          <cell r="AS61" t="str">
            <v>4 NO SE HA ADICIONADO NI EN VALOR y EN TIEMPO</v>
          </cell>
          <cell r="AT61">
            <v>0</v>
          </cell>
          <cell r="AU61">
            <v>0</v>
          </cell>
          <cell r="AV61" t="str">
            <v>-</v>
          </cell>
          <cell r="AW61">
            <v>0</v>
          </cell>
          <cell r="AY61">
            <v>45698</v>
          </cell>
          <cell r="AZ61">
            <v>45698</v>
          </cell>
          <cell r="BA61">
            <v>45698</v>
          </cell>
          <cell r="BB61">
            <v>46022</v>
          </cell>
          <cell r="BD61" t="str">
            <v>2. NO</v>
          </cell>
          <cell r="BE61" t="str">
            <v>-</v>
          </cell>
          <cell r="BF61" t="str">
            <v>-</v>
          </cell>
          <cell r="BG61" t="str">
            <v>2. NO</v>
          </cell>
          <cell r="BH61">
            <v>0</v>
          </cell>
          <cell r="BI61" t="str">
            <v>-</v>
          </cell>
          <cell r="BJ61" t="str">
            <v>-</v>
          </cell>
          <cell r="BL61" t="str">
            <v>2025753501900019E</v>
          </cell>
          <cell r="BM61">
            <v>44947961</v>
          </cell>
          <cell r="BN61" t="str">
            <v>WENDY ISABEL DAVID</v>
          </cell>
          <cell r="BO61" t="str">
            <v xml:space="preserve">https://community.secop.gov.co/Public/Tendering/ContractNoticePhases/View?PPI=CO1.PPI.37311856&amp;isFromPublicArea=True&amp;isModal=False </v>
          </cell>
          <cell r="BP61" t="str">
            <v>VIGENTE</v>
          </cell>
          <cell r="BR61" t="str">
            <v>https://community.secop.gov.co/Public/Tendering/ContractDetailView/Index?UniqueIdentifier=CO1.PCCNTR.7449462</v>
          </cell>
          <cell r="BS61" t="str">
            <v>juan.paz</v>
          </cell>
          <cell r="BT61" t="str">
            <v>parquesnacionales.gov.co</v>
          </cell>
          <cell r="BU61" t="str">
            <v>autoridadambiental.dtpa@parquesnacionales.gov.co</v>
          </cell>
          <cell r="BV61" t="str">
            <v>PROFESIONAL</v>
          </cell>
          <cell r="BW61" t="str">
            <v>BANCO COMERCIAL AV VILLAS S.A.</v>
          </cell>
          <cell r="BX61" t="str">
            <v>Ahorro</v>
          </cell>
          <cell r="BY61">
            <v>145882572</v>
          </cell>
          <cell r="CC61">
            <v>2940521</v>
          </cell>
          <cell r="CD61">
            <v>4200744</v>
          </cell>
          <cell r="CE61">
            <v>4200744</v>
          </cell>
          <cell r="CF61">
            <v>4200744</v>
          </cell>
          <cell r="CG61">
            <v>4200744</v>
          </cell>
          <cell r="CH61">
            <v>4200744</v>
          </cell>
          <cell r="CI61">
            <v>4200744</v>
          </cell>
          <cell r="CJ61">
            <v>4200744</v>
          </cell>
          <cell r="CK61">
            <v>4200744</v>
          </cell>
          <cell r="CL61">
            <v>4200744</v>
          </cell>
          <cell r="CM61">
            <v>4200744</v>
          </cell>
          <cell r="CN61">
            <v>0</v>
          </cell>
        </row>
        <row r="62">
          <cell r="A62" t="str">
            <v>CD-DTPA-061-2025</v>
          </cell>
          <cell r="B62" t="str">
            <v>1 FONAM</v>
          </cell>
          <cell r="C62" t="str">
            <v>CPS-DTPA-61-2025</v>
          </cell>
          <cell r="D62" t="str">
            <v>SAMUEL ALEXANDER BARONA SANCHEZ</v>
          </cell>
          <cell r="E62">
            <v>45698</v>
          </cell>
          <cell r="F62" t="str">
            <v>PA04-3202038-17-062 Prestar servicios de apoyo a la gestión con plena autonomía técnica y administrativa en las actividades requeridas del PNN Farallones de Cali, consistente en actividades de viverismo, en la producción y mantenimiento de plántulas para las actividades de restauración, especialmente en los ecosistemas andinos y de páramo, en el marco de la conservación de la diversidad biológica de las Áreas Protegidas del SINAP Nacional.</v>
          </cell>
          <cell r="G62" t="str">
            <v>APOYO A LA GESTIÓN</v>
          </cell>
          <cell r="H62" t="str">
            <v>2 CONTRATACIÓN DIRECTA</v>
          </cell>
          <cell r="I62" t="str">
            <v>14 PRESTACIÓN DE SERVICIOS</v>
          </cell>
          <cell r="J62" t="str">
            <v>N/A</v>
          </cell>
          <cell r="K62">
            <v>80111600</v>
          </cell>
          <cell r="L62" t="str">
            <v>4025</v>
          </cell>
          <cell r="M62" t="str">
            <v>3725</v>
          </cell>
          <cell r="N62">
            <v>45698</v>
          </cell>
          <cell r="O62">
            <v>2436451</v>
          </cell>
          <cell r="P62">
            <v>26070026</v>
          </cell>
          <cell r="Q62" t="str">
            <v>VEINTISÉIS MILLONES SETENTA MIL VEINTISÉIS</v>
          </cell>
          <cell r="R62" t="str">
            <v>1 PERSONA NATURAL</v>
          </cell>
          <cell r="S62" t="str">
            <v>3 CÉDULA DE CIUDADANÍA</v>
          </cell>
          <cell r="T62">
            <v>94522599</v>
          </cell>
          <cell r="U62">
            <v>2</v>
          </cell>
          <cell r="V62" t="str">
            <v>N-A</v>
          </cell>
          <cell r="W62" t="str">
            <v>11 NO SE DILIGENCIA INFORMACIÓN PARA ESTE FORMULARIO EN ESTE PERÍODO DE REPORTE</v>
          </cell>
          <cell r="X62" t="str">
            <v>MASCULINO</v>
          </cell>
          <cell r="Y62" t="str">
            <v>Valle del Cauca</v>
          </cell>
          <cell r="Z62" t="str">
            <v>Santiago de Cali</v>
          </cell>
          <cell r="AA62" t="str">
            <v>SAMUEL</v>
          </cell>
          <cell r="AB62" t="str">
            <v>ALEXANDER</v>
          </cell>
          <cell r="AC62" t="str">
            <v>BARONA</v>
          </cell>
          <cell r="AD62" t="str">
            <v>SANCHEZ</v>
          </cell>
          <cell r="AE62" t="str">
            <v>NO</v>
          </cell>
          <cell r="AF62" t="str">
            <v>6 NO CONSTITUYÓ GARANTÍAS</v>
          </cell>
          <cell r="AG62" t="str">
            <v>N-A</v>
          </cell>
          <cell r="AH62" t="str">
            <v>N-A</v>
          </cell>
          <cell r="AI62" t="str">
            <v>N-A</v>
          </cell>
          <cell r="AJ62" t="str">
            <v>N-A</v>
          </cell>
          <cell r="AK62" t="str">
            <v>GLORIA TERESITA SERNA ALZATE</v>
          </cell>
          <cell r="AL62" t="str">
            <v>PNN FARALLONES DE CALI</v>
          </cell>
          <cell r="AM62" t="str">
            <v>2 SUPERVISOR</v>
          </cell>
          <cell r="AN62" t="str">
            <v>3 CÉDULA DE CIUDADANÍA</v>
          </cell>
          <cell r="AO62">
            <v>29120620</v>
          </cell>
          <cell r="AP62" t="str">
            <v>MARIA JULIANA CERON</v>
          </cell>
          <cell r="AQ62">
            <v>322</v>
          </cell>
          <cell r="AR62" t="str">
            <v>3 NO PACTADOS</v>
          </cell>
          <cell r="AS62" t="str">
            <v>4 NO SE HA ADICIONADO NI EN VALOR y EN TIEMPO</v>
          </cell>
          <cell r="AT62">
            <v>0</v>
          </cell>
          <cell r="AU62">
            <v>0</v>
          </cell>
          <cell r="AV62" t="str">
            <v>-</v>
          </cell>
          <cell r="AW62">
            <v>0</v>
          </cell>
          <cell r="AY62">
            <v>45698</v>
          </cell>
          <cell r="AZ62" t="str">
            <v>N/A</v>
          </cell>
          <cell r="BA62">
            <v>45698</v>
          </cell>
          <cell r="BB62">
            <v>46022</v>
          </cell>
          <cell r="BD62" t="str">
            <v>2. NO</v>
          </cell>
          <cell r="BE62" t="str">
            <v>-</v>
          </cell>
          <cell r="BF62" t="str">
            <v>-</v>
          </cell>
          <cell r="BG62" t="str">
            <v>2. NO</v>
          </cell>
          <cell r="BH62">
            <v>0</v>
          </cell>
          <cell r="BI62" t="str">
            <v>-</v>
          </cell>
          <cell r="BJ62" t="str">
            <v>-</v>
          </cell>
          <cell r="BL62" t="str">
            <v>2025753501900020E</v>
          </cell>
          <cell r="BM62">
            <v>26070026</v>
          </cell>
          <cell r="BN62" t="str">
            <v>WENDY ISABEL DAVID</v>
          </cell>
          <cell r="BO62" t="str">
            <v xml:space="preserve">https://community.secop.gov.co/Public/Tendering/ContractNoticePhases/View?PPI=CO1.PPI.37312809&amp;isFromPublicArea=True&amp;isModal=False </v>
          </cell>
          <cell r="BP62" t="str">
            <v>VIGENTE</v>
          </cell>
          <cell r="BR62" t="str">
            <v>https://community.secop.gov.co/Public/Tendering/ContractDetailView/Index?UniqueIdentifier=CO1.PCCNTR.7449467</v>
          </cell>
          <cell r="BS62" t="str">
            <v>samuel.barona</v>
          </cell>
          <cell r="BT62" t="str">
            <v>parquesnacionales.gov.co</v>
          </cell>
          <cell r="BU62" t="str">
            <v>samuel.barona.sanchez@gmail.com</v>
          </cell>
          <cell r="BV62" t="str">
            <v>OPERARIO</v>
          </cell>
          <cell r="BW62" t="str">
            <v>BANCOLOMBIA S.A.</v>
          </cell>
          <cell r="BX62" t="str">
            <v>Ahorro</v>
          </cell>
          <cell r="BY62">
            <v>74100045889</v>
          </cell>
          <cell r="CC62">
            <v>1705516</v>
          </cell>
          <cell r="CD62">
            <v>2436451</v>
          </cell>
          <cell r="CE62">
            <v>2436451</v>
          </cell>
          <cell r="CF62">
            <v>2436451</v>
          </cell>
          <cell r="CG62">
            <v>2436451</v>
          </cell>
          <cell r="CH62">
            <v>2436451</v>
          </cell>
          <cell r="CI62">
            <v>2436451</v>
          </cell>
          <cell r="CJ62">
            <v>2436451</v>
          </cell>
          <cell r="CK62">
            <v>2436451</v>
          </cell>
          <cell r="CL62">
            <v>2436451</v>
          </cell>
          <cell r="CM62">
            <v>2436451</v>
          </cell>
          <cell r="CN62">
            <v>0</v>
          </cell>
        </row>
        <row r="63">
          <cell r="A63" t="str">
            <v>CD-DTPA-063-2025</v>
          </cell>
          <cell r="B63" t="str">
            <v>1 FONAM</v>
          </cell>
          <cell r="C63" t="str">
            <v>CPS-DTPA-63-2025</v>
          </cell>
          <cell r="D63" t="str">
            <v>LIBARDO TORRES URBANO</v>
          </cell>
          <cell r="E63">
            <v>45698</v>
          </cell>
          <cell r="F63" t="str">
            <v>PA04-3202060-19-1-073 Prestar servicio de apoyo a la gestión con plena autonomía técnica y administrativa en los procedimientos requeridos del PNN Farallones de Cali para Implementar el proceso de restauración en las zonas degradadas y/o alteradas de las áreas protegidas nacionales y/o zonas de influencia en especialmente en los ecosistemas andinos y de páramo, en el marco de la conservación de la diversidad biológica de las Áreas Protegidas del SINAP Nacional.</v>
          </cell>
          <cell r="G63" t="str">
            <v>APOYO A LA GESTIÓN</v>
          </cell>
          <cell r="H63" t="str">
            <v>2 CONTRATACIÓN DIRECTA</v>
          </cell>
          <cell r="I63" t="str">
            <v>14 PRESTACIÓN DE SERVICIOS</v>
          </cell>
          <cell r="J63" t="str">
            <v>N/A</v>
          </cell>
          <cell r="K63">
            <v>80111600</v>
          </cell>
          <cell r="L63" t="str">
            <v>4625</v>
          </cell>
          <cell r="M63" t="str">
            <v>3825</v>
          </cell>
          <cell r="N63">
            <v>45698</v>
          </cell>
          <cell r="O63">
            <v>1836238</v>
          </cell>
          <cell r="P63">
            <v>19647747</v>
          </cell>
          <cell r="Q63" t="str">
            <v>DIECINUEVE MILLONES SEISCIENTOS CUARENTA Y SIETE MIL SETECIENTOS CUARENTA Y SIETE</v>
          </cell>
          <cell r="R63" t="str">
            <v>1 PERSONA NATURAL</v>
          </cell>
          <cell r="S63" t="str">
            <v>3 CÉDULA DE CIUDADANÍA</v>
          </cell>
          <cell r="T63">
            <v>94540419</v>
          </cell>
          <cell r="U63">
            <v>2</v>
          </cell>
          <cell r="V63" t="str">
            <v>N-A</v>
          </cell>
          <cell r="W63" t="str">
            <v>11 NO SE DILIGENCIA INFORMACIÓN PARA ESTE FORMULARIO EN ESTE PERÍODO DE REPORTE</v>
          </cell>
          <cell r="X63" t="str">
            <v>MASCULINO</v>
          </cell>
          <cell r="Y63" t="str">
            <v>Valle del Cauca</v>
          </cell>
          <cell r="Z63" t="str">
            <v>Santiago de Cali</v>
          </cell>
          <cell r="AA63" t="str">
            <v>LIBARDO</v>
          </cell>
          <cell r="AB63" t="str">
            <v>TORRES</v>
          </cell>
          <cell r="AC63" t="str">
            <v>URBANO</v>
          </cell>
          <cell r="AE63" t="str">
            <v>NO</v>
          </cell>
          <cell r="AF63" t="str">
            <v>6 NO CONSTITUYÓ GARANTÍAS</v>
          </cell>
          <cell r="AG63" t="str">
            <v>N-A</v>
          </cell>
          <cell r="AH63" t="str">
            <v>N-A</v>
          </cell>
          <cell r="AI63" t="str">
            <v>N-A</v>
          </cell>
          <cell r="AJ63" t="str">
            <v>N-A</v>
          </cell>
          <cell r="AK63" t="str">
            <v>GLORIA TERESITA SERNA ALZATE</v>
          </cell>
          <cell r="AL63" t="str">
            <v>PNN FARALLONES DE CALI</v>
          </cell>
          <cell r="AM63" t="str">
            <v>2 SUPERVISOR</v>
          </cell>
          <cell r="AN63" t="str">
            <v>3 CÉDULA DE CIUDADANÍA</v>
          </cell>
          <cell r="AO63">
            <v>29120620</v>
          </cell>
          <cell r="AP63" t="str">
            <v>MARIA JULIANA CERON</v>
          </cell>
          <cell r="AQ63">
            <v>322</v>
          </cell>
          <cell r="AR63" t="str">
            <v>3 NO PACTADOS</v>
          </cell>
          <cell r="AS63" t="str">
            <v>4 NO SE HA ADICIONADO NI EN VALOR y EN TIEMPO</v>
          </cell>
          <cell r="AT63">
            <v>0</v>
          </cell>
          <cell r="AU63">
            <v>0</v>
          </cell>
          <cell r="AV63" t="str">
            <v>-</v>
          </cell>
          <cell r="AW63">
            <v>0</v>
          </cell>
          <cell r="AY63">
            <v>45698</v>
          </cell>
          <cell r="AZ63" t="str">
            <v>N/A</v>
          </cell>
          <cell r="BA63">
            <v>45698</v>
          </cell>
          <cell r="BB63">
            <v>46022</v>
          </cell>
          <cell r="BD63" t="str">
            <v>2. NO</v>
          </cell>
          <cell r="BE63" t="str">
            <v>-</v>
          </cell>
          <cell r="BF63" t="str">
            <v>-</v>
          </cell>
          <cell r="BG63" t="str">
            <v>2. NO</v>
          </cell>
          <cell r="BH63">
            <v>0</v>
          </cell>
          <cell r="BI63" t="str">
            <v>-</v>
          </cell>
          <cell r="BJ63" t="str">
            <v>-</v>
          </cell>
          <cell r="BK63" t="str">
            <v>TERMINACIÓN ANTICIPADA</v>
          </cell>
          <cell r="BL63" t="str">
            <v>2025753501900021E</v>
          </cell>
          <cell r="BM63">
            <v>19647747</v>
          </cell>
          <cell r="BN63" t="str">
            <v>WENDY ISABEL DAVID</v>
          </cell>
          <cell r="BO63" t="str">
            <v xml:space="preserve">https://community.secop.gov.co/Public/Tendering/ContractNoticePhases/View?PPI=CO1.PPI.37341175&amp;isFromPublicArea=True&amp;isModal=False </v>
          </cell>
          <cell r="BP63" t="str">
            <v>VIGENTE</v>
          </cell>
          <cell r="BR63" t="str">
            <v xml:space="preserve">https://community.secop.gov.co/Public/Tendering/ContractDetailView/Index?UniqueIdentifier=CO1.PCCNTR.7451032 </v>
          </cell>
          <cell r="BS63" t="str">
            <v>libardo.torres</v>
          </cell>
          <cell r="BT63" t="str">
            <v>parquesnacionales.gov.co</v>
          </cell>
          <cell r="BU63" t="str">
            <v>libardo1985@hotmail.com</v>
          </cell>
          <cell r="BV63" t="str">
            <v>OPERARIO</v>
          </cell>
          <cell r="BW63" t="str">
            <v>BANCO DE BOGOTA</v>
          </cell>
          <cell r="BX63" t="str">
            <v>Ahorro</v>
          </cell>
          <cell r="BY63">
            <v>295052476</v>
          </cell>
          <cell r="CC63">
            <v>1285367</v>
          </cell>
          <cell r="CD63">
            <v>1836238</v>
          </cell>
          <cell r="CE63">
            <v>1836238</v>
          </cell>
          <cell r="CF63">
            <v>1836238</v>
          </cell>
          <cell r="CG63">
            <v>1836238</v>
          </cell>
          <cell r="CH63">
            <v>1836238</v>
          </cell>
          <cell r="CI63">
            <v>1836238</v>
          </cell>
          <cell r="CJ63">
            <v>1836238</v>
          </cell>
          <cell r="CK63">
            <v>1836238</v>
          </cell>
          <cell r="CL63">
            <v>1836238</v>
          </cell>
          <cell r="CM63">
            <v>1836238</v>
          </cell>
          <cell r="CN63">
            <v>0</v>
          </cell>
        </row>
        <row r="64">
          <cell r="A64" t="str">
            <v>CD-DTPA-064-2025</v>
          </cell>
          <cell r="B64" t="str">
            <v>2 NACION</v>
          </cell>
          <cell r="C64" t="str">
            <v>CPS-DTPA-64-2025</v>
          </cell>
          <cell r="D64" t="str">
            <v>JUAN CARLOS CASTRILLON RODRÍGUEZ</v>
          </cell>
          <cell r="E64">
            <v>45698</v>
          </cell>
          <cell r="F64" t="str">
            <v>PA08-3202008-9-007 Prestar servicios de apoyo a la gestión con plena autonomía técnica y administrativa en el PNN Sanquianga para el desarrollo de las actividades operativas relacionadas con la implementación de la estrategia de investigación y monitoreo en el área protegida el marco de la conservación de la diversidad biológica de las áreas protegidas del SINAP nacional.</v>
          </cell>
          <cell r="G64" t="str">
            <v>APOYO A LA GESTIÓN</v>
          </cell>
          <cell r="H64" t="str">
            <v>2 CONTRATACIÓN DIRECTA</v>
          </cell>
          <cell r="I64" t="str">
            <v>14 PRESTACIÓN DE SERVICIOS</v>
          </cell>
          <cell r="J64" t="str">
            <v>N/A</v>
          </cell>
          <cell r="K64">
            <v>80111600</v>
          </cell>
          <cell r="L64" t="str">
            <v>9925</v>
          </cell>
          <cell r="M64" t="str">
            <v>8025</v>
          </cell>
          <cell r="N64">
            <v>45698</v>
          </cell>
          <cell r="O64">
            <v>1836237</v>
          </cell>
          <cell r="P64">
            <v>19647736</v>
          </cell>
          <cell r="Q64" t="str">
            <v>DIECINUEVE MILLONES SEISCIENTOS CUARENTA Y SIETE MIL SETECIENTOS TREINTA Y SEIS</v>
          </cell>
          <cell r="R64" t="str">
            <v>1 PERSONA NATURAL</v>
          </cell>
          <cell r="S64" t="str">
            <v>3 CÉDULA DE CIUDADANÍA</v>
          </cell>
          <cell r="T64">
            <v>93401085</v>
          </cell>
          <cell r="U64">
            <v>2</v>
          </cell>
          <cell r="V64" t="str">
            <v>N-A</v>
          </cell>
          <cell r="W64" t="str">
            <v>11 NO SE DILIGENCIA INFORMACIÓN PARA ESTE FORMULARIO EN ESTE PERÍODO DE REPORTE</v>
          </cell>
          <cell r="X64" t="str">
            <v>MASCULINO</v>
          </cell>
          <cell r="Y64" t="str">
            <v>Tolima</v>
          </cell>
          <cell r="Z64" t="str">
            <v>Ibague</v>
          </cell>
          <cell r="AA64" t="str">
            <v>JUAN</v>
          </cell>
          <cell r="AB64" t="str">
            <v>CARLOS</v>
          </cell>
          <cell r="AC64" t="str">
            <v>CASTRILLON</v>
          </cell>
          <cell r="AD64" t="str">
            <v>RODRÍGUEZ</v>
          </cell>
          <cell r="AE64" t="str">
            <v>NO</v>
          </cell>
          <cell r="AF64" t="str">
            <v>6 NO CONSTITUYÓ GARANTÍAS</v>
          </cell>
          <cell r="AG64" t="str">
            <v>N-A</v>
          </cell>
          <cell r="AH64" t="str">
            <v>N-A</v>
          </cell>
          <cell r="AI64" t="str">
            <v>N-A</v>
          </cell>
          <cell r="AJ64" t="str">
            <v>N-A</v>
          </cell>
          <cell r="AK64" t="str">
            <v>GLORIA TERESITA SERNA ALZATE</v>
          </cell>
          <cell r="AL64" t="str">
            <v>PNN SANQUIANGA</v>
          </cell>
          <cell r="AM64" t="str">
            <v>2 SUPERVISOR</v>
          </cell>
          <cell r="AN64" t="str">
            <v>3 CÉDULA DE CIUDADANÍA</v>
          </cell>
          <cell r="AO64">
            <v>16279020</v>
          </cell>
          <cell r="AP64" t="str">
            <v>GUSTAVO ADOLFO MAYOR A</v>
          </cell>
          <cell r="AQ64">
            <v>321</v>
          </cell>
          <cell r="AR64" t="str">
            <v>3 NO PACTADOS</v>
          </cell>
          <cell r="AS64" t="str">
            <v>4 NO SE HA ADICIONADO NI EN VALOR y EN TIEMPO</v>
          </cell>
          <cell r="AT64">
            <v>0</v>
          </cell>
          <cell r="AU64">
            <v>0</v>
          </cell>
          <cell r="AV64" t="str">
            <v>-</v>
          </cell>
          <cell r="AW64">
            <v>0</v>
          </cell>
          <cell r="AY64">
            <v>45698</v>
          </cell>
          <cell r="AZ64" t="str">
            <v>N/A</v>
          </cell>
          <cell r="BA64">
            <v>45698</v>
          </cell>
          <cell r="BB64">
            <v>46022</v>
          </cell>
          <cell r="BD64" t="str">
            <v>2. NO</v>
          </cell>
          <cell r="BE64" t="str">
            <v>-</v>
          </cell>
          <cell r="BF64" t="str">
            <v>-</v>
          </cell>
          <cell r="BG64" t="str">
            <v>2. NO</v>
          </cell>
          <cell r="BH64">
            <v>0</v>
          </cell>
          <cell r="BI64" t="str">
            <v>-</v>
          </cell>
          <cell r="BJ64" t="str">
            <v>-</v>
          </cell>
          <cell r="BL64" t="str">
            <v>2025753501000040E</v>
          </cell>
          <cell r="BM64">
            <v>19647736</v>
          </cell>
          <cell r="BN64" t="str">
            <v>MARGARITA E VICTORIA ACOSTA</v>
          </cell>
          <cell r="BO64" t="str">
            <v xml:space="preserve">https://community.secop.gov.co/Public/Tendering/ContractNoticePhases/View?PPI=CO1.PPI.37339557&amp;isFromPublicArea=True&amp;isModal=False </v>
          </cell>
          <cell r="BP64" t="str">
            <v>VIGENTE</v>
          </cell>
          <cell r="BR64" t="str">
            <v xml:space="preserve">https://community.secop.gov.co/Public/Tendering/ContractDetailView/Index?UniqueIdentifier=CO1.PCCNTR.7450492 </v>
          </cell>
          <cell r="BS64" t="str">
            <v>juan.castrillon</v>
          </cell>
          <cell r="BT64" t="str">
            <v>parquesnacionales.gov.co</v>
          </cell>
          <cell r="BU64" t="str">
            <v>juancarloscastrillon407@gmail.com</v>
          </cell>
          <cell r="BV64" t="str">
            <v>OPERARIO</v>
          </cell>
          <cell r="BW64" t="str">
            <v>BANCO CAJA SOCIAL S.A.</v>
          </cell>
          <cell r="BX64" t="str">
            <v>Ahorro</v>
          </cell>
          <cell r="BY64">
            <v>24081034231</v>
          </cell>
          <cell r="CC64">
            <v>1285366</v>
          </cell>
          <cell r="CD64">
            <v>1836237</v>
          </cell>
          <cell r="CE64">
            <v>1836237</v>
          </cell>
          <cell r="CF64">
            <v>1836237</v>
          </cell>
          <cell r="CG64">
            <v>1836237</v>
          </cell>
          <cell r="CH64">
            <v>1836237</v>
          </cell>
          <cell r="CI64">
            <v>1836237</v>
          </cell>
          <cell r="CJ64">
            <v>1836237</v>
          </cell>
          <cell r="CK64">
            <v>1836237</v>
          </cell>
          <cell r="CL64">
            <v>1836237</v>
          </cell>
          <cell r="CM64">
            <v>1836237</v>
          </cell>
          <cell r="CN64">
            <v>0</v>
          </cell>
        </row>
        <row r="65">
          <cell r="A65" t="str">
            <v>CD-DTPA-065-2025</v>
          </cell>
          <cell r="B65" t="str">
            <v>2 NACION</v>
          </cell>
          <cell r="C65" t="str">
            <v>CPS-DTPA-65-2025</v>
          </cell>
          <cell r="D65" t="str">
            <v>MONICA ALEXANDRA CASTILLO CUBILLOS</v>
          </cell>
          <cell r="E65">
            <v>45699</v>
          </cell>
          <cell r="F65" t="str">
            <v>PA00-3202056-5-034 Prestar servicios profesionales con plena autonomía técnica y administrativa en Dirección Territorial Pacífico para adelantar procesos de comunicación y educación ambiental con actores priorizados y vinculados a la gestión territorial de las áreas protegidas adscritas, en el marco de la conservación de la diversidad biológica de las áreas protegidas del SINAP Nacional.</v>
          </cell>
          <cell r="G65" t="str">
            <v>PROFESIONAL</v>
          </cell>
          <cell r="H65" t="str">
            <v>2 CONTRATACIÓN DIRECTA</v>
          </cell>
          <cell r="I65" t="str">
            <v>14 PRESTACIÓN DE SERVICIOS</v>
          </cell>
          <cell r="J65" t="str">
            <v>N/A</v>
          </cell>
          <cell r="K65">
            <v>80111600</v>
          </cell>
          <cell r="L65" t="str">
            <v>7625</v>
          </cell>
          <cell r="M65" t="str">
            <v>8825</v>
          </cell>
          <cell r="N65">
            <v>45699</v>
          </cell>
          <cell r="O65">
            <v>6347913</v>
          </cell>
          <cell r="P65">
            <v>67711072</v>
          </cell>
          <cell r="Q65" t="str">
            <v>SESENTA Y SIETE MILLONES SETECIENTOS ONCE MIL SETENTA Y DOS</v>
          </cell>
          <cell r="R65" t="str">
            <v>1 PERSONA NATURAL</v>
          </cell>
          <cell r="S65" t="str">
            <v>3 CÉDULA DE CIUDADANÍA</v>
          </cell>
          <cell r="T65">
            <v>1143829409</v>
          </cell>
          <cell r="U65">
            <v>2</v>
          </cell>
          <cell r="V65" t="str">
            <v>N-A</v>
          </cell>
          <cell r="W65" t="str">
            <v>11 NO SE DILIGENCIA INFORMACIÓN PARA ESTE FORMULARIO EN ESTE PERÍODO DE REPORTE</v>
          </cell>
          <cell r="X65" t="str">
            <v>FEMENINO</v>
          </cell>
          <cell r="Y65" t="str">
            <v>Valle del Cauca</v>
          </cell>
          <cell r="Z65" t="str">
            <v>Santiago de Cali</v>
          </cell>
          <cell r="AA65" t="str">
            <v>MONICA</v>
          </cell>
          <cell r="AB65" t="str">
            <v>ALEXANDRA</v>
          </cell>
          <cell r="AC65" t="str">
            <v>CASTILLO</v>
          </cell>
          <cell r="AD65" t="str">
            <v>CUBILLOS</v>
          </cell>
          <cell r="AE65" t="str">
            <v>SI</v>
          </cell>
          <cell r="AF65" t="str">
            <v>1 PÓLIZA</v>
          </cell>
          <cell r="AG65" t="str">
            <v>12 SEGUROS DEL ESTADO</v>
          </cell>
          <cell r="AH65" t="str">
            <v>2 CUMPLIMIENTO</v>
          </cell>
          <cell r="AI65">
            <v>45699</v>
          </cell>
          <cell r="AJ65" t="str">
            <v>45-46-101029445</v>
          </cell>
          <cell r="AK65" t="str">
            <v>GLORIA TERESITA SERNA ALZATE</v>
          </cell>
          <cell r="AL65" t="str">
            <v>DTPA</v>
          </cell>
          <cell r="AM65" t="str">
            <v>2 SUPERVISOR</v>
          </cell>
          <cell r="AN65" t="str">
            <v>3 CÉDULA DE CIUDADANÍA</v>
          </cell>
          <cell r="AO65">
            <v>29664613</v>
          </cell>
          <cell r="AP65" t="str">
            <v>DIANA ISABEL ZUÑIGA</v>
          </cell>
          <cell r="AQ65">
            <v>320</v>
          </cell>
          <cell r="AR65" t="str">
            <v>3 NO PACTADOS</v>
          </cell>
          <cell r="AS65" t="str">
            <v>4 NO SE HA ADICIONADO NI EN VALOR y EN TIEMPO</v>
          </cell>
          <cell r="AT65">
            <v>0</v>
          </cell>
          <cell r="AU65">
            <v>0</v>
          </cell>
          <cell r="AV65" t="str">
            <v>-</v>
          </cell>
          <cell r="AW65">
            <v>0</v>
          </cell>
          <cell r="AY65">
            <v>45699</v>
          </cell>
          <cell r="AZ65">
            <v>45699</v>
          </cell>
          <cell r="BA65">
            <v>45699</v>
          </cell>
          <cell r="BB65">
            <v>46022</v>
          </cell>
          <cell r="BD65" t="str">
            <v>2. NO</v>
          </cell>
          <cell r="BE65" t="str">
            <v>-</v>
          </cell>
          <cell r="BF65" t="str">
            <v>-</v>
          </cell>
          <cell r="BG65" t="str">
            <v>2. NO</v>
          </cell>
          <cell r="BH65">
            <v>0</v>
          </cell>
          <cell r="BI65" t="str">
            <v>-</v>
          </cell>
          <cell r="BJ65" t="str">
            <v>-</v>
          </cell>
          <cell r="BL65" t="str">
            <v>2025753501000041E</v>
          </cell>
          <cell r="BM65">
            <v>67711072</v>
          </cell>
          <cell r="BN65" t="str">
            <v>JULIANA ISABEL MONTES ROMERO</v>
          </cell>
          <cell r="BO65" t="str">
            <v xml:space="preserve">https://community.secop.gov.co/Public/Tendering/ContractNoticePhases/View?PPI=CO1.PPI.37348802&amp;isFromPublicArea=True&amp;isModal=False </v>
          </cell>
          <cell r="BP65" t="str">
            <v>VIGENTE</v>
          </cell>
          <cell r="BR65" t="str">
            <v xml:space="preserve">https://community.secop.gov.co/Public/Tendering/ContractDetailView/Index?UniqueIdentifier=CO1.PCCNTR.7451890 </v>
          </cell>
          <cell r="BS65" t="str">
            <v>monica.castillo</v>
          </cell>
          <cell r="BT65" t="str">
            <v>parquesnacionales.gov.co</v>
          </cell>
          <cell r="BU65" t="str">
            <v>eduambiental.dtpa@parquesnacionales.gov.co</v>
          </cell>
          <cell r="BV65" t="str">
            <v>PROFESIONAL</v>
          </cell>
          <cell r="BW65" t="str">
            <v>BANCOLOMBIA S.A.</v>
          </cell>
          <cell r="BX65" t="str">
            <v>Ahorro</v>
          </cell>
          <cell r="BY65">
            <v>91205886449</v>
          </cell>
          <cell r="CC65">
            <v>4231942</v>
          </cell>
          <cell r="CD65">
            <v>6347913</v>
          </cell>
          <cell r="CE65">
            <v>6347913</v>
          </cell>
          <cell r="CF65">
            <v>6347913</v>
          </cell>
          <cell r="CG65">
            <v>6347913</v>
          </cell>
          <cell r="CH65">
            <v>6347913</v>
          </cell>
          <cell r="CI65">
            <v>6347913</v>
          </cell>
          <cell r="CJ65">
            <v>6347913</v>
          </cell>
          <cell r="CK65">
            <v>6347913</v>
          </cell>
          <cell r="CL65">
            <v>6347913</v>
          </cell>
          <cell r="CM65">
            <v>6347913</v>
          </cell>
          <cell r="CN65">
            <v>0</v>
          </cell>
        </row>
        <row r="66">
          <cell r="A66" t="str">
            <v>CD-DTPA-066-2025</v>
          </cell>
          <cell r="B66" t="str">
            <v>1 FONAM</v>
          </cell>
          <cell r="C66" t="str">
            <v>CPS-DTPA-66-2025</v>
          </cell>
          <cell r="D66" t="str">
            <v>CLAISON MENA PEREZ</v>
          </cell>
          <cell r="E66">
            <v>45699</v>
          </cell>
          <cell r="F66" t="str">
            <v xml:space="preserve">PA06-3202032-1-001 Prestar servicios de apoyo a la gestión con plena autonomía técnica y administrativa en el PNN Los Katíos en el desarrollo de las acciones operativas en la implementación de la estrategia de prevención, vigilancia y control en el área protegida, en el marco de la conservación de la diversidad biológica de las áreas protegidas del SINAP nacional. </v>
          </cell>
          <cell r="G66" t="str">
            <v>APOYO A LA GESTIÓN</v>
          </cell>
          <cell r="H66" t="str">
            <v>2 CONTRATACIÓN DIRECTA</v>
          </cell>
          <cell r="I66" t="str">
            <v>14 PRESTACIÓN DE SERVICIOS</v>
          </cell>
          <cell r="J66" t="str">
            <v>N/A</v>
          </cell>
          <cell r="K66">
            <v>80111600</v>
          </cell>
          <cell r="L66" t="str">
            <v>5025</v>
          </cell>
          <cell r="M66" t="str">
            <v>4125</v>
          </cell>
          <cell r="N66">
            <v>45699</v>
          </cell>
          <cell r="O66">
            <v>1836237</v>
          </cell>
          <cell r="P66">
            <v>19586528</v>
          </cell>
          <cell r="Q66" t="str">
            <v>DIECINUEVE MILLONES QUINIENTOS OCHENTA Y SEIS MIL QUINIENTOS VEINTIOCHO</v>
          </cell>
          <cell r="R66" t="str">
            <v>1 PERSONA NATURAL</v>
          </cell>
          <cell r="S66" t="str">
            <v>3 CÉDULA DE CIUDADANÍA</v>
          </cell>
          <cell r="T66">
            <v>1045491823</v>
          </cell>
          <cell r="U66">
            <v>2</v>
          </cell>
          <cell r="V66" t="str">
            <v>N-A</v>
          </cell>
          <cell r="W66" t="str">
            <v>11 NO SE DILIGENCIA INFORMACIÓN PARA ESTE FORMULARIO EN ESTE PERÍODO DE REPORTE</v>
          </cell>
          <cell r="X66" t="str">
            <v>MASCULINO</v>
          </cell>
          <cell r="Y66" t="str">
            <v>Antioquia</v>
          </cell>
          <cell r="Z66" t="str">
            <v>Turbo</v>
          </cell>
          <cell r="AA66" t="str">
            <v>CLAISON</v>
          </cell>
          <cell r="AB66" t="str">
            <v>MENA</v>
          </cell>
          <cell r="AC66" t="str">
            <v>PEREZ</v>
          </cell>
          <cell r="AE66" t="str">
            <v>NO</v>
          </cell>
          <cell r="AF66" t="str">
            <v>6 NO CONSTITUYÓ GARANTÍAS</v>
          </cell>
          <cell r="AG66" t="str">
            <v>N-A</v>
          </cell>
          <cell r="AH66" t="str">
            <v>N-A</v>
          </cell>
          <cell r="AI66" t="str">
            <v>N-A</v>
          </cell>
          <cell r="AJ66" t="str">
            <v>N-A</v>
          </cell>
          <cell r="AK66" t="str">
            <v>GLORIA TERESITA SERNA ALZATE</v>
          </cell>
          <cell r="AL66" t="str">
            <v>PNN LOS KATIOS</v>
          </cell>
          <cell r="AM66" t="str">
            <v>2 SUPERVISOR</v>
          </cell>
          <cell r="AN66" t="str">
            <v>3 CÉDULA DE CIUDADANÍA</v>
          </cell>
          <cell r="AO66">
            <v>12563768</v>
          </cell>
          <cell r="AP66" t="str">
            <v>NELSON DE LA ROSA MANJARRES</v>
          </cell>
          <cell r="AQ66">
            <v>320</v>
          </cell>
          <cell r="AR66" t="str">
            <v>3 NO PACTADOS</v>
          </cell>
          <cell r="AS66" t="str">
            <v>4 NO SE HA ADICIONADO NI EN VALOR y EN TIEMPO</v>
          </cell>
          <cell r="AT66">
            <v>0</v>
          </cell>
          <cell r="AU66">
            <v>0</v>
          </cell>
          <cell r="AV66" t="str">
            <v>-</v>
          </cell>
          <cell r="AW66">
            <v>0</v>
          </cell>
          <cell r="AY66">
            <v>45699</v>
          </cell>
          <cell r="AZ66" t="str">
            <v>N/A</v>
          </cell>
          <cell r="BA66">
            <v>45699</v>
          </cell>
          <cell r="BB66">
            <v>46022</v>
          </cell>
          <cell r="BD66" t="str">
            <v>2. NO</v>
          </cell>
          <cell r="BE66" t="str">
            <v>-</v>
          </cell>
          <cell r="BF66" t="str">
            <v>-</v>
          </cell>
          <cell r="BG66" t="str">
            <v>2. NO</v>
          </cell>
          <cell r="BH66">
            <v>0</v>
          </cell>
          <cell r="BI66" t="str">
            <v>-</v>
          </cell>
          <cell r="BJ66" t="str">
            <v>-</v>
          </cell>
          <cell r="BL66" t="str">
            <v>2025753501900022E</v>
          </cell>
          <cell r="BM66">
            <v>19586528</v>
          </cell>
          <cell r="BN66" t="str">
            <v>KHAREM CARABALI MARULANDA</v>
          </cell>
          <cell r="BO66" t="str">
            <v xml:space="preserve">https://community.secop.gov.co/Public/Tendering/ContractNoticePhases/View?PPI=CO1.PPI.37364294&amp;isFromPublicArea=True&amp;isModal=False </v>
          </cell>
          <cell r="BP66" t="str">
            <v>VIGENTE</v>
          </cell>
          <cell r="BR66" t="str">
            <v xml:space="preserve">https://community.secop.gov.co/Public/Tendering/ContractDetailView/Index?UniqueIdentifier=CO1.PCCNTR.7457406 </v>
          </cell>
          <cell r="BS66" t="str">
            <v>claison.mena</v>
          </cell>
          <cell r="BT66" t="str">
            <v>parquesnacionales.gov.co</v>
          </cell>
          <cell r="BU66" t="str">
            <v>perezmenaclaison@gmail.com</v>
          </cell>
          <cell r="BV66" t="str">
            <v>OPERARIO</v>
          </cell>
          <cell r="BW66" t="str">
            <v>BANCOLOMBIA S.A.</v>
          </cell>
          <cell r="BX66" t="str">
            <v>Ahorro</v>
          </cell>
          <cell r="BY66">
            <v>95930981789</v>
          </cell>
          <cell r="CC66">
            <v>1224158</v>
          </cell>
          <cell r="CD66">
            <v>1836237</v>
          </cell>
          <cell r="CE66">
            <v>1836237</v>
          </cell>
          <cell r="CF66">
            <v>1836237</v>
          </cell>
          <cell r="CG66">
            <v>1836237</v>
          </cell>
          <cell r="CH66">
            <v>1836237</v>
          </cell>
          <cell r="CI66">
            <v>1836237</v>
          </cell>
          <cell r="CJ66">
            <v>1836237</v>
          </cell>
          <cell r="CK66">
            <v>1836237</v>
          </cell>
          <cell r="CL66">
            <v>1836237</v>
          </cell>
          <cell r="CM66">
            <v>1836237</v>
          </cell>
          <cell r="CN66">
            <v>0</v>
          </cell>
        </row>
        <row r="67">
          <cell r="A67" t="str">
            <v>CD-DTPA-067-2025</v>
          </cell>
          <cell r="B67" t="str">
            <v>2 NACION</v>
          </cell>
          <cell r="C67" t="str">
            <v>CPS-DTPA-67-2025</v>
          </cell>
          <cell r="D67" t="str">
            <v>PAMELA MEIRELES GUERRERO</v>
          </cell>
          <cell r="E67">
            <v>45699</v>
          </cell>
          <cell r="F67" t="str">
            <v>PA00-3202032-1-024 Prestar servicios profesionales con plena autonomía técnica y administrativa en la Dirección Territorial Pacifico, en el desarrollo del procedimiento jurídico de saneamiento predial, en el marco de la conservación de la diversidad biológica de las áreas protegidas del SINAP nacional</v>
          </cell>
          <cell r="G67" t="str">
            <v>PROFESIONAL</v>
          </cell>
          <cell r="H67" t="str">
            <v>2 CONTRATACIÓN DIRECTA</v>
          </cell>
          <cell r="I67" t="str">
            <v>14 PRESTACIÓN DE SERVICIOS</v>
          </cell>
          <cell r="J67" t="str">
            <v>N/A</v>
          </cell>
          <cell r="K67">
            <v>80111600</v>
          </cell>
          <cell r="L67" t="str">
            <v>7825</v>
          </cell>
          <cell r="M67" t="str">
            <v>8725</v>
          </cell>
          <cell r="N67">
            <v>45699</v>
          </cell>
          <cell r="O67">
            <v>7014443</v>
          </cell>
          <cell r="P67">
            <v>74820725</v>
          </cell>
          <cell r="Q67" t="str">
            <v>SETENTA Y CUATRO MILLONES OCHOCIENTOS VEINTE MIL SETECIENTOS VEINTICINCO</v>
          </cell>
          <cell r="R67" t="str">
            <v>1 PERSONA NATURAL</v>
          </cell>
          <cell r="S67" t="str">
            <v>3 CÉDULA DE CIUDADANÍA</v>
          </cell>
          <cell r="T67">
            <v>1085301502</v>
          </cell>
          <cell r="U67">
            <v>2</v>
          </cell>
          <cell r="V67" t="str">
            <v>N-A</v>
          </cell>
          <cell r="W67" t="str">
            <v>11 NO SE DILIGENCIA INFORMACIÓN PARA ESTE FORMULARIO EN ESTE PERÍODO DE REPORTE</v>
          </cell>
          <cell r="X67" t="str">
            <v>FEMENINO</v>
          </cell>
          <cell r="Y67" t="str">
            <v>Nariño</v>
          </cell>
          <cell r="Z67" t="str">
            <v>Pasto</v>
          </cell>
          <cell r="AA67" t="str">
            <v>PAMELA</v>
          </cell>
          <cell r="AB67" t="str">
            <v>MEIRELES</v>
          </cell>
          <cell r="AC67" t="str">
            <v>GUERRERO</v>
          </cell>
          <cell r="AE67" t="str">
            <v>SI</v>
          </cell>
          <cell r="AF67" t="str">
            <v>1 PÓLIZA</v>
          </cell>
          <cell r="AG67" t="str">
            <v>12 SEGUROS DEL ESTADO</v>
          </cell>
          <cell r="AH67" t="str">
            <v>2 CUMPLIMIENTO</v>
          </cell>
          <cell r="AI67">
            <v>45699</v>
          </cell>
          <cell r="AJ67" t="str">
            <v>45-46-101029444</v>
          </cell>
          <cell r="AK67" t="str">
            <v>GLORIA TERESITA SERNA ALZATE</v>
          </cell>
          <cell r="AL67" t="str">
            <v>DTPA</v>
          </cell>
          <cell r="AM67" t="str">
            <v>2 SUPERVISOR</v>
          </cell>
          <cell r="AN67" t="str">
            <v>3 CÉDULA DE CIUDADANÍA</v>
          </cell>
          <cell r="AO67">
            <v>25292225</v>
          </cell>
          <cell r="AP67" t="str">
            <v>CAROL JOHANNA ORTEGA SANCHEZ</v>
          </cell>
          <cell r="AQ67">
            <v>320</v>
          </cell>
          <cell r="AR67" t="str">
            <v>3 NO PACTADOS</v>
          </cell>
          <cell r="AS67" t="str">
            <v>4 NO SE HA ADICIONADO NI EN VALOR y EN TIEMPO</v>
          </cell>
          <cell r="AT67">
            <v>0</v>
          </cell>
          <cell r="AU67">
            <v>0</v>
          </cell>
          <cell r="AV67" t="str">
            <v>-</v>
          </cell>
          <cell r="AW67">
            <v>0</v>
          </cell>
          <cell r="AY67">
            <v>45699</v>
          </cell>
          <cell r="AZ67">
            <v>45699</v>
          </cell>
          <cell r="BA67">
            <v>45699</v>
          </cell>
          <cell r="BB67">
            <v>46022</v>
          </cell>
          <cell r="BD67" t="str">
            <v>2. NO</v>
          </cell>
          <cell r="BE67" t="str">
            <v>-</v>
          </cell>
          <cell r="BF67" t="str">
            <v>-</v>
          </cell>
          <cell r="BG67" t="str">
            <v>2. NO</v>
          </cell>
          <cell r="BH67">
            <v>0</v>
          </cell>
          <cell r="BI67" t="str">
            <v>-</v>
          </cell>
          <cell r="BJ67" t="str">
            <v>-</v>
          </cell>
          <cell r="BL67" t="str">
            <v>2025753501000042E</v>
          </cell>
          <cell r="BM67">
            <v>74820725</v>
          </cell>
          <cell r="BN67" t="str">
            <v>JULIANA ISABEL MONTES ROMERO</v>
          </cell>
          <cell r="BO67" t="str">
            <v xml:space="preserve">https://community.secop.gov.co/Public/Tendering/ContractNoticePhases/View?PPI=CO1.PPI.37366645&amp;isFromPublicArea=True&amp;isModal=False </v>
          </cell>
          <cell r="BP67" t="str">
            <v>VIGENTE</v>
          </cell>
          <cell r="BR67" t="str">
            <v xml:space="preserve">https://community.secop.gov.co/Public/Tendering/ContractDetailView/Index?UniqueIdentifier=CO1.PCCNTR.7457334 </v>
          </cell>
          <cell r="BS67" t="str">
            <v>pamela.meireles</v>
          </cell>
          <cell r="BT67" t="str">
            <v>parquesnacionales.gov.co</v>
          </cell>
          <cell r="BU67" t="str">
            <v>predial.dtpa@parquesnacionales.gov.co</v>
          </cell>
          <cell r="BV67" t="str">
            <v>PROFESIONAL</v>
          </cell>
          <cell r="BW67" t="str">
            <v>BANCOLOMBIA S.A.</v>
          </cell>
          <cell r="BX67" t="str">
            <v>Ahorro</v>
          </cell>
          <cell r="BY67">
            <v>82973418307</v>
          </cell>
          <cell r="CC67">
            <v>4676295</v>
          </cell>
          <cell r="CD67">
            <v>7014443</v>
          </cell>
          <cell r="CE67">
            <v>7014443</v>
          </cell>
          <cell r="CF67">
            <v>7014443</v>
          </cell>
          <cell r="CG67">
            <v>7014443</v>
          </cell>
          <cell r="CH67">
            <v>7014443</v>
          </cell>
          <cell r="CI67">
            <v>7014443</v>
          </cell>
          <cell r="CJ67">
            <v>7014443</v>
          </cell>
          <cell r="CK67">
            <v>7014443</v>
          </cell>
          <cell r="CL67">
            <v>7014443</v>
          </cell>
          <cell r="CM67">
            <v>7014443</v>
          </cell>
          <cell r="CN67">
            <v>0</v>
          </cell>
        </row>
        <row r="68">
          <cell r="A68" t="str">
            <v>CD-DTPA-068-2025</v>
          </cell>
          <cell r="B68" t="str">
            <v>2 NACION</v>
          </cell>
          <cell r="C68" t="str">
            <v>CPS-DTPA-68-2025</v>
          </cell>
          <cell r="D68" t="str">
            <v>ANGELICA MARIA HERNANDEZ PALMA</v>
          </cell>
          <cell r="E68">
            <v>45699</v>
          </cell>
          <cell r="F68" t="str">
            <v>PA00-3202008-15-018 Prestar servicios profesionales con plena autonomía técnica y administrativa para apoyar a la Dirección Territorial Pacifico, en la formulación, implementación y seguimiento a planes, programas, proyectos, estrategias, acuerdos y alianzas en lo referente a los asuntos internacionales y la cooperación establecidos por la entidad en el marco de la conservación de la diversidad biológica de las áreas protegidas del SINAP nacional.</v>
          </cell>
          <cell r="G68" t="str">
            <v>PROFESIONAL</v>
          </cell>
          <cell r="H68" t="str">
            <v>2 CONTRATACIÓN DIRECTA</v>
          </cell>
          <cell r="I68" t="str">
            <v>14 PRESTACIÓN DE SERVICIOS</v>
          </cell>
          <cell r="J68" t="str">
            <v>N/A</v>
          </cell>
          <cell r="K68">
            <v>80111600</v>
          </cell>
          <cell r="L68">
            <v>7725</v>
          </cell>
          <cell r="M68">
            <v>8625</v>
          </cell>
          <cell r="N68">
            <v>45699</v>
          </cell>
          <cell r="O68">
            <v>6347912</v>
          </cell>
          <cell r="P68">
            <v>67711061</v>
          </cell>
          <cell r="Q68" t="str">
            <v>SESENTA Y SIETE MILLONES SETECIENTOS ONCE MIL SESENTA Y UNO</v>
          </cell>
          <cell r="R68" t="str">
            <v>1 PERSONA NATURAL</v>
          </cell>
          <cell r="S68" t="str">
            <v>3 CÉDULA DE CIUDADANÍA</v>
          </cell>
          <cell r="T68">
            <v>1130604226</v>
          </cell>
          <cell r="U68">
            <v>2</v>
          </cell>
          <cell r="V68" t="str">
            <v>N-A</v>
          </cell>
          <cell r="W68" t="str">
            <v>11 NO SE DILIGENCIA INFORMACIÓN PARA ESTE FORMULARIO EN ESTE PERÍODO DE REPORTE</v>
          </cell>
          <cell r="X68" t="str">
            <v>FEMENINO</v>
          </cell>
          <cell r="Y68" t="str">
            <v xml:space="preserve">Santiago de Cali </v>
          </cell>
          <cell r="Z68" t="str">
            <v xml:space="preserve">Valle del Cauca </v>
          </cell>
          <cell r="AA68" t="str">
            <v xml:space="preserve">ANGELICA </v>
          </cell>
          <cell r="AB68" t="str">
            <v xml:space="preserve">MARIA </v>
          </cell>
          <cell r="AC68" t="str">
            <v>HERNANDEZ</v>
          </cell>
          <cell r="AD68" t="str">
            <v>PALMA</v>
          </cell>
          <cell r="AE68" t="str">
            <v>SI</v>
          </cell>
          <cell r="AF68" t="str">
            <v>1 PÓLIZA</v>
          </cell>
          <cell r="AG68" t="str">
            <v>12 SEGUROS DEL ESTADO</v>
          </cell>
          <cell r="AH68" t="str">
            <v>2 CUMPLIMIENTO</v>
          </cell>
          <cell r="AI68">
            <v>45699</v>
          </cell>
          <cell r="AJ68" t="str">
            <v>45-46-101029436</v>
          </cell>
          <cell r="AK68" t="str">
            <v>GLORIA TERESITA SERNA ALZATE</v>
          </cell>
          <cell r="AL68" t="str">
            <v>DTPA</v>
          </cell>
          <cell r="AM68" t="str">
            <v>2 SUPERVISOR</v>
          </cell>
          <cell r="AN68" t="str">
            <v>3 CÉDULA DE CIUDADANÍA</v>
          </cell>
          <cell r="AO68">
            <v>79307788</v>
          </cell>
          <cell r="AP68" t="str">
            <v>JUAN IVAN SANCHEZ BERNAL</v>
          </cell>
          <cell r="AQ68">
            <v>320</v>
          </cell>
          <cell r="AR68" t="str">
            <v>4 NO PACTADOS</v>
          </cell>
          <cell r="AS68" t="str">
            <v>4 NO SE HA ADICIONADO NI EN VALOR y EN TIEMPO</v>
          </cell>
          <cell r="AT68">
            <v>0</v>
          </cell>
          <cell r="AU68">
            <v>0</v>
          </cell>
          <cell r="AV68" t="str">
            <v>-</v>
          </cell>
          <cell r="AW68">
            <v>0</v>
          </cell>
          <cell r="AY68">
            <v>45699</v>
          </cell>
          <cell r="AZ68">
            <v>45699</v>
          </cell>
          <cell r="BA68">
            <v>45699</v>
          </cell>
          <cell r="BB68">
            <v>46022</v>
          </cell>
          <cell r="BD68" t="str">
            <v>2. NO</v>
          </cell>
          <cell r="BE68" t="str">
            <v>-</v>
          </cell>
          <cell r="BF68" t="str">
            <v>-</v>
          </cell>
          <cell r="BG68" t="str">
            <v>2. NO</v>
          </cell>
          <cell r="BH68">
            <v>0</v>
          </cell>
          <cell r="BI68" t="str">
            <v>-</v>
          </cell>
          <cell r="BJ68" t="str">
            <v>-</v>
          </cell>
          <cell r="BL68" t="str">
            <v>2025753501000043E</v>
          </cell>
          <cell r="BM68">
            <v>67711061</v>
          </cell>
          <cell r="BN68" t="str">
            <v>JULIANA ISABEL MONTES ROMERO</v>
          </cell>
          <cell r="BO68" t="str">
            <v xml:space="preserve">https://community.secop.gov.co/Public/Tendering/ContractNoticePhases/View?PPI=CO1.PPI.37367015&amp;isFromPublicArea=True&amp;isModal=False  </v>
          </cell>
          <cell r="BP68" t="str">
            <v>VIGENTE</v>
          </cell>
          <cell r="BR68" t="str">
            <v>https://community.secop.gov.co/Public/Tendering/ContractDetailView/Index?UniqueIdentifier=CO1.PCCNTR.7457710</v>
          </cell>
          <cell r="BS68" t="str">
            <v>angelica.hernandez</v>
          </cell>
          <cell r="BT68" t="str">
            <v>parquesnacionales.gov.co</v>
          </cell>
          <cell r="BU68" t="str">
            <v>cooperacion.dtpa@parquesnacionales.gov.co</v>
          </cell>
          <cell r="BV68" t="str">
            <v>PROFESIONAL</v>
          </cell>
          <cell r="BW68" t="str">
            <v>BANCOLOMBIA S.A.</v>
          </cell>
          <cell r="BX68" t="str">
            <v>Ahorro</v>
          </cell>
          <cell r="BY68">
            <v>82981819230</v>
          </cell>
          <cell r="CC68">
            <v>4231941</v>
          </cell>
          <cell r="CD68">
            <v>6347912</v>
          </cell>
          <cell r="CE68">
            <v>6347912</v>
          </cell>
          <cell r="CF68">
            <v>6347912</v>
          </cell>
          <cell r="CG68">
            <v>6347912</v>
          </cell>
          <cell r="CH68">
            <v>6347912</v>
          </cell>
          <cell r="CI68">
            <v>6347912</v>
          </cell>
          <cell r="CJ68">
            <v>6347912</v>
          </cell>
          <cell r="CK68">
            <v>6347912</v>
          </cell>
          <cell r="CL68">
            <v>6347912</v>
          </cell>
          <cell r="CM68">
            <v>6347912</v>
          </cell>
          <cell r="CN68">
            <v>0</v>
          </cell>
        </row>
        <row r="69">
          <cell r="A69" t="str">
            <v>CD-DTPA-069-2025</v>
          </cell>
          <cell r="B69" t="str">
            <v>2 NACION</v>
          </cell>
          <cell r="C69" t="str">
            <v>CPS-DTPA-69-2025</v>
          </cell>
          <cell r="D69" t="str">
            <v>MARGARITA MARÍA MARÍN RESTREPO</v>
          </cell>
          <cell r="E69">
            <v>45699</v>
          </cell>
          <cell r="F69" t="str">
            <v>PA00-3202032-1-028 Prestar servicios profesionales con plena autonomía técnica y administrativa en la Dirección Territorial Pacífico en el desarrollo de las acciones de implementación del proceso sancionatorio de Autoridad Ambiental, en el marco de la conservación de la diversidad biológica de las áreas protegidas del SINAP nacional.</v>
          </cell>
          <cell r="G69" t="str">
            <v>PROFESIONAL</v>
          </cell>
          <cell r="H69" t="str">
            <v>2 CONTRATACIÓN DIRECTA</v>
          </cell>
          <cell r="I69" t="str">
            <v>14 PRESTACIÓN DE SERVICIOS</v>
          </cell>
          <cell r="J69" t="str">
            <v>N/A</v>
          </cell>
          <cell r="K69">
            <v>80111600</v>
          </cell>
          <cell r="L69">
            <v>3725</v>
          </cell>
          <cell r="M69">
            <v>9625</v>
          </cell>
          <cell r="N69">
            <v>45699</v>
          </cell>
          <cell r="O69">
            <v>5106004</v>
          </cell>
          <cell r="P69">
            <v>54464043</v>
          </cell>
          <cell r="Q69" t="str">
            <v>CINCUENTA Y CUATRO MILLONES CUATROCIENTOS SESENTA Y CUATRO MIL CUARENTA Y TRES</v>
          </cell>
          <cell r="R69" t="str">
            <v>1 PERSONA NATURAL</v>
          </cell>
          <cell r="S69" t="str">
            <v>3 CÉDULA DE CIUDADANÍA</v>
          </cell>
          <cell r="T69">
            <v>66825047</v>
          </cell>
          <cell r="U69">
            <v>2</v>
          </cell>
          <cell r="V69" t="str">
            <v>N-A</v>
          </cell>
          <cell r="W69" t="str">
            <v>11 NO SE DILIGENCIA INFORMACIÓN PARA ESTE FORMULARIO EN ESTE PERÍODO DE REPORTE</v>
          </cell>
          <cell r="X69" t="str">
            <v>FEMENINO</v>
          </cell>
          <cell r="Y69" t="str">
            <v xml:space="preserve">Santiago de Cali </v>
          </cell>
          <cell r="Z69" t="str">
            <v xml:space="preserve">Valle del Cauca </v>
          </cell>
          <cell r="AA69" t="str">
            <v xml:space="preserve">MARGARITA </v>
          </cell>
          <cell r="AB69" t="str">
            <v xml:space="preserve">MARÍA </v>
          </cell>
          <cell r="AC69" t="str">
            <v>MARÍN</v>
          </cell>
          <cell r="AD69" t="str">
            <v>RESTREPO</v>
          </cell>
          <cell r="AE69" t="str">
            <v>SI</v>
          </cell>
          <cell r="AF69" t="str">
            <v>1 PÓLIZA</v>
          </cell>
          <cell r="AG69" t="str">
            <v>12 SEGUROS DEL ESTADO</v>
          </cell>
          <cell r="AH69" t="str">
            <v>2 CUMPLIMIENTO</v>
          </cell>
          <cell r="AI69">
            <v>45699</v>
          </cell>
          <cell r="AJ69" t="str">
            <v>45-46-101029492</v>
          </cell>
          <cell r="AK69" t="str">
            <v>GLORIA TERESITA SERNA ALZATE</v>
          </cell>
          <cell r="AL69" t="str">
            <v>DTPA</v>
          </cell>
          <cell r="AM69" t="str">
            <v>2 SUPERVISOR</v>
          </cell>
          <cell r="AN69" t="str">
            <v>3 CÉDULA DE CIUDADANÍA</v>
          </cell>
          <cell r="AO69">
            <v>24344682</v>
          </cell>
          <cell r="AP69" t="str">
            <v>DIANA CAROLINA GOMEZ</v>
          </cell>
          <cell r="AQ69">
            <v>320</v>
          </cell>
          <cell r="AR69" t="str">
            <v>3 NO PACTADOS</v>
          </cell>
          <cell r="AS69" t="str">
            <v>4 NO SE HA ADICIONADO NI EN VALOR y EN TIEMPO</v>
          </cell>
          <cell r="AT69">
            <v>0</v>
          </cell>
          <cell r="AU69">
            <v>0</v>
          </cell>
          <cell r="AV69" t="str">
            <v>-</v>
          </cell>
          <cell r="AW69">
            <v>0</v>
          </cell>
          <cell r="AY69">
            <v>45699</v>
          </cell>
          <cell r="AZ69">
            <v>45699</v>
          </cell>
          <cell r="BA69">
            <v>45699</v>
          </cell>
          <cell r="BB69">
            <v>46022</v>
          </cell>
          <cell r="BD69" t="str">
            <v>2. NO</v>
          </cell>
          <cell r="BE69" t="str">
            <v>-</v>
          </cell>
          <cell r="BF69" t="str">
            <v>-</v>
          </cell>
          <cell r="BG69" t="str">
            <v>2. NO</v>
          </cell>
          <cell r="BH69">
            <v>0</v>
          </cell>
          <cell r="BI69" t="str">
            <v>-</v>
          </cell>
          <cell r="BJ69" t="str">
            <v>-</v>
          </cell>
          <cell r="BK69" t="str">
            <v>TERMINACIÓN ANTICIPADA</v>
          </cell>
          <cell r="BL69" t="str">
            <v>2025753501000044E</v>
          </cell>
          <cell r="BM69">
            <v>54464043</v>
          </cell>
          <cell r="BN69" t="str">
            <v>ALLISON ROJAS CALDERON</v>
          </cell>
          <cell r="BO69" t="str">
            <v xml:space="preserve">https://community.secop.gov.co/Public/Tendering/ContractNoticePhases/View?PPI=CO1.PPI.37354331&amp;isFromPublicArea=True&amp;isModal=False  </v>
          </cell>
          <cell r="BP69" t="str">
            <v>TERMINADO ANTICIPADAMENTE</v>
          </cell>
          <cell r="BR69" t="str">
            <v>https://community.secop.gov.co/Public/Tendering/ContractDetailView/Index?UniqueIdentifier=CO1.PCCNTR.7459566</v>
          </cell>
          <cell r="BS69" t="str">
            <v>margarita.marin</v>
          </cell>
          <cell r="BT69" t="str">
            <v>parquesnacionales.gov.co</v>
          </cell>
          <cell r="BU69" t="str">
            <v>margaritamarisrestrepo@gmail.com</v>
          </cell>
          <cell r="BV69" t="str">
            <v>PROFESIONAL</v>
          </cell>
          <cell r="BW69" t="str">
            <v>BANCO DAVIVIENDA S.A.</v>
          </cell>
          <cell r="BX69" t="str">
            <v>Ahorro</v>
          </cell>
          <cell r="BY69">
            <v>570016970084782</v>
          </cell>
          <cell r="CC69">
            <v>3404003</v>
          </cell>
          <cell r="CD69">
            <v>5106004</v>
          </cell>
          <cell r="CE69">
            <v>5106004</v>
          </cell>
          <cell r="CF69">
            <v>5106004</v>
          </cell>
          <cell r="CG69">
            <v>5106004</v>
          </cell>
          <cell r="CH69">
            <v>5106004</v>
          </cell>
          <cell r="CI69">
            <v>5106004</v>
          </cell>
          <cell r="CJ69">
            <v>5106004</v>
          </cell>
          <cell r="CK69">
            <v>5106004</v>
          </cell>
          <cell r="CL69">
            <v>5106004</v>
          </cell>
          <cell r="CM69">
            <v>5106004</v>
          </cell>
          <cell r="CN69">
            <v>0</v>
          </cell>
        </row>
        <row r="70">
          <cell r="A70" t="str">
            <v>CD-DTPA-070-2025</v>
          </cell>
          <cell r="B70" t="str">
            <v>2 NACION</v>
          </cell>
          <cell r="C70" t="str">
            <v>CPS-DTPA-70-2025</v>
          </cell>
          <cell r="D70" t="str">
            <v>DORICEL OSORIO VIDAL</v>
          </cell>
          <cell r="E70">
            <v>45699</v>
          </cell>
          <cell r="F70" t="str">
            <v>PA07-3202056-5-002 Prestar servicios profesionales con plena autonomía técnica y administrativa en el PNN Munchique para adelantar procesos de comunicación, de educación ambiental con actores priorizados en el marco de la conservación de diversidad biológica del área protegida del SINAP nacional.</v>
          </cell>
          <cell r="G70" t="str">
            <v>PROFESIONAL</v>
          </cell>
          <cell r="H70" t="str">
            <v>2 CONTRATACIÓN DIRECTA</v>
          </cell>
          <cell r="I70" t="str">
            <v>14 PRESTACIÓN DE SERVICIOS</v>
          </cell>
          <cell r="J70" t="str">
            <v>N/A</v>
          </cell>
          <cell r="K70">
            <v>80111600</v>
          </cell>
          <cell r="L70">
            <v>12225</v>
          </cell>
          <cell r="M70">
            <v>8925</v>
          </cell>
          <cell r="N70">
            <v>45699</v>
          </cell>
          <cell r="O70">
            <v>4200744</v>
          </cell>
          <cell r="P70">
            <v>44807936</v>
          </cell>
          <cell r="Q70" t="str">
            <v>CUARENTA Y CUATRO MILLONES OCHOCIENTOS SIETE MIL NOVECIENTOS TREINTA Y SEIS</v>
          </cell>
          <cell r="R70" t="str">
            <v>1 PERSONA NATURAL</v>
          </cell>
          <cell r="S70" t="str">
            <v>3 CÉDULA DE CIUDADANÍA</v>
          </cell>
          <cell r="T70">
            <v>1061686800</v>
          </cell>
          <cell r="U70">
            <v>2</v>
          </cell>
          <cell r="V70" t="str">
            <v>N-A</v>
          </cell>
          <cell r="W70" t="str">
            <v>11 NO SE DILIGENCIA INFORMACIÓN PARA ESTE FORMULARIO EN ESTE PERÍODO DE REPORTE</v>
          </cell>
          <cell r="X70" t="str">
            <v>FEMENINO</v>
          </cell>
          <cell r="Y70" t="str">
            <v>Cauca</v>
          </cell>
          <cell r="Z70" t="str">
            <v>Popayan</v>
          </cell>
          <cell r="AA70" t="str">
            <v>DORICEL</v>
          </cell>
          <cell r="AC70" t="str">
            <v>OSORIO</v>
          </cell>
          <cell r="AD70" t="str">
            <v>VIDAL</v>
          </cell>
          <cell r="AE70" t="str">
            <v>SI</v>
          </cell>
          <cell r="AF70" t="str">
            <v>1 PÓLIZA</v>
          </cell>
          <cell r="AG70" t="str">
            <v>12 SEGUROS DEL ESTADO</v>
          </cell>
          <cell r="AH70" t="str">
            <v>2 CUMPLIMIENTO</v>
          </cell>
          <cell r="AI70">
            <v>45699</v>
          </cell>
          <cell r="AJ70" t="str">
            <v>45-46-101029443</v>
          </cell>
          <cell r="AK70" t="str">
            <v>GLORIA TERESITA SERNA ALZATE</v>
          </cell>
          <cell r="AL70" t="str">
            <v>PNN MUNCHIQUE</v>
          </cell>
          <cell r="AM70" t="str">
            <v>2 SUPERVISOR</v>
          </cell>
          <cell r="AN70" t="str">
            <v>3 CÉDULA DE CIUDADANÍA</v>
          </cell>
          <cell r="AO70">
            <v>16738049</v>
          </cell>
          <cell r="AP70" t="str">
            <v>JAIME ALBERTO CELIS PERDOMO</v>
          </cell>
          <cell r="AQ70">
            <v>320</v>
          </cell>
          <cell r="AR70" t="str">
            <v>3 NO PACTADOS</v>
          </cell>
          <cell r="AS70" t="str">
            <v>4 NO SE HA ADICIONADO NI EN VALOR y EN TIEMPO</v>
          </cell>
          <cell r="AT70">
            <v>0</v>
          </cell>
          <cell r="AU70">
            <v>0</v>
          </cell>
          <cell r="AV70" t="str">
            <v>-</v>
          </cell>
          <cell r="AW70">
            <v>0</v>
          </cell>
          <cell r="AY70">
            <v>45699</v>
          </cell>
          <cell r="AZ70">
            <v>45699</v>
          </cell>
          <cell r="BA70">
            <v>45699</v>
          </cell>
          <cell r="BB70">
            <v>46022</v>
          </cell>
          <cell r="BD70" t="str">
            <v>2. NO</v>
          </cell>
          <cell r="BE70" t="str">
            <v>-</v>
          </cell>
          <cell r="BF70" t="str">
            <v>-</v>
          </cell>
          <cell r="BG70" t="str">
            <v>2. NO</v>
          </cell>
          <cell r="BH70">
            <v>0</v>
          </cell>
          <cell r="BI70" t="str">
            <v>-</v>
          </cell>
          <cell r="BJ70" t="str">
            <v>-</v>
          </cell>
          <cell r="BL70" t="str">
            <v>2025753501000045E</v>
          </cell>
          <cell r="BM70">
            <v>44807936</v>
          </cell>
          <cell r="BN70" t="str">
            <v>DIANA PATRICIA GUERRERO</v>
          </cell>
          <cell r="BO70" t="str">
            <v>https://community.secop.gov.co/Public/Tendering/ContractNoticePhases/View?PPI=CO1.PPI.37356199&amp;isFromPublicArea=True&amp;isModal=False</v>
          </cell>
          <cell r="BP70" t="str">
            <v>VIGENTE</v>
          </cell>
          <cell r="BR70" t="str">
            <v>https://community.secop.gov.co/Public/Tendering/ContractDetailView/Index?UniqueIdentifier=CO1.PCCNTR.7456984</v>
          </cell>
          <cell r="BS70" t="str">
            <v>doricel.osorio</v>
          </cell>
          <cell r="BT70" t="str">
            <v>parquesnacionales.gov.co</v>
          </cell>
          <cell r="BU70" t="str">
            <v>eduambiental.munchique@parquesnacionales.gov.co</v>
          </cell>
          <cell r="BV70" t="str">
            <v>PROFESIONAL</v>
          </cell>
          <cell r="BW70" t="str">
            <v>BANCO DAVIVIENDA S.A.</v>
          </cell>
          <cell r="BX70" t="str">
            <v>Ahorro</v>
          </cell>
          <cell r="BY70">
            <v>196000828349</v>
          </cell>
          <cell r="CC70">
            <v>2800496</v>
          </cell>
          <cell r="CD70">
            <v>4200744</v>
          </cell>
          <cell r="CE70">
            <v>4200744</v>
          </cell>
          <cell r="CF70">
            <v>4200744</v>
          </cell>
          <cell r="CG70">
            <v>4200744</v>
          </cell>
          <cell r="CH70">
            <v>4200744</v>
          </cell>
          <cell r="CI70">
            <v>4200744</v>
          </cell>
          <cell r="CJ70">
            <v>4200744</v>
          </cell>
          <cell r="CK70">
            <v>4200744</v>
          </cell>
          <cell r="CL70">
            <v>4200744</v>
          </cell>
          <cell r="CM70">
            <v>4200744</v>
          </cell>
          <cell r="CN70">
            <v>0</v>
          </cell>
        </row>
        <row r="71">
          <cell r="A71" t="str">
            <v>CD-DTPA-071-2025</v>
          </cell>
          <cell r="B71" t="str">
            <v>1 FONAM</v>
          </cell>
          <cell r="C71" t="str">
            <v>CPS-DTPA-71-2025</v>
          </cell>
          <cell r="D71" t="str">
            <v>DECIO MOSQUERA VALOYES</v>
          </cell>
          <cell r="E71">
            <v>45699</v>
          </cell>
          <cell r="F71" t="str">
            <v>PA06-3202032-1-005 Prestar servicios de apoyo a la gestión con plena autonomía técnica y administrativa en el PNN Los Katíos en el desarrollo de las acciones operativas en la implementación de la estrategia de prevención, vigilancia y control en el área protegida, en el marco de la conservación de la diversidad biológica de las áreas protegidas del SINAP nacional.</v>
          </cell>
          <cell r="G71" t="str">
            <v>APOYO A LA GESTIÓN</v>
          </cell>
          <cell r="H71" t="str">
            <v>2 CONTRATACIÓN DIRECTA</v>
          </cell>
          <cell r="I71" t="str">
            <v>14 PRESTACIÓN DE SERVICIOS</v>
          </cell>
          <cell r="J71" t="str">
            <v>N/A</v>
          </cell>
          <cell r="K71">
            <v>80111600</v>
          </cell>
          <cell r="L71">
            <v>4925</v>
          </cell>
          <cell r="M71">
            <v>4025</v>
          </cell>
          <cell r="N71">
            <v>45699</v>
          </cell>
          <cell r="O71">
            <v>1836237</v>
          </cell>
          <cell r="P71">
            <v>19586528</v>
          </cell>
          <cell r="Q71" t="str">
            <v>DIECINUEVE MILLONES QUINIENTOS OCHENTA Y SEIS MIL QUINIENTOS VEINTIOCHO</v>
          </cell>
          <cell r="R71" t="str">
            <v>1 PERSONA NATURAL</v>
          </cell>
          <cell r="S71" t="str">
            <v>3 CÉDULA DE CIUDADANÍA</v>
          </cell>
          <cell r="T71">
            <v>1045493928</v>
          </cell>
          <cell r="U71">
            <v>2</v>
          </cell>
          <cell r="V71" t="str">
            <v>N-A</v>
          </cell>
          <cell r="W71" t="str">
            <v>11 NO SE DILIGENCIA INFORMACIÓN PARA ESTE FORMULARIO EN ESTE PERÍODO DE REPORTE</v>
          </cell>
          <cell r="X71" t="str">
            <v>MASCULINO</v>
          </cell>
          <cell r="Y71" t="str">
            <v>Antioquia</v>
          </cell>
          <cell r="Z71" t="str">
            <v>Turbo</v>
          </cell>
          <cell r="AA71" t="str">
            <v>DECIO</v>
          </cell>
          <cell r="AC71" t="str">
            <v xml:space="preserve">MOSQUERA </v>
          </cell>
          <cell r="AD71" t="str">
            <v>VALOYES</v>
          </cell>
          <cell r="AE71" t="str">
            <v>NO</v>
          </cell>
          <cell r="AF71" t="str">
            <v>6 NO CONSTITUYÓ GARANTÍAS</v>
          </cell>
          <cell r="AG71" t="str">
            <v>N-A</v>
          </cell>
          <cell r="AH71" t="str">
            <v>N-A</v>
          </cell>
          <cell r="AI71" t="str">
            <v>N-A</v>
          </cell>
          <cell r="AJ71" t="str">
            <v>N-A</v>
          </cell>
          <cell r="AK71" t="str">
            <v>GLORIA TERESITA SERNA ALZATE</v>
          </cell>
          <cell r="AL71" t="str">
            <v>PNN LOS KATIOS</v>
          </cell>
          <cell r="AM71" t="str">
            <v>2 SUPERVISOR</v>
          </cell>
          <cell r="AN71" t="str">
            <v>3 CÉDULA DE CIUDADANÍA</v>
          </cell>
          <cell r="AO71">
            <v>12563768</v>
          </cell>
          <cell r="AP71" t="str">
            <v>NELSON DE LA ROSA MANJARRES</v>
          </cell>
          <cell r="AQ71">
            <v>320</v>
          </cell>
          <cell r="AR71" t="str">
            <v>3 NO PACTADOS</v>
          </cell>
          <cell r="AS71" t="str">
            <v>4 NO SE HA ADICIONADO NI EN VALOR y EN TIEMPO</v>
          </cell>
          <cell r="AT71">
            <v>0</v>
          </cell>
          <cell r="AU71">
            <v>0</v>
          </cell>
          <cell r="AV71" t="str">
            <v>-</v>
          </cell>
          <cell r="AW71">
            <v>0</v>
          </cell>
          <cell r="AY71">
            <v>45699</v>
          </cell>
          <cell r="AZ71" t="str">
            <v>N/A</v>
          </cell>
          <cell r="BA71">
            <v>45699</v>
          </cell>
          <cell r="BB71">
            <v>46022</v>
          </cell>
          <cell r="BD71" t="str">
            <v>2. NO</v>
          </cell>
          <cell r="BE71" t="str">
            <v>-</v>
          </cell>
          <cell r="BF71" t="str">
            <v>-</v>
          </cell>
          <cell r="BG71" t="str">
            <v>2. NO</v>
          </cell>
          <cell r="BH71">
            <v>0</v>
          </cell>
          <cell r="BI71" t="str">
            <v>-</v>
          </cell>
          <cell r="BJ71" t="str">
            <v>-</v>
          </cell>
          <cell r="BL71" t="str">
            <v>2025753501900023E</v>
          </cell>
          <cell r="BM71">
            <v>19586528</v>
          </cell>
          <cell r="BN71" t="str">
            <v>KHAREM CARABALI MARULANDA</v>
          </cell>
          <cell r="BO71" t="str">
            <v xml:space="preserve">https://community.secop.gov.co/Public/Tendering/ContractNoticePhases/View?PPI=CO1.PPI.37366347&amp;isFromPublicArea=True&amp;isModal=False </v>
          </cell>
          <cell r="BP71" t="str">
            <v>VIGENTE</v>
          </cell>
          <cell r="BR71" t="str">
            <v>https://community.secop.gov.co/Public/Tendering/ContractDetailView/Index?UniqueIdentifier=CO1.PCCNTR.7457930</v>
          </cell>
          <cell r="BS71" t="str">
            <v>decio.mosquera</v>
          </cell>
          <cell r="BT71" t="str">
            <v>parquesnacionales.gov.co</v>
          </cell>
          <cell r="BU71" t="str">
            <v>deciomosqueravaloyes12@gmail.com</v>
          </cell>
          <cell r="BV71" t="str">
            <v>OPERARIO</v>
          </cell>
          <cell r="BW71" t="str">
            <v>BANCOLOMBIA S.A.</v>
          </cell>
          <cell r="BX71" t="str">
            <v>Ahorro</v>
          </cell>
          <cell r="BY71">
            <v>95998456780</v>
          </cell>
          <cell r="CC71">
            <v>1224158</v>
          </cell>
          <cell r="CD71">
            <v>1836237</v>
          </cell>
          <cell r="CE71">
            <v>1836237</v>
          </cell>
          <cell r="CF71">
            <v>1836237</v>
          </cell>
          <cell r="CG71">
            <v>1836237</v>
          </cell>
          <cell r="CH71">
            <v>1836237</v>
          </cell>
          <cell r="CI71">
            <v>1836237</v>
          </cell>
          <cell r="CJ71">
            <v>1836237</v>
          </cell>
          <cell r="CK71">
            <v>1836237</v>
          </cell>
          <cell r="CL71">
            <v>1836237</v>
          </cell>
          <cell r="CM71">
            <v>1836237</v>
          </cell>
          <cell r="CN71">
            <v>0</v>
          </cell>
        </row>
        <row r="72">
          <cell r="A72" t="str">
            <v>CD-DTPA-072-2025</v>
          </cell>
          <cell r="B72" t="str">
            <v>2 NACION</v>
          </cell>
          <cell r="C72" t="str">
            <v>CPS-DTPA-72-2025</v>
          </cell>
          <cell r="D72" t="str">
            <v>LUIS FELIPE TORRES</v>
          </cell>
          <cell r="E72">
            <v>45699</v>
          </cell>
          <cell r="F72" t="str">
            <v>PA07-3202032-1-001 Prestar servicios profesionales con plena autonomía técnica y administrativa en el PNN Munchique para realizar consolidación, revisión, análisis, reporte y demás actividades requeridas a partir de la información proveniente de la gestión de PVC en el marco de la conservación de diversidad biológica de las AP del SINAP nacional.</v>
          </cell>
          <cell r="G72" t="str">
            <v>PROFESIONAL</v>
          </cell>
          <cell r="H72" t="str">
            <v>2 CONTRATACIÓN DIRECTA</v>
          </cell>
          <cell r="I72" t="str">
            <v>14 PRESTACIÓN DE SERVICIOS</v>
          </cell>
          <cell r="J72" t="str">
            <v>N/A</v>
          </cell>
          <cell r="K72">
            <v>80111600</v>
          </cell>
          <cell r="L72">
            <v>12325</v>
          </cell>
          <cell r="M72">
            <v>9025</v>
          </cell>
          <cell r="N72">
            <v>45699</v>
          </cell>
          <cell r="O72">
            <v>4200744</v>
          </cell>
          <cell r="P72">
            <v>44807936</v>
          </cell>
          <cell r="Q72" t="str">
            <v>CUARENTA Y CUATRO MILLONES OCHOCIENTOS SIETE MIL NOVECIENTOS TREINTA Y SEIS</v>
          </cell>
          <cell r="R72" t="str">
            <v>1 PERSONA NATURAL</v>
          </cell>
          <cell r="S72" t="str">
            <v>3 CÉDULA DE CIUDADANÍA</v>
          </cell>
          <cell r="T72">
            <v>1061796248</v>
          </cell>
          <cell r="U72">
            <v>2</v>
          </cell>
          <cell r="V72" t="str">
            <v>N-A</v>
          </cell>
          <cell r="W72" t="str">
            <v>11 NO SE DILIGENCIA INFORMACIÓN PARA ESTE FORMULARIO EN ESTE PERÍODO DE REPORTE</v>
          </cell>
          <cell r="X72" t="str">
            <v>MASCULINO</v>
          </cell>
          <cell r="Y72" t="str">
            <v>Cauca</v>
          </cell>
          <cell r="Z72" t="str">
            <v>Popayan</v>
          </cell>
          <cell r="AA72" t="str">
            <v>LUIS</v>
          </cell>
          <cell r="AB72" t="str">
            <v>FELIPE</v>
          </cell>
          <cell r="AC72" t="str">
            <v>TORRES</v>
          </cell>
          <cell r="AE72" t="str">
            <v>SI</v>
          </cell>
          <cell r="AF72" t="str">
            <v>1 PÓLIZA</v>
          </cell>
          <cell r="AG72" t="str">
            <v>12 SEGUROS DEL ESTADO</v>
          </cell>
          <cell r="AH72" t="str">
            <v>2 CUMPLIMIENTO</v>
          </cell>
          <cell r="AI72">
            <v>45699</v>
          </cell>
          <cell r="AJ72" t="str">
            <v>45-46-101029439</v>
          </cell>
          <cell r="AK72" t="str">
            <v>GLORIA TERESITA SERNA ALZATE</v>
          </cell>
          <cell r="AL72" t="str">
            <v>PNN MUNCHIQUE</v>
          </cell>
          <cell r="AM72" t="str">
            <v>2 SUPERVISOR</v>
          </cell>
          <cell r="AN72" t="str">
            <v>3 CÉDULA DE CIUDADANÍA</v>
          </cell>
          <cell r="AO72">
            <v>16738049</v>
          </cell>
          <cell r="AP72" t="str">
            <v>JAIME ALBERTO CELIS PERDOMO</v>
          </cell>
          <cell r="AQ72">
            <v>320</v>
          </cell>
          <cell r="AR72" t="str">
            <v>3 NO PACTADOS</v>
          </cell>
          <cell r="AS72" t="str">
            <v>4 NO SE HA ADICIONADO NI EN VALOR y EN TIEMPO</v>
          </cell>
          <cell r="AT72">
            <v>0</v>
          </cell>
          <cell r="AU72">
            <v>0</v>
          </cell>
          <cell r="AV72" t="str">
            <v>-</v>
          </cell>
          <cell r="AW72">
            <v>0</v>
          </cell>
          <cell r="AY72">
            <v>45699</v>
          </cell>
          <cell r="AZ72">
            <v>45699</v>
          </cell>
          <cell r="BA72">
            <v>45699</v>
          </cell>
          <cell r="BB72">
            <v>46022</v>
          </cell>
          <cell r="BD72" t="str">
            <v>2. NO</v>
          </cell>
          <cell r="BE72" t="str">
            <v>-</v>
          </cell>
          <cell r="BF72" t="str">
            <v>-</v>
          </cell>
          <cell r="BG72" t="str">
            <v>2. NO</v>
          </cell>
          <cell r="BH72">
            <v>0</v>
          </cell>
          <cell r="BI72" t="str">
            <v>-</v>
          </cell>
          <cell r="BJ72" t="str">
            <v>-</v>
          </cell>
          <cell r="BL72" t="str">
            <v>2025753501000046E</v>
          </cell>
          <cell r="BM72">
            <v>44807936</v>
          </cell>
          <cell r="BN72" t="str">
            <v>DIANA PATRICIA GUERRERO</v>
          </cell>
          <cell r="BO72" t="str">
            <v>https://community.secop.gov.co/Public/Tendering/ContractNoticePhases/View?PPI=CO1.PPI.37364595&amp;isFromPublicArea=True&amp;isModal=False</v>
          </cell>
          <cell r="BP72" t="str">
            <v>VIGENTE</v>
          </cell>
          <cell r="BR72" t="str">
            <v>https://community.secop.gov.co/Public/Tendering/ContractDetailView/Index?UniqueIdentifier=CO1.PCCNTR.7457400</v>
          </cell>
          <cell r="BS72" t="str">
            <v>felipe.torres</v>
          </cell>
          <cell r="BT72" t="str">
            <v>parquesnacionales.gov.co</v>
          </cell>
          <cell r="BU72" t="str">
            <v>feliperma15@gmail.com</v>
          </cell>
          <cell r="BV72" t="str">
            <v>PROFESIONAL</v>
          </cell>
          <cell r="BW72" t="str">
            <v>BANCOLOMBIA S.A.</v>
          </cell>
          <cell r="BX72" t="str">
            <v>Ahorro</v>
          </cell>
          <cell r="BY72">
            <v>91261921311</v>
          </cell>
          <cell r="CC72">
            <v>2800496</v>
          </cell>
          <cell r="CD72">
            <v>4200744</v>
          </cell>
          <cell r="CE72">
            <v>4200744</v>
          </cell>
          <cell r="CF72">
            <v>4200744</v>
          </cell>
          <cell r="CG72">
            <v>4200744</v>
          </cell>
          <cell r="CH72">
            <v>4200744</v>
          </cell>
          <cell r="CI72">
            <v>4200744</v>
          </cell>
          <cell r="CJ72">
            <v>4200744</v>
          </cell>
          <cell r="CK72">
            <v>4200744</v>
          </cell>
          <cell r="CL72">
            <v>4200744</v>
          </cell>
          <cell r="CM72">
            <v>4200744</v>
          </cell>
          <cell r="CN72">
            <v>0</v>
          </cell>
        </row>
        <row r="73">
          <cell r="A73" t="str">
            <v>CD-DTPA-073-2025</v>
          </cell>
          <cell r="B73" t="str">
            <v>2 NACION</v>
          </cell>
          <cell r="C73" t="str">
            <v>CPS-DTPA-73-2025</v>
          </cell>
          <cell r="D73" t="str">
            <v>WILNER PERLAZA ORTIZ</v>
          </cell>
          <cell r="E73">
            <v>45699</v>
          </cell>
          <cell r="F73" t="str">
            <v>PA07-3202008-10-010 Prestar servicios de apoyo a la gestión con plena autonomía técnica y administrativa en el PNN Munchique para adelantar actividades técnicas y administrativas de apoyo requeridas en la implementación de las Estrategias Especiales de Manejo en el Consejo Comunitario Playón del Sigui en el marco de la conservación de diversidad biológica de las áreas protegidas del SINAP nacional..</v>
          </cell>
          <cell r="G73" t="str">
            <v>APOYO A LA GESTIÓN</v>
          </cell>
          <cell r="H73" t="str">
            <v>2 CONTRATACIÓN DIRECTA</v>
          </cell>
          <cell r="I73" t="str">
            <v>14 PRESTACIÓN DE SERVICIOS</v>
          </cell>
          <cell r="J73" t="str">
            <v>N/A</v>
          </cell>
          <cell r="K73">
            <v>80111600</v>
          </cell>
          <cell r="L73">
            <v>12425</v>
          </cell>
          <cell r="M73">
            <v>9125</v>
          </cell>
          <cell r="N73">
            <v>45699</v>
          </cell>
          <cell r="O73">
            <v>2948106</v>
          </cell>
          <cell r="P73">
            <v>27515656</v>
          </cell>
          <cell r="Q73" t="str">
            <v>VEINTISIETE MILLONES QUINIENTOS QUINCE MIL SEISCIENTOS CINCUENTA Y SEIS</v>
          </cell>
          <cell r="R73" t="str">
            <v>1 PERSONA NATURAL</v>
          </cell>
          <cell r="S73" t="str">
            <v>3 CÉDULA DE CIUDADANÍA</v>
          </cell>
          <cell r="T73">
            <v>1059046762</v>
          </cell>
          <cell r="U73">
            <v>2</v>
          </cell>
          <cell r="V73" t="str">
            <v>N-A</v>
          </cell>
          <cell r="W73" t="str">
            <v>11 NO SE DILIGENCIA INFORMACIÓN PARA ESTE FORMULARIO EN ESTE PERÍODO DE REPORTE</v>
          </cell>
          <cell r="X73" t="str">
            <v>MASCULINO</v>
          </cell>
          <cell r="Y73" t="str">
            <v>Cauca</v>
          </cell>
          <cell r="Z73" t="str">
            <v xml:space="preserve">López Micay </v>
          </cell>
          <cell r="AA73" t="str">
            <v>WILNER</v>
          </cell>
          <cell r="AC73" t="str">
            <v>PERLAZA</v>
          </cell>
          <cell r="AD73" t="str">
            <v>ORTIZ</v>
          </cell>
          <cell r="AE73" t="str">
            <v>NO</v>
          </cell>
          <cell r="AF73" t="str">
            <v>6 NO CONSTITUYÓ GARANTÍAS</v>
          </cell>
          <cell r="AG73" t="str">
            <v>N-A</v>
          </cell>
          <cell r="AH73" t="str">
            <v>N-A</v>
          </cell>
          <cell r="AI73" t="str">
            <v>N-A</v>
          </cell>
          <cell r="AJ73" t="str">
            <v>N-A</v>
          </cell>
          <cell r="AK73" t="str">
            <v>GLORIA TERESITA SERNA ALZATE</v>
          </cell>
          <cell r="AL73" t="str">
            <v>PNN MUNCHIQUE</v>
          </cell>
          <cell r="AM73" t="str">
            <v>2 SUPERVISOR</v>
          </cell>
          <cell r="AN73" t="str">
            <v>3 CÉDULA DE CIUDADANÍA</v>
          </cell>
          <cell r="AO73">
            <v>16738049</v>
          </cell>
          <cell r="AP73" t="str">
            <v>JAIME ALBERTO CELIS PERDOMO</v>
          </cell>
          <cell r="AQ73">
            <v>280</v>
          </cell>
          <cell r="AR73" t="str">
            <v>3 NO PACTADOS</v>
          </cell>
          <cell r="AS73" t="str">
            <v>4 NO SE HA ADICIONADO NI EN VALOR y EN TIEMPO</v>
          </cell>
          <cell r="AT73">
            <v>0</v>
          </cell>
          <cell r="AU73">
            <v>0</v>
          </cell>
          <cell r="AV73" t="str">
            <v>-</v>
          </cell>
          <cell r="AW73">
            <v>0</v>
          </cell>
          <cell r="AY73">
            <v>45699</v>
          </cell>
          <cell r="AZ73" t="str">
            <v>N/A</v>
          </cell>
          <cell r="BA73">
            <v>45699</v>
          </cell>
          <cell r="BB73">
            <v>45981</v>
          </cell>
          <cell r="BD73" t="str">
            <v>2. NO</v>
          </cell>
          <cell r="BE73" t="str">
            <v>-</v>
          </cell>
          <cell r="BF73" t="str">
            <v>-</v>
          </cell>
          <cell r="BG73" t="str">
            <v>2. NO</v>
          </cell>
          <cell r="BH73">
            <v>0</v>
          </cell>
          <cell r="BI73" t="str">
            <v>-</v>
          </cell>
          <cell r="BJ73" t="str">
            <v>-</v>
          </cell>
          <cell r="BL73" t="str">
            <v>2025753501000047E</v>
          </cell>
          <cell r="BM73">
            <v>27515656</v>
          </cell>
          <cell r="BN73" t="str">
            <v>DIANA PATRICIA GUERRERO</v>
          </cell>
          <cell r="BO73" t="str">
            <v>https://community.secop.gov.co/Public/Tendering/ContractNoticePhases/View?PPI=CO1.PPI.37365704&amp;isFromPublicArea=True&amp;isModal=False</v>
          </cell>
          <cell r="BP73" t="str">
            <v>VIGENTE</v>
          </cell>
          <cell r="BR73" t="str">
            <v>https://community.secop.gov.co/Public/Tendering/ContractDetailView/Index?UniqueIdentifier=CO1.PCCNTR.7458015</v>
          </cell>
          <cell r="BS73" t="str">
            <v>wilner.perlaza</v>
          </cell>
          <cell r="BT73" t="str">
            <v>parquesnacionales.gov.co</v>
          </cell>
          <cell r="BU73" t="str">
            <v>wilnerperlaza12@gmail.com</v>
          </cell>
          <cell r="BV73" t="str">
            <v>TECNOLOGO</v>
          </cell>
          <cell r="BW73" t="str">
            <v>BANCO AGRARIO DE COLOMBIA S.A.</v>
          </cell>
          <cell r="BX73" t="str">
            <v>Ahorro</v>
          </cell>
          <cell r="BY73">
            <v>421392014451</v>
          </cell>
          <cell r="CC73">
            <v>1965404</v>
          </cell>
          <cell r="CD73">
            <v>2948106</v>
          </cell>
          <cell r="CE73">
            <v>2948106</v>
          </cell>
          <cell r="CF73">
            <v>2948106</v>
          </cell>
          <cell r="CG73">
            <v>2948106</v>
          </cell>
          <cell r="CH73">
            <v>2948106</v>
          </cell>
          <cell r="CI73">
            <v>2948106</v>
          </cell>
          <cell r="CJ73">
            <v>2948106</v>
          </cell>
          <cell r="CK73">
            <v>2948106</v>
          </cell>
          <cell r="CL73">
            <v>1965404</v>
          </cell>
          <cell r="CN73">
            <v>0</v>
          </cell>
        </row>
        <row r="74">
          <cell r="A74" t="str">
            <v>CD-DTPA-074-2025</v>
          </cell>
          <cell r="B74" t="str">
            <v>1 FONAM</v>
          </cell>
          <cell r="C74" t="str">
            <v>CPS-DTPA-74-2025</v>
          </cell>
          <cell r="D74" t="str">
            <v>DAYRO ANTONIO RIAÑOS FAJARDO</v>
          </cell>
          <cell r="E74">
            <v>45699</v>
          </cell>
          <cell r="F74" t="str">
            <v>PA04-3202032-1-036 Prestar servicio de apoyo a la gestión con plena autonomía técnica y administrativa en las activades requeridas del PNN Farallones de Cali para implementar las acciones operativas de prevención, vigilancia y control en las áreas protegidas administradas por PNNC, especialmente en los ecosistemas andinos y de páramo, en el marco de la conservación de la diversidad biológica de las Áreas Protegidas del SINAP Nacional.</v>
          </cell>
          <cell r="G74" t="str">
            <v>APOYO A LA GESTIÓN</v>
          </cell>
          <cell r="H74" t="str">
            <v>2 CONTRATACIÓN DIRECTA</v>
          </cell>
          <cell r="I74" t="str">
            <v>14 PRESTACIÓN DE SERVICIOS</v>
          </cell>
          <cell r="J74" t="str">
            <v>N/A</v>
          </cell>
          <cell r="K74">
            <v>80111600</v>
          </cell>
          <cell r="L74">
            <v>4725</v>
          </cell>
          <cell r="M74">
            <v>3925</v>
          </cell>
          <cell r="N74">
            <v>45699</v>
          </cell>
          <cell r="O74">
            <v>1836237</v>
          </cell>
          <cell r="P74">
            <v>19586528</v>
          </cell>
          <cell r="Q74" t="str">
            <v>DIECINUEVE MILLONES QUINIENTOS OCHENTA Y SEIS MIL QUINIENTOS VEINTIOCHO</v>
          </cell>
          <cell r="R74" t="str">
            <v>1 PERSONA NATURAL</v>
          </cell>
          <cell r="S74" t="str">
            <v>3 CÉDULA DE CIUDADANÍA</v>
          </cell>
          <cell r="T74">
            <v>1105364120</v>
          </cell>
          <cell r="U74">
            <v>2</v>
          </cell>
          <cell r="V74" t="str">
            <v>N-A</v>
          </cell>
          <cell r="W74" t="str">
            <v>11 NO SE DILIGENCIA INFORMACIÓN PARA ESTE FORMULARIO EN ESTE PERÍODO DE REPORTE</v>
          </cell>
          <cell r="X74" t="str">
            <v>MASCULINO</v>
          </cell>
          <cell r="Y74" t="str">
            <v xml:space="preserve">Valle del Cauca </v>
          </cell>
          <cell r="Z74" t="str">
            <v>Jamundi</v>
          </cell>
          <cell r="AA74" t="str">
            <v>DAYRO</v>
          </cell>
          <cell r="AB74" t="str">
            <v>ANTONIO</v>
          </cell>
          <cell r="AC74" t="str">
            <v>RIAÑOS</v>
          </cell>
          <cell r="AD74" t="str">
            <v>FAJARDO</v>
          </cell>
          <cell r="AE74" t="str">
            <v>NO</v>
          </cell>
          <cell r="AF74" t="str">
            <v>6 NO CONSTITUYÓ GARANTÍAS</v>
          </cell>
          <cell r="AG74" t="str">
            <v>N-A</v>
          </cell>
          <cell r="AH74" t="str">
            <v>N-A</v>
          </cell>
          <cell r="AI74" t="str">
            <v>N-A</v>
          </cell>
          <cell r="AJ74" t="str">
            <v>N-A</v>
          </cell>
          <cell r="AK74" t="str">
            <v>GLORIA TERESITA SERNA ALZATE</v>
          </cell>
          <cell r="AL74" t="str">
            <v>PNN FARALLONES DE CALI</v>
          </cell>
          <cell r="AM74" t="str">
            <v>2 SUPERVISOR</v>
          </cell>
          <cell r="AN74" t="str">
            <v>3 CÉDULA DE CIUDADANÍA</v>
          </cell>
          <cell r="AO74">
            <v>29120620</v>
          </cell>
          <cell r="AP74" t="str">
            <v>MARIA JULIANA CERON</v>
          </cell>
          <cell r="AQ74">
            <v>321</v>
          </cell>
          <cell r="AR74" t="str">
            <v>3 NO PACTADOS</v>
          </cell>
          <cell r="AS74" t="str">
            <v>4 NO SE HA ADICIONADO NI EN VALOR y EN TIEMPO</v>
          </cell>
          <cell r="AT74">
            <v>0</v>
          </cell>
          <cell r="AU74">
            <v>0</v>
          </cell>
          <cell r="AV74" t="str">
            <v>-</v>
          </cell>
          <cell r="AW74">
            <v>0</v>
          </cell>
          <cell r="AY74">
            <v>45699</v>
          </cell>
          <cell r="AZ74" t="str">
            <v>N/A</v>
          </cell>
          <cell r="BA74">
            <v>45699</v>
          </cell>
          <cell r="BB74">
            <v>46022</v>
          </cell>
          <cell r="BD74" t="str">
            <v>2. NO</v>
          </cell>
          <cell r="BE74" t="str">
            <v>-</v>
          </cell>
          <cell r="BF74" t="str">
            <v>-</v>
          </cell>
          <cell r="BG74" t="str">
            <v>2. NO</v>
          </cell>
          <cell r="BH74">
            <v>0</v>
          </cell>
          <cell r="BI74" t="str">
            <v>-</v>
          </cell>
          <cell r="BJ74" t="str">
            <v>-</v>
          </cell>
          <cell r="BL74" t="str">
            <v>2025753501900024E</v>
          </cell>
          <cell r="BM74">
            <v>19586528</v>
          </cell>
          <cell r="BN74" t="str">
            <v>WENDY ISABEL DAVID</v>
          </cell>
          <cell r="BO74" t="str">
            <v xml:space="preserve">https://community.secop.gov.co/Public/Tendering/ContractNoticePhases/View?PPI=CO1.PPI.37363798&amp;isFromPublicArea=True&amp;isModal=False 
</v>
          </cell>
          <cell r="BP74" t="str">
            <v>VIGENTE</v>
          </cell>
          <cell r="BR74" t="str">
            <v>https://community.secop.gov.co/Public/Tendering/ContractDetailView/Index?UniqueIdentifier=CO1.PCCNTR.7457433</v>
          </cell>
          <cell r="BS74" t="str">
            <v>dayro.rianos</v>
          </cell>
          <cell r="BT74" t="str">
            <v>parquesnacionales.gov.co</v>
          </cell>
          <cell r="BU74" t="str">
            <v>dayrorianos@gmail.com</v>
          </cell>
          <cell r="BV74" t="str">
            <v>OPERARIO</v>
          </cell>
          <cell r="BW74" t="str">
            <v>BANCOLOMBIA S.A.</v>
          </cell>
          <cell r="BX74" t="str">
            <v>Ahorro</v>
          </cell>
          <cell r="BY74">
            <v>87066666265</v>
          </cell>
          <cell r="CC74">
            <v>1224158</v>
          </cell>
          <cell r="CD74">
            <v>1836237</v>
          </cell>
          <cell r="CE74">
            <v>1836237</v>
          </cell>
          <cell r="CF74">
            <v>1836237</v>
          </cell>
          <cell r="CG74">
            <v>1836237</v>
          </cell>
          <cell r="CH74">
            <v>1836237</v>
          </cell>
          <cell r="CI74">
            <v>1836237</v>
          </cell>
          <cell r="CJ74">
            <v>1836237</v>
          </cell>
          <cell r="CK74">
            <v>1836237</v>
          </cell>
          <cell r="CL74">
            <v>1836237</v>
          </cell>
          <cell r="CM74">
            <v>1836237</v>
          </cell>
          <cell r="CN74">
            <v>0</v>
          </cell>
        </row>
        <row r="75">
          <cell r="A75" t="str">
            <v>CD-DTPA-075-2025</v>
          </cell>
          <cell r="B75" t="str">
            <v>2 NACION</v>
          </cell>
          <cell r="C75" t="str">
            <v>CPS-DTPA-75-2025</v>
          </cell>
          <cell r="D75" t="str">
            <v>JAINER ZAMBRANO TUNUBLA</v>
          </cell>
          <cell r="E75">
            <v>45699</v>
          </cell>
          <cell r="F75" t="str">
            <v xml:space="preserve">PA07-3202060-19_1-005 Prestar servicios de apoyo a la gestión con plena autonomía técnica y administrativa para adelantar las acciones operativas requeridas en la implementación del proceso de restauración en las zonas degradadas y/o alteradas del PNN Munchique y/o zonas de influencia en el marco de la conservación de diversidad biológica de las áreas protegidas del SINAP nacional. </v>
          </cell>
          <cell r="G75" t="str">
            <v>APOYO A LA GESTIÓN</v>
          </cell>
          <cell r="H75" t="str">
            <v>2 CONTRATACIÓN DIRECTA</v>
          </cell>
          <cell r="I75" t="str">
            <v>14 PRESTACIÓN DE SERVICIOS</v>
          </cell>
          <cell r="J75" t="str">
            <v>N/A</v>
          </cell>
          <cell r="K75">
            <v>80111600</v>
          </cell>
          <cell r="L75">
            <v>12525</v>
          </cell>
          <cell r="M75">
            <v>9225</v>
          </cell>
          <cell r="N75">
            <v>45699</v>
          </cell>
          <cell r="O75">
            <v>2436452</v>
          </cell>
          <cell r="P75">
            <v>25988821</v>
          </cell>
          <cell r="Q75" t="str">
            <v>VEINTICINCO MILLONES NOVECIENTOS OCHENTA Y OCHO MIL OCHOCIENTOS VEINTIUNO</v>
          </cell>
          <cell r="R75" t="str">
            <v>1 PERSONA NATURAL</v>
          </cell>
          <cell r="S75" t="str">
            <v>3 CÉDULA DE CIUDADANÍA</v>
          </cell>
          <cell r="T75">
            <v>1061776958</v>
          </cell>
          <cell r="U75">
            <v>2</v>
          </cell>
          <cell r="V75" t="str">
            <v>N-A</v>
          </cell>
          <cell r="W75" t="str">
            <v>11 NO SE DILIGENCIA INFORMACIÓN PARA ESTE FORMULARIO EN ESTE PERÍODO DE REPORTE</v>
          </cell>
          <cell r="X75" t="str">
            <v>MASCULINO</v>
          </cell>
          <cell r="Y75" t="str">
            <v>Cauca</v>
          </cell>
          <cell r="Z75" t="str">
            <v>Popayan</v>
          </cell>
          <cell r="AA75" t="str">
            <v>JAINER</v>
          </cell>
          <cell r="AC75" t="str">
            <v>ZAMBRANO</v>
          </cell>
          <cell r="AD75" t="str">
            <v>TUNUBLA</v>
          </cell>
          <cell r="AE75" t="str">
            <v>NO</v>
          </cell>
          <cell r="AF75" t="str">
            <v>6 NO CONSTITUYÓ GARANTÍAS</v>
          </cell>
          <cell r="AG75" t="str">
            <v>N-A</v>
          </cell>
          <cell r="AH75" t="str">
            <v>N-A</v>
          </cell>
          <cell r="AI75" t="str">
            <v>N-A</v>
          </cell>
          <cell r="AJ75" t="str">
            <v>N-A</v>
          </cell>
          <cell r="AK75" t="str">
            <v>GLORIA TERESITA SERNA ALZATE</v>
          </cell>
          <cell r="AL75" t="str">
            <v>PNN MUNCHIQUE</v>
          </cell>
          <cell r="AM75" t="str">
            <v>2 SUPERVISOR</v>
          </cell>
          <cell r="AN75" t="str">
            <v>3 CÉDULA DE CIUDADANÍA</v>
          </cell>
          <cell r="AO75">
            <v>16738049</v>
          </cell>
          <cell r="AP75" t="str">
            <v>JAIME ALBERTO CELIS PERDOMO</v>
          </cell>
          <cell r="AQ75">
            <v>320</v>
          </cell>
          <cell r="AR75" t="str">
            <v>3 NO PACTADOS</v>
          </cell>
          <cell r="AS75" t="str">
            <v>4 NO SE HA ADICIONADO NI EN VALOR y EN TIEMPO</v>
          </cell>
          <cell r="AT75">
            <v>0</v>
          </cell>
          <cell r="AU75">
            <v>0</v>
          </cell>
          <cell r="AV75" t="str">
            <v>-</v>
          </cell>
          <cell r="AW75">
            <v>0</v>
          </cell>
          <cell r="AY75">
            <v>45699</v>
          </cell>
          <cell r="AZ75" t="str">
            <v>N/A</v>
          </cell>
          <cell r="BA75">
            <v>45699</v>
          </cell>
          <cell r="BB75">
            <v>46022</v>
          </cell>
          <cell r="BD75" t="str">
            <v>2. NO</v>
          </cell>
          <cell r="BE75" t="str">
            <v>-</v>
          </cell>
          <cell r="BF75" t="str">
            <v>-</v>
          </cell>
          <cell r="BG75" t="str">
            <v>2. NO</v>
          </cell>
          <cell r="BH75">
            <v>0</v>
          </cell>
          <cell r="BI75" t="str">
            <v>-</v>
          </cell>
          <cell r="BJ75" t="str">
            <v>-</v>
          </cell>
          <cell r="BL75" t="str">
            <v>2025753501000048E</v>
          </cell>
          <cell r="BM75">
            <v>25988821</v>
          </cell>
          <cell r="BN75" t="str">
            <v>ALLISON ROJAS CALDERON</v>
          </cell>
          <cell r="BO75" t="str">
            <v>https://community.secop.gov.co/Public/Tendering/ContractNoticePhases/View?PPI=CO1.PPI.37381059&amp;isFromPublicArea=True&amp;isModal=False</v>
          </cell>
          <cell r="BP75" t="str">
            <v>VIGENTE</v>
          </cell>
          <cell r="BR75" t="str">
            <v>https://community.secop.gov.co/Public/Tendering/ContractDetailView/Index?UniqueIdentifier=CO1.PCCNTR.7462796</v>
          </cell>
          <cell r="BS75" t="str">
            <v>jainer.zambrano</v>
          </cell>
          <cell r="BT75" t="str">
            <v>parquesnacionales.gov.co</v>
          </cell>
          <cell r="BU75" t="str">
            <v>rjazambrano878@gmail.com</v>
          </cell>
          <cell r="BV75" t="str">
            <v>TECNICO</v>
          </cell>
          <cell r="BW75" t="str">
            <v>BANCO DE BOGOTA</v>
          </cell>
          <cell r="BX75" t="str">
            <v>Ahorro</v>
          </cell>
          <cell r="BY75">
            <v>520671538</v>
          </cell>
          <cell r="CC75">
            <v>1624301</v>
          </cell>
          <cell r="CD75">
            <v>2436452</v>
          </cell>
          <cell r="CE75">
            <v>2436452</v>
          </cell>
          <cell r="CF75">
            <v>2436452</v>
          </cell>
          <cell r="CG75">
            <v>2436452</v>
          </cell>
          <cell r="CH75">
            <v>2436452</v>
          </cell>
          <cell r="CI75">
            <v>2436452</v>
          </cell>
          <cell r="CJ75">
            <v>2436452</v>
          </cell>
          <cell r="CK75">
            <v>2436452</v>
          </cell>
          <cell r="CL75">
            <v>2436452</v>
          </cell>
          <cell r="CM75">
            <v>2436452</v>
          </cell>
          <cell r="CN75">
            <v>0</v>
          </cell>
        </row>
        <row r="76">
          <cell r="A76" t="str">
            <v>CD-DTPA-076-2025</v>
          </cell>
          <cell r="B76" t="str">
            <v>2 NACION</v>
          </cell>
          <cell r="C76" t="str">
            <v>CPS-DTPA-76-2025</v>
          </cell>
          <cell r="D76" t="str">
            <v>OSCAR ACOSTA NARVAEZ</v>
          </cell>
          <cell r="E76">
            <v>45699</v>
          </cell>
          <cell r="F76" t="str">
            <v>PA07-3202060-18_1-006 Prestar servicios de apoyo a la gestión con plena autonomía técnica y administrativa para adelantar las acciones operativas requeridas en la implementación del proceso de restauración en las zonas degradadas y/o alteradas del PNN Munchique y/o zonas de influencia en el marco de la conservación de diversidad biológica de las áreas protegidas del SINAP nacional.</v>
          </cell>
          <cell r="G76" t="str">
            <v>APOYO A LA GESTIÓN</v>
          </cell>
          <cell r="H76" t="str">
            <v>2 CONTRATACIÓN DIRECTA</v>
          </cell>
          <cell r="I76" t="str">
            <v>14 PRESTACIÓN DE SERVICIOS</v>
          </cell>
          <cell r="J76" t="str">
            <v>N/A</v>
          </cell>
          <cell r="K76">
            <v>80111600</v>
          </cell>
          <cell r="L76">
            <v>12625</v>
          </cell>
          <cell r="M76">
            <v>9325</v>
          </cell>
          <cell r="N76">
            <v>45699</v>
          </cell>
          <cell r="O76">
            <v>2436452</v>
          </cell>
          <cell r="P76">
            <v>25988821</v>
          </cell>
          <cell r="Q76" t="str">
            <v>VEINTICINCO MILLONES NOVECIENTOS OCHENTA Y OCHO MIL OCHOCIENTOS VEINTIUNO</v>
          </cell>
          <cell r="R76" t="str">
            <v>1 PERSONA NATURAL</v>
          </cell>
          <cell r="S76" t="str">
            <v>3 CÉDULA DE CIUDADANÍA</v>
          </cell>
          <cell r="T76">
            <v>1061694684</v>
          </cell>
          <cell r="U76">
            <v>2</v>
          </cell>
          <cell r="V76" t="str">
            <v>N-A</v>
          </cell>
          <cell r="W76" t="str">
            <v>11 NO SE DILIGENCIA INFORMACIÓN PARA ESTE FORMULARIO EN ESTE PERÍODO DE REPORTE</v>
          </cell>
          <cell r="X76" t="str">
            <v>MASCULINO</v>
          </cell>
          <cell r="Y76" t="str">
            <v>Cauca</v>
          </cell>
          <cell r="Z76" t="str">
            <v>Popayan</v>
          </cell>
          <cell r="AA76" t="str">
            <v>OSCAR</v>
          </cell>
          <cell r="AC76" t="str">
            <v>ACOSTA</v>
          </cell>
          <cell r="AD76" t="str">
            <v>NARVAEZ</v>
          </cell>
          <cell r="AE76" t="str">
            <v>NO</v>
          </cell>
          <cell r="AF76" t="str">
            <v>6 NO CONSTITUYÓ GARANTÍAS</v>
          </cell>
          <cell r="AG76" t="str">
            <v>N-A</v>
          </cell>
          <cell r="AH76" t="str">
            <v>N-A</v>
          </cell>
          <cell r="AI76" t="str">
            <v>N-A</v>
          </cell>
          <cell r="AJ76" t="str">
            <v>N-A</v>
          </cell>
          <cell r="AK76" t="str">
            <v>GLORIA TERESITA SERNA ALZATE</v>
          </cell>
          <cell r="AL76" t="str">
            <v>PNN MUNCHIQUE</v>
          </cell>
          <cell r="AM76" t="str">
            <v>2 SUPERVISOR</v>
          </cell>
          <cell r="AN76" t="str">
            <v>3 CÉDULA DE CIUDADANÍA</v>
          </cell>
          <cell r="AO76">
            <v>16738049</v>
          </cell>
          <cell r="AP76" t="str">
            <v>JAIME ALBERTO CELIS PERDOMO</v>
          </cell>
          <cell r="AQ76">
            <v>320</v>
          </cell>
          <cell r="AR76" t="str">
            <v>3 NO PACTADOS</v>
          </cell>
          <cell r="AS76" t="str">
            <v>4 NO SE HA ADICIONADO NI EN VALOR y EN TIEMPO</v>
          </cell>
          <cell r="AT76">
            <v>0</v>
          </cell>
          <cell r="AU76">
            <v>0</v>
          </cell>
          <cell r="AV76" t="str">
            <v>-</v>
          </cell>
          <cell r="AW76">
            <v>0</v>
          </cell>
          <cell r="AY76">
            <v>45699</v>
          </cell>
          <cell r="AZ76" t="str">
            <v>N/A</v>
          </cell>
          <cell r="BA76">
            <v>45699</v>
          </cell>
          <cell r="BB76">
            <v>46022</v>
          </cell>
          <cell r="BD76" t="str">
            <v>2. NO</v>
          </cell>
          <cell r="BE76" t="str">
            <v>-</v>
          </cell>
          <cell r="BF76" t="str">
            <v>-</v>
          </cell>
          <cell r="BG76" t="str">
            <v>2. NO</v>
          </cell>
          <cell r="BH76">
            <v>0</v>
          </cell>
          <cell r="BI76" t="str">
            <v>-</v>
          </cell>
          <cell r="BJ76" t="str">
            <v>-</v>
          </cell>
          <cell r="BL76" t="str">
            <v>2025753501000049E</v>
          </cell>
          <cell r="BM76">
            <v>25988821</v>
          </cell>
          <cell r="BN76" t="str">
            <v>ALLISON ROJAS CALDERON</v>
          </cell>
          <cell r="BO76" t="str">
            <v>https://community.secop.gov.co/Public/Tendering/ContractNoticePhases/View?PPI=CO1.PPI.37383291&amp;isFromPublicArea=True&amp;isModal=False</v>
          </cell>
          <cell r="BP76" t="str">
            <v>VIGENTE</v>
          </cell>
          <cell r="BR76" t="str">
            <v>https://community.secop.gov.co/Public/Tendering/ContractDetailView/Index?UniqueIdentifier=CO1.PCCNTR.7462952</v>
          </cell>
          <cell r="BS76" t="str">
            <v>oscar.narvaez</v>
          </cell>
          <cell r="BT76" t="str">
            <v>parquesnacionales.gov.co</v>
          </cell>
          <cell r="BU76" t="str">
            <v>oscaracosta2508@gmail.com</v>
          </cell>
          <cell r="BV76" t="str">
            <v>TECNICO</v>
          </cell>
          <cell r="BW76" t="str">
            <v>BANCO DAVIVIENDA S.A.</v>
          </cell>
          <cell r="BX76" t="str">
            <v>Ahorro</v>
          </cell>
          <cell r="BY76">
            <v>488408622212</v>
          </cell>
          <cell r="CC76">
            <v>1624301</v>
          </cell>
          <cell r="CD76">
            <v>2436452</v>
          </cell>
          <cell r="CE76">
            <v>2436452</v>
          </cell>
          <cell r="CF76">
            <v>2436452</v>
          </cell>
          <cell r="CG76">
            <v>2436452</v>
          </cell>
          <cell r="CH76">
            <v>2436452</v>
          </cell>
          <cell r="CI76">
            <v>2436452</v>
          </cell>
          <cell r="CJ76">
            <v>2436452</v>
          </cell>
          <cell r="CK76">
            <v>2436452</v>
          </cell>
          <cell r="CL76">
            <v>2436452</v>
          </cell>
          <cell r="CM76">
            <v>2436452</v>
          </cell>
          <cell r="CN76">
            <v>0</v>
          </cell>
        </row>
        <row r="77">
          <cell r="A77" t="str">
            <v>CD-DTPA-077-2025</v>
          </cell>
          <cell r="B77" t="str">
            <v>2 NACION</v>
          </cell>
          <cell r="C77" t="str">
            <v>CPS-DTPA-77-2025</v>
          </cell>
          <cell r="D77" t="str">
            <v>CLARYBEL RENGIFO ARBOLEDA</v>
          </cell>
          <cell r="E77">
            <v>45699</v>
          </cell>
          <cell r="F77" t="str">
            <v>PA07-3202008-9-013 Prestar servicios de apoyo a la gestión con plena autonomía técnica y administrativa para implementar las acciones operativas de la estrategias de monitoreo e investigación en el PNN Munchique y/o sus zonas de influencia en el marco de la conservación de diversidad biológica de las áreas protegidas del SINAP nacional.</v>
          </cell>
          <cell r="G77" t="str">
            <v>APOYO A LA GESTIÓN</v>
          </cell>
          <cell r="H77" t="str">
            <v>2 CONTRATACIÓN DIRECTA</v>
          </cell>
          <cell r="I77" t="str">
            <v>14 PRESTACIÓN DE SERVICIOS</v>
          </cell>
          <cell r="J77" t="str">
            <v>N/A</v>
          </cell>
          <cell r="K77">
            <v>80111600</v>
          </cell>
          <cell r="L77">
            <v>12725</v>
          </cell>
          <cell r="M77">
            <v>9425</v>
          </cell>
          <cell r="N77">
            <v>45699</v>
          </cell>
          <cell r="O77">
            <v>1836237</v>
          </cell>
          <cell r="P77">
            <v>19586528</v>
          </cell>
          <cell r="Q77" t="str">
            <v>DIECINUEVE MILLONES QUINIENTOS OCHENTA Y SEIS MIL QUINIENTOS VEINTIOCHO</v>
          </cell>
          <cell r="R77" t="str">
            <v>1 PERSONA NATURAL</v>
          </cell>
          <cell r="S77" t="str">
            <v>3 CÉDULA DE CIUDADANÍA</v>
          </cell>
          <cell r="T77">
            <v>1061747902</v>
          </cell>
          <cell r="U77">
            <v>2</v>
          </cell>
          <cell r="V77" t="str">
            <v>N-A</v>
          </cell>
          <cell r="W77" t="str">
            <v>11 NO SE DILIGENCIA INFORMACIÓN PARA ESTE FORMULARIO EN ESTE PERÍODO DE REPORTE</v>
          </cell>
          <cell r="X77" t="str">
            <v>FEMENINO</v>
          </cell>
          <cell r="Y77" t="str">
            <v>Cauca</v>
          </cell>
          <cell r="Z77" t="str">
            <v>Popayan</v>
          </cell>
          <cell r="AA77" t="str">
            <v>CLARYBEL</v>
          </cell>
          <cell r="AC77" t="str">
            <v>RENGIFO</v>
          </cell>
          <cell r="AD77" t="str">
            <v>ARBOLEDA</v>
          </cell>
          <cell r="AE77" t="str">
            <v>NO</v>
          </cell>
          <cell r="AF77" t="str">
            <v>6 NO CONSTITUYÓ GARANTÍAS</v>
          </cell>
          <cell r="AG77" t="str">
            <v>N-A</v>
          </cell>
          <cell r="AH77" t="str">
            <v>N-A</v>
          </cell>
          <cell r="AI77" t="str">
            <v>N-A</v>
          </cell>
          <cell r="AJ77" t="str">
            <v>N-A</v>
          </cell>
          <cell r="AK77" t="str">
            <v>GLORIA TERESITA SERNA ALZATE</v>
          </cell>
          <cell r="AL77" t="str">
            <v>PNN MUNCHIQUE</v>
          </cell>
          <cell r="AM77" t="str">
            <v>2 SUPERVISOR</v>
          </cell>
          <cell r="AN77" t="str">
            <v>3 CÉDULA DE CIUDADANÍA</v>
          </cell>
          <cell r="AO77">
            <v>16738049</v>
          </cell>
          <cell r="AP77" t="str">
            <v>JAIME ALBERTO CELIS PERDOMO</v>
          </cell>
          <cell r="AQ77">
            <v>320</v>
          </cell>
          <cell r="AR77" t="str">
            <v>3 NO PACTADOS</v>
          </cell>
          <cell r="AS77" t="str">
            <v>4 NO SE HA ADICIONADO NI EN VALOR y EN TIEMPO</v>
          </cell>
          <cell r="AT77">
            <v>0</v>
          </cell>
          <cell r="AU77">
            <v>0</v>
          </cell>
          <cell r="AV77" t="str">
            <v>-</v>
          </cell>
          <cell r="AW77">
            <v>0</v>
          </cell>
          <cell r="AY77">
            <v>45699</v>
          </cell>
          <cell r="AZ77" t="str">
            <v>N/A</v>
          </cell>
          <cell r="BA77">
            <v>45699</v>
          </cell>
          <cell r="BB77">
            <v>46022</v>
          </cell>
          <cell r="BD77" t="str">
            <v>2. NO</v>
          </cell>
          <cell r="BE77" t="str">
            <v>-</v>
          </cell>
          <cell r="BF77" t="str">
            <v>-</v>
          </cell>
          <cell r="BG77" t="str">
            <v>2. NO</v>
          </cell>
          <cell r="BH77">
            <v>0</v>
          </cell>
          <cell r="BI77" t="str">
            <v>-</v>
          </cell>
          <cell r="BJ77" t="str">
            <v>-</v>
          </cell>
          <cell r="BL77" t="str">
            <v>2025753501000050E</v>
          </cell>
          <cell r="BM77">
            <v>19586528</v>
          </cell>
          <cell r="BN77" t="str">
            <v>ALLISON ROJAS CALDERON</v>
          </cell>
          <cell r="BO77" t="str">
            <v>https://community.secop.gov.co/Public/Tendering/ContractNoticePhases/View?PPI=CO1.PPI.37384708&amp;isFromPublicArea=True&amp;isModal=False</v>
          </cell>
          <cell r="BP77" t="str">
            <v>VIGENTE</v>
          </cell>
          <cell r="BR77" t="str">
            <v>https://community.secop.gov.co/Public/Tendering/ContractDetailView/Index?UniqueIdentifier=CO1.PCCNTR.7461696</v>
          </cell>
          <cell r="BS77" t="str">
            <v>clarybel.rengifo</v>
          </cell>
          <cell r="BT77" t="str">
            <v>parquesnacionales.gov.co</v>
          </cell>
          <cell r="BU77" t="str">
            <v>arboledaclary@gmail.com</v>
          </cell>
          <cell r="BV77" t="str">
            <v>OPERARIO</v>
          </cell>
          <cell r="BW77" t="str">
            <v>BANCO AGRARIO DE COLOMBIA S.A.</v>
          </cell>
          <cell r="BX77" t="str">
            <v>Ahorro</v>
          </cell>
          <cell r="BY77">
            <v>421012156982</v>
          </cell>
          <cell r="CC77">
            <v>1224158</v>
          </cell>
          <cell r="CD77">
            <v>1836237</v>
          </cell>
          <cell r="CE77">
            <v>1836237</v>
          </cell>
          <cell r="CF77">
            <v>1836237</v>
          </cell>
          <cell r="CG77">
            <v>1836237</v>
          </cell>
          <cell r="CH77">
            <v>1836237</v>
          </cell>
          <cell r="CI77">
            <v>1836237</v>
          </cell>
          <cell r="CJ77">
            <v>1836237</v>
          </cell>
          <cell r="CK77">
            <v>1836237</v>
          </cell>
          <cell r="CL77">
            <v>1836237</v>
          </cell>
          <cell r="CM77">
            <v>1836237</v>
          </cell>
          <cell r="CN77">
            <v>0</v>
          </cell>
        </row>
        <row r="78">
          <cell r="A78" t="str">
            <v>CD-DTPA-078-2025</v>
          </cell>
          <cell r="B78" t="str">
            <v>2 NACION</v>
          </cell>
          <cell r="C78" t="str">
            <v>CPS-DTPA-78-2025</v>
          </cell>
          <cell r="D78" t="str">
            <v>HUVER ARLEY PECHENE HUILA</v>
          </cell>
          <cell r="E78">
            <v>45699</v>
          </cell>
          <cell r="F78" t="str">
            <v>PA07-3202008-9-012 Prestar servicios de apoyo a la gestión con plena autonomía técnica y administrativa para implementar las acciones operativas de la estrategias de monitoreo e investigación en el PNN Munchique y/o sus zonas de influencia en el marco de la conservación de diversidad biológica de las áreas protegidas del SINAP nacional.</v>
          </cell>
          <cell r="G78" t="str">
            <v>APOYO A LA GESTIÓN</v>
          </cell>
          <cell r="H78" t="str">
            <v>2 CONTRATACIÓN DIRECTA</v>
          </cell>
          <cell r="I78" t="str">
            <v>14 PRESTACIÓN DE SERVICIOS</v>
          </cell>
          <cell r="J78" t="str">
            <v>N/A</v>
          </cell>
          <cell r="K78">
            <v>80111600</v>
          </cell>
          <cell r="L78">
            <v>12925</v>
          </cell>
          <cell r="M78">
            <v>9525</v>
          </cell>
          <cell r="N78">
            <v>45699</v>
          </cell>
          <cell r="O78">
            <v>1836237</v>
          </cell>
          <cell r="P78">
            <v>19586528</v>
          </cell>
          <cell r="Q78" t="str">
            <v>DIECINUEVE MILLONES QUINIENTOS OCHENTA Y SEIS MIL QUINIENTOS VEINTIOCHO</v>
          </cell>
          <cell r="R78" t="str">
            <v>1 PERSONA NATURAL</v>
          </cell>
          <cell r="S78" t="str">
            <v>3 CÉDULA DE CIUDADANÍA</v>
          </cell>
          <cell r="T78">
            <v>4721834</v>
          </cell>
          <cell r="U78">
            <v>2</v>
          </cell>
          <cell r="V78" t="str">
            <v>N-A</v>
          </cell>
          <cell r="W78" t="str">
            <v>11 NO SE DILIGENCIA INFORMACIÓN PARA ESTE FORMULARIO EN ESTE PERÍODO DE REPORTE</v>
          </cell>
          <cell r="X78" t="str">
            <v>MASCULINO</v>
          </cell>
          <cell r="Y78" t="str">
            <v>Cauca</v>
          </cell>
          <cell r="Z78" t="str">
            <v>Morales</v>
          </cell>
          <cell r="AA78" t="str">
            <v>HUVER</v>
          </cell>
          <cell r="AB78" t="str">
            <v>ARLEY</v>
          </cell>
          <cell r="AC78" t="str">
            <v>PECHENE</v>
          </cell>
          <cell r="AD78" t="str">
            <v>HUILA</v>
          </cell>
          <cell r="AE78" t="str">
            <v>NO</v>
          </cell>
          <cell r="AF78" t="str">
            <v>6 NO CONSTITUYÓ GARANTÍAS</v>
          </cell>
          <cell r="AG78" t="str">
            <v>N-A</v>
          </cell>
          <cell r="AH78" t="str">
            <v>N-A</v>
          </cell>
          <cell r="AI78" t="str">
            <v>N-A</v>
          </cell>
          <cell r="AJ78" t="str">
            <v>N-A</v>
          </cell>
          <cell r="AK78" t="str">
            <v>GLORIA TERESITA SERNA ALZATE</v>
          </cell>
          <cell r="AL78" t="str">
            <v>PNN MUNCHIQUE</v>
          </cell>
          <cell r="AM78" t="str">
            <v>2 SUPERVISOR</v>
          </cell>
          <cell r="AN78" t="str">
            <v>3 CÉDULA DE CIUDADANÍA</v>
          </cell>
          <cell r="AO78">
            <v>16738049</v>
          </cell>
          <cell r="AP78" t="str">
            <v>JAIME ALBERTO CELIS PERDOMO</v>
          </cell>
          <cell r="AQ78">
            <v>320</v>
          </cell>
          <cell r="AR78" t="str">
            <v>3 NO PACTADOS</v>
          </cell>
          <cell r="AS78" t="str">
            <v>4 NO SE HA ADICIONADO NI EN VALOR y EN TIEMPO</v>
          </cell>
          <cell r="AT78">
            <v>0</v>
          </cell>
          <cell r="AU78">
            <v>0</v>
          </cell>
          <cell r="AV78" t="str">
            <v>-</v>
          </cell>
          <cell r="AW78">
            <v>0</v>
          </cell>
          <cell r="AY78">
            <v>45699</v>
          </cell>
          <cell r="AZ78" t="str">
            <v>N/A</v>
          </cell>
          <cell r="BA78">
            <v>45699</v>
          </cell>
          <cell r="BB78">
            <v>46022</v>
          </cell>
          <cell r="BD78" t="str">
            <v>2. NO</v>
          </cell>
          <cell r="BE78" t="str">
            <v>-</v>
          </cell>
          <cell r="BF78" t="str">
            <v>-</v>
          </cell>
          <cell r="BG78" t="str">
            <v>2. NO</v>
          </cell>
          <cell r="BH78">
            <v>0</v>
          </cell>
          <cell r="BI78" t="str">
            <v>-</v>
          </cell>
          <cell r="BJ78" t="str">
            <v>-</v>
          </cell>
          <cell r="BL78" t="str">
            <v>2025753501000051E</v>
          </cell>
          <cell r="BM78">
            <v>19586528</v>
          </cell>
          <cell r="BN78" t="str">
            <v>ALLISON ROJAS CALDERON</v>
          </cell>
          <cell r="BO78" t="str">
            <v>https://community.secop.gov.co/Public/Tendering/ContractNoticePhases/View?PPI=CO1.PPI.37387371&amp;isFromPublicArea=True&amp;isModal=False</v>
          </cell>
          <cell r="BP78" t="str">
            <v>VIGENTE</v>
          </cell>
          <cell r="BR78" t="str">
            <v>https://community.secop.gov.co/Public/Tendering/ContractDetailView/Index?UniqueIdentifier=CO1.PCCNTR.7462984</v>
          </cell>
          <cell r="BS78" t="str">
            <v>huber.pechene</v>
          </cell>
          <cell r="BT78" t="str">
            <v>parquesnacionales.gov.co</v>
          </cell>
          <cell r="BU78" t="str">
            <v>huilapechene@gmail.com</v>
          </cell>
          <cell r="BV78" t="str">
            <v>OPERARIO</v>
          </cell>
          <cell r="BW78" t="str">
            <v>BANCO DE BOGOTA</v>
          </cell>
          <cell r="BX78" t="str">
            <v>Ahorro</v>
          </cell>
          <cell r="BY78" t="str">
            <v>817037054</v>
          </cell>
          <cell r="CC78">
            <v>1224158</v>
          </cell>
          <cell r="CD78">
            <v>1836237</v>
          </cell>
          <cell r="CE78">
            <v>1836237</v>
          </cell>
          <cell r="CF78">
            <v>1836237</v>
          </cell>
          <cell r="CG78">
            <v>1836237</v>
          </cell>
          <cell r="CH78">
            <v>1836237</v>
          </cell>
          <cell r="CI78">
            <v>1836237</v>
          </cell>
          <cell r="CJ78">
            <v>1836237</v>
          </cell>
          <cell r="CK78">
            <v>1836237</v>
          </cell>
          <cell r="CL78">
            <v>1836237</v>
          </cell>
          <cell r="CM78">
            <v>1836237</v>
          </cell>
          <cell r="CN78">
            <v>0</v>
          </cell>
        </row>
        <row r="79">
          <cell r="A79" t="str">
            <v>CD-DTPA-079-2025</v>
          </cell>
          <cell r="B79" t="str">
            <v>2 NACION</v>
          </cell>
          <cell r="C79" t="str">
            <v>CPS-DTPA-79-2025</v>
          </cell>
          <cell r="D79" t="str">
            <v>HERNÁN ARIEL HENRÍQUEZ VALENCIA</v>
          </cell>
          <cell r="E79">
            <v>45699</v>
          </cell>
          <cell r="F79" t="str">
            <v>PA06-3202060-19_1-020 Prestar servicios de apoyo a la gestión con plena autonomía técnica y administrativa en el PNN Los Katíos para el desarrollo de las actividades operativas de la implementación del proceso de restauración en zonas degradadas y/o alteradas en el área protegida y/o zonas de influencia en el marco de la conservación de la diversidad biológica de las áreas protegidas del SINAP.</v>
          </cell>
          <cell r="G79" t="str">
            <v>APOYO A LA GESTIÓN</v>
          </cell>
          <cell r="H79" t="str">
            <v>2 CONTRATACIÓN DIRECTA</v>
          </cell>
          <cell r="I79" t="str">
            <v>14 PRESTACIÓN DE SERVICIOS</v>
          </cell>
          <cell r="J79" t="str">
            <v>N/A</v>
          </cell>
          <cell r="K79">
            <v>80111600</v>
          </cell>
          <cell r="L79">
            <v>10725</v>
          </cell>
          <cell r="M79">
            <v>10025</v>
          </cell>
          <cell r="N79">
            <v>45700</v>
          </cell>
          <cell r="O79">
            <v>1836237</v>
          </cell>
          <cell r="P79">
            <v>18362370</v>
          </cell>
          <cell r="Q79" t="str">
            <v>DIECIOCHO MILLONES TRESCIENTOS SESENTA Y DOS MIL TRESCIENTOS SETENTA</v>
          </cell>
          <cell r="R79" t="str">
            <v>1 PERSONA NATURAL</v>
          </cell>
          <cell r="S79" t="str">
            <v>3 CÉDULA DE CIUDADANÍA</v>
          </cell>
          <cell r="T79">
            <v>71987195</v>
          </cell>
          <cell r="U79">
            <v>2</v>
          </cell>
          <cell r="V79" t="str">
            <v>N-A</v>
          </cell>
          <cell r="W79" t="str">
            <v>11 NO SE DILIGENCIA INFORMACIÓN PARA ESTE FORMULARIO EN ESTE PERÍODO DE REPORTE</v>
          </cell>
          <cell r="X79" t="str">
            <v>MASCULINO</v>
          </cell>
          <cell r="Y79" t="str">
            <v>Antioquia</v>
          </cell>
          <cell r="Z79" t="str">
            <v>Turbo</v>
          </cell>
          <cell r="AA79" t="str">
            <v>HERNÁN</v>
          </cell>
          <cell r="AB79" t="str">
            <v>ARIEL</v>
          </cell>
          <cell r="AC79" t="str">
            <v>HENRÍQUEZ</v>
          </cell>
          <cell r="AD79" t="str">
            <v>VALENCIA</v>
          </cell>
          <cell r="AE79" t="str">
            <v>NO</v>
          </cell>
          <cell r="AF79" t="str">
            <v>6 NO CONSTITUYÓ GARANTÍAS</v>
          </cell>
          <cell r="AG79" t="str">
            <v>N-A</v>
          </cell>
          <cell r="AH79" t="str">
            <v>N-A</v>
          </cell>
          <cell r="AI79" t="str">
            <v>N-A</v>
          </cell>
          <cell r="AJ79" t="str">
            <v>N-A</v>
          </cell>
          <cell r="AK79" t="str">
            <v>GLORIA TERESITA SERNA ALZATE</v>
          </cell>
          <cell r="AL79" t="str">
            <v>PNN LOS KATIOS</v>
          </cell>
          <cell r="AM79" t="str">
            <v>2 SUPERVISOR</v>
          </cell>
          <cell r="AN79" t="str">
            <v>3 CÉDULA DE CIUDADANÍA</v>
          </cell>
          <cell r="AO79">
            <v>12563768</v>
          </cell>
          <cell r="AP79" t="str">
            <v>NELSON DE LA ROSA MANJARRES</v>
          </cell>
          <cell r="AQ79">
            <v>300</v>
          </cell>
          <cell r="AR79" t="str">
            <v>3 NO PACTADOS</v>
          </cell>
          <cell r="AS79" t="str">
            <v>4 NO SE HA ADICIONADO NI EN VALOR y EN TIEMPO</v>
          </cell>
          <cell r="AT79">
            <v>0</v>
          </cell>
          <cell r="AU79">
            <v>0</v>
          </cell>
          <cell r="AV79" t="str">
            <v>-</v>
          </cell>
          <cell r="AW79">
            <v>0</v>
          </cell>
          <cell r="AY79">
            <v>45699</v>
          </cell>
          <cell r="AZ79" t="str">
            <v>N/A</v>
          </cell>
          <cell r="BA79">
            <v>45699</v>
          </cell>
          <cell r="BB79">
            <v>46002</v>
          </cell>
          <cell r="BD79" t="str">
            <v>2. NO</v>
          </cell>
          <cell r="BE79" t="str">
            <v>-</v>
          </cell>
          <cell r="BF79" t="str">
            <v>-</v>
          </cell>
          <cell r="BG79" t="str">
            <v>2. NO</v>
          </cell>
          <cell r="BH79">
            <v>0</v>
          </cell>
          <cell r="BI79" t="str">
            <v>-</v>
          </cell>
          <cell r="BJ79" t="str">
            <v>-</v>
          </cell>
          <cell r="BL79" t="str">
            <v>2025753501000052E</v>
          </cell>
          <cell r="BM79">
            <v>18362370</v>
          </cell>
          <cell r="BN79" t="str">
            <v>KHAREM CARABALI MARULANDA</v>
          </cell>
          <cell r="BO79" t="str">
            <v>https://community.secop.gov.co/Public/Tendering/ContractNoticePhases/View?PPI=CO1.PPI.37426530&amp;isFromPublicArea=True&amp;isModal=False</v>
          </cell>
          <cell r="BP79" t="str">
            <v>VIGENTE</v>
          </cell>
          <cell r="BR79" t="str">
            <v>https://community.secop.gov.co/Public/Tendering/ContractDetailView/Index?UniqueIdentifier=CO1.PCCNTR.7473762</v>
          </cell>
          <cell r="BS79" t="str">
            <v>hernan.henriquez</v>
          </cell>
          <cell r="BT79" t="str">
            <v>parquesnacionales.gov.co</v>
          </cell>
          <cell r="BU79" t="str">
            <v>hernanhenriquez1978@gmail.com</v>
          </cell>
          <cell r="BV79" t="str">
            <v>OPERARIO</v>
          </cell>
          <cell r="BW79" t="str">
            <v>BANCO AGRARIO DE COLOMBIA S.A.</v>
          </cell>
          <cell r="BX79" t="str">
            <v>Ahorro</v>
          </cell>
          <cell r="BY79">
            <v>413320131165</v>
          </cell>
          <cell r="CC79">
            <v>1162950</v>
          </cell>
          <cell r="CD79">
            <v>1836237</v>
          </cell>
          <cell r="CE79">
            <v>1836237</v>
          </cell>
          <cell r="CF79">
            <v>1836237</v>
          </cell>
          <cell r="CG79">
            <v>1836237</v>
          </cell>
          <cell r="CH79">
            <v>1836237</v>
          </cell>
          <cell r="CI79">
            <v>1836237</v>
          </cell>
          <cell r="CJ79">
            <v>1836237</v>
          </cell>
          <cell r="CK79">
            <v>1836237</v>
          </cell>
          <cell r="CL79">
            <v>1836237</v>
          </cell>
          <cell r="CM79">
            <v>673287</v>
          </cell>
          <cell r="CN79">
            <v>0</v>
          </cell>
        </row>
        <row r="80">
          <cell r="A80" t="str">
            <v>CD-DTPA-080-2025</v>
          </cell>
          <cell r="B80" t="str">
            <v>1 FONAM</v>
          </cell>
          <cell r="C80" t="str">
            <v>CPS-DTPA-80-2025</v>
          </cell>
          <cell r="D80" t="str">
            <v>SANTIAGO ORLANDO NARVÁEZ DORADO</v>
          </cell>
          <cell r="E80">
            <v>45700</v>
          </cell>
          <cell r="F80" t="str">
            <v>PA04-3202032-1-001 Prestar servicios profesionales con plena autonomía técnica y administrativa en el PNN Farallones de Cali para realizar las actividades necesarias en la Implementación de acciones de prevención, vigilancia y control de las presiones, especialmente míneria ilegal, generadas en las áreas protegidas administradas por PNNC, especialmente en los ecosistemas andinos y de páramo, en el marco de la conservación de la diversidad biológica de las Áreas Protegidas del SINAP Nacional.</v>
          </cell>
          <cell r="G80" t="str">
            <v>PROFESIONAL</v>
          </cell>
          <cell r="H80" t="str">
            <v>2 CONTRATACIÓN DIRECTA</v>
          </cell>
          <cell r="I80" t="str">
            <v>14 PRESTACIÓN DE SERVICIOS</v>
          </cell>
          <cell r="J80" t="str">
            <v>N/A</v>
          </cell>
          <cell r="K80">
            <v>80111600</v>
          </cell>
          <cell r="L80">
            <v>5625</v>
          </cell>
          <cell r="M80">
            <v>4325</v>
          </cell>
          <cell r="N80">
            <v>45700</v>
          </cell>
          <cell r="O80">
            <v>5693195</v>
          </cell>
          <cell r="P80">
            <v>60537640</v>
          </cell>
          <cell r="Q80" t="str">
            <v>SESENTA MILLONES QUINIENTOS TREINTA Y SIETE MIL SEISCIENTOS CUARENTA</v>
          </cell>
          <cell r="R80" t="str">
            <v>1 PERSONA NATURAL</v>
          </cell>
          <cell r="S80" t="str">
            <v>3 CÉDULA DE CIUDADANÍA</v>
          </cell>
          <cell r="T80">
            <v>1061763530</v>
          </cell>
          <cell r="U80">
            <v>2</v>
          </cell>
          <cell r="V80" t="str">
            <v>N-A</v>
          </cell>
          <cell r="W80" t="str">
            <v>11 NO SE DILIGENCIA INFORMACIÓN PARA ESTE FORMULARIO EN ESTE PERÍODO DE REPORTE</v>
          </cell>
          <cell r="X80" t="str">
            <v>MASCULINO</v>
          </cell>
          <cell r="Y80" t="str">
            <v>Cauca</v>
          </cell>
          <cell r="Z80" t="str">
            <v>Popayan</v>
          </cell>
          <cell r="AA80" t="str">
            <v>SANTIAGO</v>
          </cell>
          <cell r="AB80" t="str">
            <v>ORLANDO</v>
          </cell>
          <cell r="AC80" t="str">
            <v>NARVÁEZ</v>
          </cell>
          <cell r="AD80" t="str">
            <v>DORADO</v>
          </cell>
          <cell r="AE80" t="str">
            <v>SI</v>
          </cell>
          <cell r="AF80" t="str">
            <v>1 PÓLIZA</v>
          </cell>
          <cell r="AG80" t="str">
            <v>12 SEGUROS DEL ESTADO</v>
          </cell>
          <cell r="AH80" t="str">
            <v>2 CUMPLIMIENTO</v>
          </cell>
          <cell r="AI80">
            <v>45700</v>
          </cell>
          <cell r="AJ80" t="str">
            <v>45-46-101029520</v>
          </cell>
          <cell r="AK80" t="str">
            <v>GLORIA TERESITA SERNA ALZATE</v>
          </cell>
          <cell r="AL80" t="str">
            <v>PNN FARALLONES DE CALI</v>
          </cell>
          <cell r="AM80" t="str">
            <v>2 SUPERVISOR</v>
          </cell>
          <cell r="AN80" t="str">
            <v>3 CÉDULA DE CIUDADANÍA</v>
          </cell>
          <cell r="AO80">
            <v>1082775671</v>
          </cell>
          <cell r="AP80" t="str">
            <v>JUAN MANUEL GUZMÁN LÓPEZ</v>
          </cell>
          <cell r="AQ80">
            <v>309</v>
          </cell>
          <cell r="AR80" t="str">
            <v>3 NO PACTADOS</v>
          </cell>
          <cell r="AS80" t="str">
            <v>4 NO SE HA ADICIONADO NI EN VALOR y EN TIEMPO</v>
          </cell>
          <cell r="AT80">
            <v>0</v>
          </cell>
          <cell r="AU80">
            <v>0</v>
          </cell>
          <cell r="AV80" t="str">
            <v>-</v>
          </cell>
          <cell r="AW80">
            <v>0</v>
          </cell>
          <cell r="AY80">
            <v>45700</v>
          </cell>
          <cell r="AZ80">
            <v>45700</v>
          </cell>
          <cell r="BA80">
            <v>45700</v>
          </cell>
          <cell r="BB80">
            <v>46022</v>
          </cell>
          <cell r="BD80" t="str">
            <v>2. NO</v>
          </cell>
          <cell r="BE80" t="str">
            <v>-</v>
          </cell>
          <cell r="BF80" t="str">
            <v>-</v>
          </cell>
          <cell r="BG80" t="str">
            <v>2. NO</v>
          </cell>
          <cell r="BH80">
            <v>0</v>
          </cell>
          <cell r="BI80" t="str">
            <v>-</v>
          </cell>
          <cell r="BJ80" t="str">
            <v>-</v>
          </cell>
          <cell r="BL80" t="str">
            <v>2025753501900025E</v>
          </cell>
          <cell r="BM80">
            <v>60537640</v>
          </cell>
          <cell r="BN80" t="str">
            <v>WENDY ISABEL DAVID</v>
          </cell>
          <cell r="BO80" t="str">
            <v>https://community.secop.gov.co/Public/Tendering/ContractNoticePhases/View?PPI=CO1.PPI.37402265&amp;isFromPublicArea=True&amp;isModal=False</v>
          </cell>
          <cell r="BP80" t="str">
            <v>VIGENTE</v>
          </cell>
          <cell r="BR80" t="str">
            <v>https://community.secop.gov.co/Public/Tendering/ContractDetailView/Index?UniqueIdentifier=CO1.PCCNTR.7469017</v>
          </cell>
          <cell r="BS80" t="str">
            <v>santiago.narvaez</v>
          </cell>
          <cell r="BT80" t="str">
            <v>parquesnacionales.gov.co</v>
          </cell>
          <cell r="BU80" t="str">
            <v>santiagonar05@gmail.com</v>
          </cell>
          <cell r="BV80" t="str">
            <v>PROFESIONAL</v>
          </cell>
          <cell r="BW80" t="str">
            <v>BANCO DAVIVIENDA S.A.</v>
          </cell>
          <cell r="BX80" t="str">
            <v>Ahorro</v>
          </cell>
          <cell r="BY80">
            <v>196100144001</v>
          </cell>
          <cell r="CC80">
            <v>3605690</v>
          </cell>
          <cell r="CD80">
            <v>5693195</v>
          </cell>
          <cell r="CE80">
            <v>5693195</v>
          </cell>
          <cell r="CF80">
            <v>5693195</v>
          </cell>
          <cell r="CG80">
            <v>5693195</v>
          </cell>
          <cell r="CH80">
            <v>5693195</v>
          </cell>
          <cell r="CI80">
            <v>5693195</v>
          </cell>
          <cell r="CJ80">
            <v>5693195</v>
          </cell>
          <cell r="CK80">
            <v>5693195</v>
          </cell>
          <cell r="CL80">
            <v>5693195</v>
          </cell>
          <cell r="CM80">
            <v>5693195</v>
          </cell>
          <cell r="CN80">
            <v>0</v>
          </cell>
        </row>
        <row r="81">
          <cell r="A81" t="str">
            <v>CD-DTPA-081-2025</v>
          </cell>
          <cell r="B81" t="str">
            <v>1 FONAM</v>
          </cell>
          <cell r="C81" t="str">
            <v>CPS-DTPA-81-2025</v>
          </cell>
          <cell r="D81" t="str">
            <v>CARLOS ALFONSO PEREA SANTACRUZ</v>
          </cell>
          <cell r="E81">
            <v>45700</v>
          </cell>
          <cell r="F81" t="str">
            <v>PA04-3202053-26-084 Prestar servicios de apoyo a la gestión con plena autonomía técnica y administrativa en el PNN Farallones de Cali en la realización de las actividades necesarias para el seguimiento a los Acuerdos suscritos con las familias campesinas que usan o habitan las áreas protegidas, especialmente en los ecosistemas andinos y de páramo, en el marco de la conservación de la diversidad biológica de las Áreas Protegidas del SINAP Nacional.</v>
          </cell>
          <cell r="G81" t="str">
            <v>APOYO A LA GESTIÓN</v>
          </cell>
          <cell r="H81" t="str">
            <v>2 CONTRATACIÓN DIRECTA</v>
          </cell>
          <cell r="I81" t="str">
            <v>14 PRESTACIÓN DE SERVICIOS</v>
          </cell>
          <cell r="J81" t="str">
            <v>N/A</v>
          </cell>
          <cell r="K81">
            <v>80111600</v>
          </cell>
          <cell r="L81">
            <v>5425</v>
          </cell>
          <cell r="M81">
            <v>4625</v>
          </cell>
          <cell r="N81">
            <v>45700</v>
          </cell>
          <cell r="O81">
            <v>3670920</v>
          </cell>
          <cell r="P81">
            <v>37810476</v>
          </cell>
          <cell r="Q81" t="str">
            <v>TREINTA Y SIETE MILLONES OCHOCIENTOS DIEZ MIL CUATROCIENTOS SETENTA Y SEIS</v>
          </cell>
          <cell r="R81" t="str">
            <v>1 PERSONA NATURAL</v>
          </cell>
          <cell r="S81" t="str">
            <v>3 CÉDULA DE CIUDADANÍA</v>
          </cell>
          <cell r="T81">
            <v>1116447767</v>
          </cell>
          <cell r="U81">
            <v>2</v>
          </cell>
          <cell r="V81" t="str">
            <v>N-A</v>
          </cell>
          <cell r="W81" t="str">
            <v>11 NO SE DILIGENCIA INFORMACIÓN PARA ESTE FORMULARIO EN ESTE PERÍODO DE REPORTE</v>
          </cell>
          <cell r="X81" t="str">
            <v>MASCULINO</v>
          </cell>
          <cell r="Y81" t="str">
            <v xml:space="preserve">Valle del Cauca </v>
          </cell>
          <cell r="Z81" t="str">
            <v>Zarzal</v>
          </cell>
          <cell r="AA81" t="str">
            <v>CARLOS</v>
          </cell>
          <cell r="AB81" t="str">
            <v>ALFONSO</v>
          </cell>
          <cell r="AC81" t="str">
            <v>PEREA</v>
          </cell>
          <cell r="AD81" t="str">
            <v>SANTACRUZ</v>
          </cell>
          <cell r="AE81" t="str">
            <v>NO</v>
          </cell>
          <cell r="AF81" t="str">
            <v>6 NO CONSTITUYÓ GARANTÍAS</v>
          </cell>
          <cell r="AG81" t="str">
            <v>N-A</v>
          </cell>
          <cell r="AH81" t="str">
            <v>N-A</v>
          </cell>
          <cell r="AI81" t="str">
            <v>N-A</v>
          </cell>
          <cell r="AJ81" t="str">
            <v>N-A</v>
          </cell>
          <cell r="AK81" t="str">
            <v>GLORIA TERESITA SERNA ALZATE</v>
          </cell>
          <cell r="AL81" t="str">
            <v>PNN FARALLONES DE CALI</v>
          </cell>
          <cell r="AM81" t="str">
            <v>2 SUPERVISOR</v>
          </cell>
          <cell r="AN81" t="str">
            <v>3 CÉDULA DE CIUDADANÍA</v>
          </cell>
          <cell r="AO81">
            <v>29120620</v>
          </cell>
          <cell r="AP81" t="str">
            <v>MARIA JULIANA CERON</v>
          </cell>
          <cell r="AQ81">
            <v>309</v>
          </cell>
          <cell r="AR81" t="str">
            <v>3 NO PACTADOS</v>
          </cell>
          <cell r="AS81" t="str">
            <v>4 NO SE HA ADICIONADO NI EN VALOR y EN TIEMPO</v>
          </cell>
          <cell r="AT81">
            <v>1</v>
          </cell>
          <cell r="AU81">
            <v>1223640</v>
          </cell>
          <cell r="AV81">
            <v>45929</v>
          </cell>
          <cell r="AW81">
            <v>10</v>
          </cell>
          <cell r="AX81">
            <v>45929</v>
          </cell>
          <cell r="AY81">
            <v>45700</v>
          </cell>
          <cell r="AZ81" t="str">
            <v>N/A</v>
          </cell>
          <cell r="BA81">
            <v>45700</v>
          </cell>
          <cell r="BB81">
            <v>46021</v>
          </cell>
          <cell r="BD81" t="str">
            <v>2. NO</v>
          </cell>
          <cell r="BE81" t="str">
            <v>-</v>
          </cell>
          <cell r="BF81" t="str">
            <v>-</v>
          </cell>
          <cell r="BG81" t="str">
            <v>2. NO</v>
          </cell>
          <cell r="BH81">
            <v>0</v>
          </cell>
          <cell r="BI81" t="str">
            <v>-</v>
          </cell>
          <cell r="BJ81" t="str">
            <v>-</v>
          </cell>
          <cell r="BK81" t="str">
            <v>PRORROGADO Y ADICIONADO</v>
          </cell>
          <cell r="BL81" t="str">
            <v>2025753501900026E</v>
          </cell>
          <cell r="BM81">
            <v>39034116</v>
          </cell>
          <cell r="BN81" t="str">
            <v>WENDY ISABEL DAVID</v>
          </cell>
          <cell r="BO81" t="str">
            <v xml:space="preserve">https://community.secop.gov.co/Public/Tendering/ContractNoticePhases/View?PPI=CO1.PPI.37403250&amp;isFromPublicArea=True&amp;isModal=False </v>
          </cell>
          <cell r="BP81" t="str">
            <v>VIGENTE</v>
          </cell>
          <cell r="BR81" t="str">
            <v>https://community.secop.gov.co/Public/Tendering/ContractDetailView/Index?UniqueIdentifier=CO1.PCCNTR.7469180</v>
          </cell>
          <cell r="BS81" t="str">
            <v>carlos.perea</v>
          </cell>
          <cell r="BT81" t="str">
            <v>parquesnacionales.gov.co</v>
          </cell>
          <cell r="BU81" t="str">
            <v>carlosperea302@gmail.com</v>
          </cell>
          <cell r="BV81" t="str">
            <v>TECNOLOGO</v>
          </cell>
          <cell r="BW81" t="str">
            <v>BANCOLOMBIA S.A.</v>
          </cell>
          <cell r="BX81" t="str">
            <v>Ahorro</v>
          </cell>
          <cell r="BY81">
            <v>73200002471</v>
          </cell>
          <cell r="CC81">
            <v>2324916</v>
          </cell>
          <cell r="CD81">
            <v>3670920</v>
          </cell>
          <cell r="CE81">
            <v>3670920</v>
          </cell>
          <cell r="CF81">
            <v>3670920</v>
          </cell>
          <cell r="CG81">
            <v>3670920</v>
          </cell>
          <cell r="CH81">
            <v>3670920</v>
          </cell>
          <cell r="CI81">
            <v>3670920</v>
          </cell>
          <cell r="CJ81">
            <v>3670920</v>
          </cell>
          <cell r="CK81">
            <v>3670920</v>
          </cell>
          <cell r="CL81">
            <v>3670920</v>
          </cell>
          <cell r="CM81">
            <v>2447280</v>
          </cell>
          <cell r="CN81">
            <v>1223640</v>
          </cell>
        </row>
        <row r="82">
          <cell r="A82" t="str">
            <v>CD-DTPA-082-2025</v>
          </cell>
          <cell r="B82" t="str">
            <v>1 FONAM</v>
          </cell>
          <cell r="C82" t="str">
            <v>CPS-DTPA-82-2025</v>
          </cell>
          <cell r="D82" t="str">
            <v>SHARON LIZETH BECERRA GARCIA</v>
          </cell>
          <cell r="E82">
            <v>45700</v>
          </cell>
          <cell r="F82" t="str">
            <v>PA04-3202008-9-047 Prestar servicios de apoyo a la gestión con plena autonomía técnica y administrativa en las actividades requeridas del PNN Farallones de Cali Implementar los instrumentos de planeación (planes de manejo / rem u otros programas y lineamientos) de la entidad especialmente en los ecosistemas andinos y de páramo, en el marco de la conservación de la diversidad biológica de las Áreas Protegidas del SINAP Nacional.</v>
          </cell>
          <cell r="G82" t="str">
            <v>APOYO A LA GESTIÓN</v>
          </cell>
          <cell r="H82" t="str">
            <v>2 CONTRATACIÓN DIRECTA</v>
          </cell>
          <cell r="I82" t="str">
            <v>14 PRESTACIÓN DE SERVICIOS</v>
          </cell>
          <cell r="J82" t="str">
            <v>N/A</v>
          </cell>
          <cell r="K82">
            <v>80111600</v>
          </cell>
          <cell r="L82">
            <v>5525</v>
          </cell>
          <cell r="M82">
            <v>4725</v>
          </cell>
          <cell r="N82">
            <v>45700</v>
          </cell>
          <cell r="O82">
            <v>3388192</v>
          </cell>
          <cell r="P82">
            <v>36027775</v>
          </cell>
          <cell r="Q82" t="str">
            <v>TREINTA Y SEIS MILLONES VEINTISIETE MIL SETECIENTOS SETENTA Y CINCO</v>
          </cell>
          <cell r="R82" t="str">
            <v>1 PERSONA NATURAL</v>
          </cell>
          <cell r="S82" t="str">
            <v>3 CÉDULA DE CIUDADANÍA</v>
          </cell>
          <cell r="T82">
            <v>1144166980</v>
          </cell>
          <cell r="U82">
            <v>2</v>
          </cell>
          <cell r="V82" t="str">
            <v>N-A</v>
          </cell>
          <cell r="W82" t="str">
            <v>11 NO SE DILIGENCIA INFORMACIÓN PARA ESTE FORMULARIO EN ESTE PERÍODO DE REPORTE</v>
          </cell>
          <cell r="X82" t="str">
            <v>FEMENINO</v>
          </cell>
          <cell r="Y82" t="str">
            <v xml:space="preserve">Valle del Cauca </v>
          </cell>
          <cell r="Z82" t="str">
            <v>Santiago de Cali</v>
          </cell>
          <cell r="AA82" t="str">
            <v>SHARON</v>
          </cell>
          <cell r="AB82" t="str">
            <v>LIZETH</v>
          </cell>
          <cell r="AC82" t="str">
            <v>BECERRA</v>
          </cell>
          <cell r="AD82" t="str">
            <v>GARCIA</v>
          </cell>
          <cell r="AE82" t="str">
            <v>NO</v>
          </cell>
          <cell r="AF82" t="str">
            <v>6 NO CONSTITUYÓ GARANTÍAS</v>
          </cell>
          <cell r="AG82" t="str">
            <v>N-A</v>
          </cell>
          <cell r="AH82" t="str">
            <v>N-A</v>
          </cell>
          <cell r="AI82" t="str">
            <v>N-A</v>
          </cell>
          <cell r="AJ82" t="str">
            <v>N-A</v>
          </cell>
          <cell r="AK82" t="str">
            <v>GLORIA TERESITA SERNA ALZATE</v>
          </cell>
          <cell r="AL82" t="str">
            <v>PNN FARALLONES DE CALI</v>
          </cell>
          <cell r="AM82" t="str">
            <v>2 SUPERVISOR</v>
          </cell>
          <cell r="AN82" t="str">
            <v>3 CÉDULA DE CIUDADANÍA</v>
          </cell>
          <cell r="AO82">
            <v>29120620</v>
          </cell>
          <cell r="AP82" t="str">
            <v>MARIA JULIANA CERON</v>
          </cell>
          <cell r="AQ82">
            <v>319</v>
          </cell>
          <cell r="AR82" t="str">
            <v>3 NO PACTADOS</v>
          </cell>
          <cell r="AS82" t="str">
            <v>4 NO SE HA ADICIONADO NI EN VALOR y EN TIEMPO</v>
          </cell>
          <cell r="AT82">
            <v>0</v>
          </cell>
          <cell r="AU82">
            <v>0</v>
          </cell>
          <cell r="AV82" t="str">
            <v>-</v>
          </cell>
          <cell r="AW82">
            <v>0</v>
          </cell>
          <cell r="AY82">
            <v>45700</v>
          </cell>
          <cell r="AZ82" t="str">
            <v>N/A</v>
          </cell>
          <cell r="BA82">
            <v>45700</v>
          </cell>
          <cell r="BB82">
            <v>46022</v>
          </cell>
          <cell r="BD82" t="str">
            <v>2. NO</v>
          </cell>
          <cell r="BE82" t="str">
            <v>-</v>
          </cell>
          <cell r="BF82" t="str">
            <v>-</v>
          </cell>
          <cell r="BG82" t="str">
            <v>2. NO</v>
          </cell>
          <cell r="BH82">
            <v>0</v>
          </cell>
          <cell r="BI82" t="str">
            <v>-</v>
          </cell>
          <cell r="BJ82" t="str">
            <v>-</v>
          </cell>
          <cell r="BL82" t="str">
            <v>2025753501900027E</v>
          </cell>
          <cell r="BM82">
            <v>36027775</v>
          </cell>
          <cell r="BN82" t="str">
            <v>WENDY ISABEL DAVID</v>
          </cell>
          <cell r="BO82" t="str">
            <v>https://community.secop.gov.co/Public/Tendering/ContractNoticePhases/View?PPI=CO1.PPI.37403487&amp;isFromPublicArea=True&amp;isModal=False</v>
          </cell>
          <cell r="BP82" t="str">
            <v>VIGENTE</v>
          </cell>
          <cell r="BR82" t="str">
            <v>https://community.secop.gov.co/Public/Tendering/ContractDetailView/Index?UniqueIdentifier=CO1.PCCNTR.7469580</v>
          </cell>
          <cell r="BS82" t="str">
            <v>sharon.becerra</v>
          </cell>
          <cell r="BT82" t="str">
            <v>parquesnacionales.gov.co</v>
          </cell>
          <cell r="BU82" t="str">
            <v>sharon.farallones@gmail.com</v>
          </cell>
          <cell r="BV82" t="str">
            <v>TECNOLOGO</v>
          </cell>
          <cell r="BW82" t="str">
            <v>BANCO CAJA SOCIAL S.A.</v>
          </cell>
          <cell r="BX82" t="str">
            <v>Ahorro</v>
          </cell>
          <cell r="BY82">
            <v>24121658713</v>
          </cell>
          <cell r="CC82">
            <v>2145855</v>
          </cell>
          <cell r="CD82">
            <v>3388192</v>
          </cell>
          <cell r="CE82">
            <v>3388192</v>
          </cell>
          <cell r="CF82">
            <v>3388192</v>
          </cell>
          <cell r="CG82">
            <v>3388192</v>
          </cell>
          <cell r="CH82">
            <v>3388192</v>
          </cell>
          <cell r="CI82">
            <v>3388192</v>
          </cell>
          <cell r="CJ82">
            <v>3388192</v>
          </cell>
          <cell r="CK82">
            <v>3388192</v>
          </cell>
          <cell r="CL82">
            <v>3388192</v>
          </cell>
          <cell r="CM82">
            <v>3388192</v>
          </cell>
          <cell r="CN82">
            <v>0</v>
          </cell>
        </row>
        <row r="83">
          <cell r="A83" t="str">
            <v>CD-DTPA-083-2025</v>
          </cell>
          <cell r="B83" t="str">
            <v>1 FONAM</v>
          </cell>
          <cell r="C83" t="str">
            <v>CPS-DTPA-83-2025</v>
          </cell>
          <cell r="D83" t="str">
            <v>KAREN YULIET DELGADO PALADINEZ</v>
          </cell>
          <cell r="E83">
            <v>45700</v>
          </cell>
          <cell r="F83" t="str">
            <v>PA04-3202032-1-010 Prestar servicios de apoyo a la gestión con plena autonomía técnica y administrativa en las actividades requeridas del PNN Farallones de Cali en el desarrollo de las acciones administrativas del proceso sancionatorio ambiental, especialmente en los ecosistemas andinos y de páramo, en el marco de la conservación de la diversidad biológica de las Áreas Protegidas del SINAP Nacional.</v>
          </cell>
          <cell r="G83" t="str">
            <v>APOYO A LA GESTIÓN</v>
          </cell>
          <cell r="H83" t="str">
            <v>2 CONTRATACIÓN DIRECTA</v>
          </cell>
          <cell r="I83" t="str">
            <v>14 PRESTACIÓN DE SERVICIOS</v>
          </cell>
          <cell r="J83" t="str">
            <v>N/A</v>
          </cell>
          <cell r="K83">
            <v>80111600</v>
          </cell>
          <cell r="L83">
            <v>3825</v>
          </cell>
          <cell r="M83">
            <v>4425</v>
          </cell>
          <cell r="N83">
            <v>45700</v>
          </cell>
          <cell r="O83">
            <v>3557602</v>
          </cell>
          <cell r="P83">
            <v>37829168</v>
          </cell>
          <cell r="Q83" t="str">
            <v>TREINTA Y SIETE MILLONES OCHOCIENTOS VEINTINUEVE MIL CIENTO SESENTA Y OCHO</v>
          </cell>
          <cell r="R83" t="str">
            <v>1 PERSONA NATURAL</v>
          </cell>
          <cell r="S83" t="str">
            <v>3 CÉDULA DE CIUDADANÍA</v>
          </cell>
          <cell r="T83">
            <v>1082782193</v>
          </cell>
          <cell r="U83">
            <v>2</v>
          </cell>
          <cell r="V83" t="str">
            <v>N-A</v>
          </cell>
          <cell r="W83" t="str">
            <v>11 NO SE DILIGENCIA INFORMACIÓN PARA ESTE FORMULARIO EN ESTE PERÍODO DE REPORTE</v>
          </cell>
          <cell r="X83" t="str">
            <v>FEMENINO</v>
          </cell>
          <cell r="Y83" t="str">
            <v>Huila</v>
          </cell>
          <cell r="Z83" t="str">
            <v>San Agustin</v>
          </cell>
          <cell r="AA83" t="str">
            <v>KAREN</v>
          </cell>
          <cell r="AB83" t="str">
            <v>YULIET</v>
          </cell>
          <cell r="AC83" t="str">
            <v>DELGADO</v>
          </cell>
          <cell r="AD83" t="str">
            <v>PALADINEZ</v>
          </cell>
          <cell r="AE83" t="str">
            <v>NO</v>
          </cell>
          <cell r="AF83" t="str">
            <v>6 NO CONSTITUYÓ GARANTÍAS</v>
          </cell>
          <cell r="AG83" t="str">
            <v>N-A</v>
          </cell>
          <cell r="AH83" t="str">
            <v>N-A</v>
          </cell>
          <cell r="AI83" t="str">
            <v>N-A</v>
          </cell>
          <cell r="AJ83" t="str">
            <v>N-A</v>
          </cell>
          <cell r="AK83" t="str">
            <v>GLORIA TERESITA SERNA ALZATE</v>
          </cell>
          <cell r="AL83" t="str">
            <v>PNN FARALLONES DE CALI</v>
          </cell>
          <cell r="AM83" t="str">
            <v>2 SUPERVISOR</v>
          </cell>
          <cell r="AN83" t="str">
            <v>3 CÉDULA DE CIUDADANÍA</v>
          </cell>
          <cell r="AO83">
            <v>25292225</v>
          </cell>
          <cell r="AP83" t="str">
            <v>CAROL JOHANNA ORTEGA SANCHEZ</v>
          </cell>
          <cell r="AQ83">
            <v>319</v>
          </cell>
          <cell r="AR83" t="str">
            <v>3 NO PACTADOS</v>
          </cell>
          <cell r="AS83" t="str">
            <v>4 NO SE HA ADICIONADO NI EN VALOR y EN TIEMPO</v>
          </cell>
          <cell r="AT83">
            <v>0</v>
          </cell>
          <cell r="AU83">
            <v>0</v>
          </cell>
          <cell r="AV83" t="str">
            <v>-</v>
          </cell>
          <cell r="AW83">
            <v>0</v>
          </cell>
          <cell r="AY83">
            <v>45700</v>
          </cell>
          <cell r="AZ83" t="str">
            <v>N/A</v>
          </cell>
          <cell r="BA83">
            <v>45700</v>
          </cell>
          <cell r="BB83">
            <v>46022</v>
          </cell>
          <cell r="BD83" t="str">
            <v>2. NO</v>
          </cell>
          <cell r="BE83" t="str">
            <v>-</v>
          </cell>
          <cell r="BF83" t="str">
            <v>-</v>
          </cell>
          <cell r="BG83" t="str">
            <v>2. NO</v>
          </cell>
          <cell r="BH83">
            <v>0</v>
          </cell>
          <cell r="BI83" t="str">
            <v>-</v>
          </cell>
          <cell r="BJ83" t="str">
            <v>-</v>
          </cell>
          <cell r="BL83" t="str">
            <v>2025753501900028E</v>
          </cell>
          <cell r="BM83">
            <v>37829168</v>
          </cell>
          <cell r="BN83" t="str">
            <v>WENDY ISABEL DAVID</v>
          </cell>
          <cell r="BO83" t="str">
            <v>https://community.secop.gov.co/Public/Tendering/ContractNoticePhases/View?PPI=CO1.PPI.37404914&amp;isFromPublicArea=True&amp;isModal=False</v>
          </cell>
          <cell r="BP83" t="str">
            <v>VIGENTE</v>
          </cell>
          <cell r="BR83" t="str">
            <v>https://community.secop.gov.co/Public/Tendering/ContractDetailView/Index?UniqueIdentifier=CO1.PCCNTR.7469367</v>
          </cell>
          <cell r="BS83" t="str">
            <v>karen.delgado</v>
          </cell>
          <cell r="BT83" t="str">
            <v>parquesnacionales.gov.co</v>
          </cell>
          <cell r="BU83" t="str">
            <v>karen.delgadop.23@gmail.com</v>
          </cell>
          <cell r="BV83" t="str">
            <v>TECNOLOGO</v>
          </cell>
          <cell r="BW83" t="str">
            <v>BANCOLOMBIA S.A.</v>
          </cell>
          <cell r="BX83" t="str">
            <v>Ahorro</v>
          </cell>
          <cell r="BY83">
            <v>45363513402</v>
          </cell>
          <cell r="CC83">
            <v>2253148</v>
          </cell>
          <cell r="CD83">
            <v>3557602</v>
          </cell>
          <cell r="CE83">
            <v>3557602</v>
          </cell>
          <cell r="CF83">
            <v>3557602</v>
          </cell>
          <cell r="CG83">
            <v>3557602</v>
          </cell>
          <cell r="CH83">
            <v>3557602</v>
          </cell>
          <cell r="CI83">
            <v>3557602</v>
          </cell>
          <cell r="CJ83">
            <v>3557602</v>
          </cell>
          <cell r="CK83">
            <v>3557602</v>
          </cell>
          <cell r="CL83">
            <v>3557602</v>
          </cell>
          <cell r="CM83">
            <v>3557602</v>
          </cell>
          <cell r="CN83">
            <v>0</v>
          </cell>
        </row>
        <row r="84">
          <cell r="A84" t="str">
            <v>CD-DTPA-084-2025</v>
          </cell>
          <cell r="B84" t="str">
            <v>1 FONAM</v>
          </cell>
          <cell r="C84" t="str">
            <v>CPS-DTPA-84-2025</v>
          </cell>
          <cell r="D84" t="str">
            <v>DIANA MARITZA RAMOS TOMBE</v>
          </cell>
          <cell r="E84">
            <v>45700</v>
          </cell>
          <cell r="F84" t="str">
            <v>PA04-3202038-17-061 Prestar servicios de apoyo a la gestión con plena autonomía técnica y administrativa en las actividades requeridas del PNN Farallones de Cali, consistente en actividades de viverismo, en la producción y mantenimiento de plántulas para las actividades de restauración, especialmente en los ecosistemas andinos y de páramo, en el marco de la conservación de la diversidad biológica de las Áreas Protegidas del SINAP Nacional.</v>
          </cell>
          <cell r="G84" t="str">
            <v>APOYO A LA GESTIÓN</v>
          </cell>
          <cell r="H84" t="str">
            <v>2 CONTRATACIÓN DIRECTA</v>
          </cell>
          <cell r="I84" t="str">
            <v>14 PRESTACIÓN DE SERVICIOS</v>
          </cell>
          <cell r="J84" t="str">
            <v>N/A</v>
          </cell>
          <cell r="K84">
            <v>80111600</v>
          </cell>
          <cell r="L84">
            <v>5225</v>
          </cell>
          <cell r="M84">
            <v>4525</v>
          </cell>
          <cell r="N84">
            <v>45700</v>
          </cell>
          <cell r="O84">
            <v>1836237</v>
          </cell>
          <cell r="P84">
            <v>19525320</v>
          </cell>
          <cell r="Q84" t="str">
            <v>DIECINUEVE MILLONES QUINIENTOS VEINTICINCO MIL TRESCIENTOS VEINTE</v>
          </cell>
          <cell r="R84" t="str">
            <v>1 PERSONA NATURAL</v>
          </cell>
          <cell r="S84" t="str">
            <v>3 CÉDULA DE CIUDADANÍA</v>
          </cell>
          <cell r="T84">
            <v>1114732647</v>
          </cell>
          <cell r="U84">
            <v>2</v>
          </cell>
          <cell r="V84" t="str">
            <v>N-A</v>
          </cell>
          <cell r="W84" t="str">
            <v>11 NO SE DILIGENCIA INFORMACIÓN PARA ESTE FORMULARIO EN ESTE PERÍODO DE REPORTE</v>
          </cell>
          <cell r="X84" t="str">
            <v>FEMENINO</v>
          </cell>
          <cell r="Y84" t="str">
            <v xml:space="preserve">Valle del Cauca </v>
          </cell>
          <cell r="Z84" t="str">
            <v>Dagua</v>
          </cell>
          <cell r="AA84" t="str">
            <v>DIANA</v>
          </cell>
          <cell r="AB84" t="str">
            <v>MARTIZA</v>
          </cell>
          <cell r="AC84" t="str">
            <v>RAMOS</v>
          </cell>
          <cell r="AD84" t="str">
            <v>TOMBE</v>
          </cell>
          <cell r="AE84" t="str">
            <v>NO</v>
          </cell>
          <cell r="AF84" t="str">
            <v>6 NO CONSTITUYÓ GARANTÍAS</v>
          </cell>
          <cell r="AG84" t="str">
            <v>N-A</v>
          </cell>
          <cell r="AH84" t="str">
            <v>N-A</v>
          </cell>
          <cell r="AI84" t="str">
            <v>N-A</v>
          </cell>
          <cell r="AJ84" t="str">
            <v>N-A</v>
          </cell>
          <cell r="AK84" t="str">
            <v>GLORIA TERESITA SERNA ALZATE</v>
          </cell>
          <cell r="AL84" t="str">
            <v>PNN FARALLONES DE CALI</v>
          </cell>
          <cell r="AM84" t="str">
            <v>2 SUPERVISOR</v>
          </cell>
          <cell r="AN84" t="str">
            <v>3 CÉDULA DE CIUDADANÍA</v>
          </cell>
          <cell r="AO84">
            <v>29120620</v>
          </cell>
          <cell r="AP84" t="str">
            <v>MARIA JULIANA CERON</v>
          </cell>
          <cell r="AQ84">
            <v>319</v>
          </cell>
          <cell r="AR84" t="str">
            <v>3 NO PACTADOS</v>
          </cell>
          <cell r="AS84" t="str">
            <v>4 NO SE HA ADICIONADO NI EN VALOR y EN TIEMPO</v>
          </cell>
          <cell r="AT84">
            <v>0</v>
          </cell>
          <cell r="AU84">
            <v>0</v>
          </cell>
          <cell r="AV84" t="str">
            <v>-</v>
          </cell>
          <cell r="AW84">
            <v>0</v>
          </cell>
          <cell r="AY84">
            <v>45700</v>
          </cell>
          <cell r="AZ84" t="str">
            <v>N/A</v>
          </cell>
          <cell r="BA84">
            <v>45700</v>
          </cell>
          <cell r="BB84">
            <v>46022</v>
          </cell>
          <cell r="BD84" t="str">
            <v>2. NO</v>
          </cell>
          <cell r="BE84" t="str">
            <v>-</v>
          </cell>
          <cell r="BF84" t="str">
            <v>-</v>
          </cell>
          <cell r="BG84" t="str">
            <v>2. NO</v>
          </cell>
          <cell r="BH84">
            <v>0</v>
          </cell>
          <cell r="BI84" t="str">
            <v>-</v>
          </cell>
          <cell r="BJ84" t="str">
            <v>-</v>
          </cell>
          <cell r="BL84" t="str">
            <v>2025753501900029E</v>
          </cell>
          <cell r="BM84">
            <v>19525320</v>
          </cell>
          <cell r="BN84" t="str">
            <v>WENDY ISABEL DAVID</v>
          </cell>
          <cell r="BO84" t="str">
            <v xml:space="preserve">https://community.secop.gov.co/Public/Tendering/ContractNoticePhases/View?PPI=CO1.PPI.37405947&amp;isFromPublicArea=True&amp;isModal=False </v>
          </cell>
          <cell r="BP84" t="str">
            <v>VIGENTE</v>
          </cell>
          <cell r="BR84" t="str">
            <v>https://community.secop.gov.co/Public/Tendering/ContractDetailView/Index?UniqueIdentifier=CO1.PCCNTR.7470012</v>
          </cell>
          <cell r="BS84" t="str">
            <v>diana.ramos</v>
          </cell>
          <cell r="BT84" t="str">
            <v>parquesnacionales.gov.co</v>
          </cell>
          <cell r="BU84" t="str">
            <v>ramosdiana1993@gmail.com</v>
          </cell>
          <cell r="BV84" t="str">
            <v>OPERARIO</v>
          </cell>
          <cell r="BW84" t="str">
            <v>BANCO DE BOGOTA</v>
          </cell>
          <cell r="BX84" t="str">
            <v>Ahorro</v>
          </cell>
          <cell r="BY84">
            <v>295054324</v>
          </cell>
          <cell r="CC84">
            <v>1162950</v>
          </cell>
          <cell r="CD84">
            <v>1836237</v>
          </cell>
          <cell r="CE84">
            <v>1836237</v>
          </cell>
          <cell r="CF84">
            <v>1836237</v>
          </cell>
          <cell r="CG84">
            <v>1836237</v>
          </cell>
          <cell r="CH84">
            <v>1836237</v>
          </cell>
          <cell r="CI84">
            <v>1836237</v>
          </cell>
          <cell r="CJ84">
            <v>1836237</v>
          </cell>
          <cell r="CK84">
            <v>1836237</v>
          </cell>
          <cell r="CL84">
            <v>1836237</v>
          </cell>
          <cell r="CM84">
            <v>1836237</v>
          </cell>
          <cell r="CN84">
            <v>0</v>
          </cell>
        </row>
        <row r="85">
          <cell r="A85" t="str">
            <v>CD-DTPA-085-2025</v>
          </cell>
          <cell r="B85" t="str">
            <v>1 FONAM</v>
          </cell>
          <cell r="C85" t="str">
            <v>CPS-DTPA-85-2025</v>
          </cell>
          <cell r="D85" t="str">
            <v>MIGUEL ANGEL CASTRO OSORIO</v>
          </cell>
          <cell r="E85">
            <v>45700</v>
          </cell>
          <cell r="F85" t="str">
            <v>PA04-3202056-5-038 Prestar servicios profesionales con plena autonomía técnica y administrativa en en el PNN Farallones de Cali en el desarrollo de actividades de diseño y comunicación, para generar valoración social del patrimonio natural y cultural, aportando a la visibilización y posicionamiento de las medidas de manejo al área protegida, en el marco de la conservación de la diversidad biológica de las Áreas Protegidas del SINAP Nacional, especialmente en la presente en los ecosistemas de páramo y bosques del Parque Nacional Natural Farallones de Cali y su área de influencia.</v>
          </cell>
          <cell r="G85" t="str">
            <v>PROFESIONAL</v>
          </cell>
          <cell r="H85" t="str">
            <v>2 CONTRATACIÓN DIRECTA</v>
          </cell>
          <cell r="I85" t="str">
            <v>14 PRESTACIÓN DE SERVICIOS</v>
          </cell>
          <cell r="J85" t="str">
            <v>N/A</v>
          </cell>
          <cell r="K85">
            <v>80111600</v>
          </cell>
          <cell r="L85">
            <v>3625</v>
          </cell>
          <cell r="M85">
            <v>4225</v>
          </cell>
          <cell r="N85">
            <v>45700</v>
          </cell>
          <cell r="O85">
            <v>3818858</v>
          </cell>
          <cell r="P85">
            <v>40607190</v>
          </cell>
          <cell r="Q85" t="str">
            <v>TREINTA Y NUEVE MILLONES TRESCIENTOS TREINTA Y CUATRO MIL DOSCIENTOS TREINTA Y SIETE</v>
          </cell>
          <cell r="R85" t="str">
            <v>1 PERSONA NATURAL</v>
          </cell>
          <cell r="S85" t="str">
            <v>3 CÉDULA DE CIUDADANÍA</v>
          </cell>
          <cell r="T85">
            <v>1107090063</v>
          </cell>
          <cell r="U85">
            <v>2</v>
          </cell>
          <cell r="V85" t="str">
            <v>N-A</v>
          </cell>
          <cell r="W85" t="str">
            <v>11 NO SE DILIGENCIA INFORMACIÓN PARA ESTE FORMULARIO EN ESTE PERÍODO DE REPORTE</v>
          </cell>
          <cell r="X85" t="str">
            <v>MASCULINO</v>
          </cell>
          <cell r="Y85" t="str">
            <v xml:space="preserve">Valle del Cauca </v>
          </cell>
          <cell r="Z85" t="str">
            <v>Santiago de Cali</v>
          </cell>
          <cell r="AA85" t="str">
            <v>MIGUEL</v>
          </cell>
          <cell r="AB85" t="str">
            <v>ANGEL</v>
          </cell>
          <cell r="AC85" t="str">
            <v>CASTRO</v>
          </cell>
          <cell r="AD85" t="str">
            <v>OSORIO</v>
          </cell>
          <cell r="AE85" t="str">
            <v>SI</v>
          </cell>
          <cell r="AF85" t="str">
            <v>1 PÓLIZA</v>
          </cell>
          <cell r="AG85" t="str">
            <v>12 SEGUROS DEL ESTADO</v>
          </cell>
          <cell r="AH85" t="str">
            <v>2 CUMPLIMIENTO</v>
          </cell>
          <cell r="AI85">
            <v>45700</v>
          </cell>
          <cell r="AJ85" t="str">
            <v>45-46-101029546</v>
          </cell>
          <cell r="AK85" t="str">
            <v>GLORIA TERESITA SERNA ALZATE</v>
          </cell>
          <cell r="AL85" t="str">
            <v>PNN FARALLONES DE CALI</v>
          </cell>
          <cell r="AM85" t="str">
            <v>2 SUPERVISOR</v>
          </cell>
          <cell r="AN85" t="str">
            <v>3 CÉDULA DE CIUDADANÍA</v>
          </cell>
          <cell r="AO85">
            <v>29120620</v>
          </cell>
          <cell r="AP85" t="str">
            <v>MARIA JULIANA CERON</v>
          </cell>
          <cell r="AQ85">
            <v>319</v>
          </cell>
          <cell r="AR85" t="str">
            <v>3 NO PACTADOS</v>
          </cell>
          <cell r="AS85" t="str">
            <v>4 NO SE HA ADICIONADO NI EN VALOR y EN TIEMPO</v>
          </cell>
          <cell r="AT85">
            <v>1</v>
          </cell>
          <cell r="AU85">
            <v>1272953</v>
          </cell>
          <cell r="AV85">
            <v>45925</v>
          </cell>
          <cell r="AW85">
            <v>10</v>
          </cell>
          <cell r="AX85">
            <v>45925</v>
          </cell>
          <cell r="AY85">
            <v>45700</v>
          </cell>
          <cell r="AZ85">
            <v>45700</v>
          </cell>
          <cell r="BA85">
            <v>45700</v>
          </cell>
          <cell r="BB85">
            <v>46022</v>
          </cell>
          <cell r="BD85" t="str">
            <v>2. NO</v>
          </cell>
          <cell r="BE85" t="str">
            <v>-</v>
          </cell>
          <cell r="BF85" t="str">
            <v>-</v>
          </cell>
          <cell r="BG85" t="str">
            <v>2. NO</v>
          </cell>
          <cell r="BH85">
            <v>0</v>
          </cell>
          <cell r="BI85" t="str">
            <v>-</v>
          </cell>
          <cell r="BJ85" t="str">
            <v>-</v>
          </cell>
          <cell r="BK85" t="str">
            <v>PRORROGADO Y ADICIONADO</v>
          </cell>
          <cell r="BL85" t="str">
            <v>2025753501900030E</v>
          </cell>
          <cell r="BM85">
            <v>41880143</v>
          </cell>
          <cell r="BN85" t="str">
            <v>WENDY ISABEL DAVID</v>
          </cell>
          <cell r="BO85" t="str">
            <v xml:space="preserve">https://community.secop.gov.co/Public/Tendering/ContractNoticePhases/View?PPI=CO1.PPI.37406424&amp;isFromPublicArea=True&amp;isModal=False </v>
          </cell>
          <cell r="BP85" t="str">
            <v>VIGENTE</v>
          </cell>
          <cell r="BR85" t="str">
            <v>https://community.secop.gov.co/Public/Tendering/ContractDetailView/Index?UniqueIdentifier=CO1.PCCNTR.7469852</v>
          </cell>
          <cell r="BS85" t="str">
            <v>miguel.castro</v>
          </cell>
          <cell r="BT85" t="str">
            <v>parquesnacionales.gov.co</v>
          </cell>
          <cell r="BU85" t="str">
            <v>miguel_ang.castro@uao.edu.co</v>
          </cell>
          <cell r="BV85" t="str">
            <v>PROFESIONAL</v>
          </cell>
          <cell r="BW85" t="str">
            <v>BANCOLOMBIA S.A.</v>
          </cell>
          <cell r="BX85" t="str">
            <v>Ahorro</v>
          </cell>
          <cell r="BY85">
            <v>91227058787</v>
          </cell>
          <cell r="CC85">
            <v>2418610</v>
          </cell>
          <cell r="CD85">
            <v>3818858</v>
          </cell>
          <cell r="CE85">
            <v>3818858</v>
          </cell>
          <cell r="CF85">
            <v>3818858</v>
          </cell>
          <cell r="CG85">
            <v>3818858</v>
          </cell>
          <cell r="CH85">
            <v>3818858</v>
          </cell>
          <cell r="CI85">
            <v>3818858</v>
          </cell>
          <cell r="CJ85">
            <v>3818858</v>
          </cell>
          <cell r="CK85">
            <v>3818858</v>
          </cell>
          <cell r="CL85">
            <v>3818858</v>
          </cell>
          <cell r="CM85">
            <v>2545905</v>
          </cell>
          <cell r="CN85">
            <v>2545906</v>
          </cell>
        </row>
        <row r="86">
          <cell r="A86" t="str">
            <v>CD-DTPA-086-2025</v>
          </cell>
          <cell r="B86" t="str">
            <v>1 FONAM</v>
          </cell>
          <cell r="C86" t="str">
            <v>CPS-DTPA-86-2025</v>
          </cell>
          <cell r="D86" t="str">
            <v>ANDRÉS FELIPE MORENO WIEDMAN</v>
          </cell>
          <cell r="E86">
            <v>45701</v>
          </cell>
          <cell r="F86" t="str">
            <v>PA04-3202053-27-085 Prestar servicios profesionales con plena autonomía técnica y administrativa en el PNN Farallones de Cali en la realización de las actividades de caracterización predial necesarias para Implementar la ruta de acuerdos de conservación enfocado a la aplicación de la resolución 0470 de 2018, en áreas estrategicas de conservación de los ecosistemas andinos y de páramo, en el marco de la conservación de la diversidad biológica de las Áreas Protegidas del SINAP Nacional"</v>
          </cell>
          <cell r="G86" t="str">
            <v>PROFESIONAL</v>
          </cell>
          <cell r="H86" t="str">
            <v>2 CONTRATACIÓN DIRECTA</v>
          </cell>
          <cell r="I86" t="str">
            <v>14 PRESTACIÓN DE SERVICIOS</v>
          </cell>
          <cell r="J86" t="str">
            <v>N/A</v>
          </cell>
          <cell r="K86">
            <v>80111600</v>
          </cell>
          <cell r="L86">
            <v>5125</v>
          </cell>
          <cell r="M86">
            <v>4825</v>
          </cell>
          <cell r="N86">
            <v>45701</v>
          </cell>
          <cell r="O86">
            <v>3670921</v>
          </cell>
          <cell r="P86">
            <v>38911763</v>
          </cell>
          <cell r="Q86" t="str">
            <v>TREINTA Y OCHO MILLONES NOVECIENTOS ONCE MIL SETECIENTOS SESENTA Y TRES</v>
          </cell>
          <cell r="R86" t="str">
            <v>1 PERSONA NATURAL</v>
          </cell>
          <cell r="S86" t="str">
            <v>3 CÉDULA DE CIUDADANÍA</v>
          </cell>
          <cell r="T86">
            <v>1130623094</v>
          </cell>
          <cell r="U86">
            <v>2</v>
          </cell>
          <cell r="V86" t="str">
            <v>N-A</v>
          </cell>
          <cell r="W86" t="str">
            <v>11 NO SE DILIGENCIA INFORMACIÓN PARA ESTE FORMULARIO EN ESTE PERÍODO DE REPORTE</v>
          </cell>
          <cell r="X86" t="str">
            <v>MASCULINO</v>
          </cell>
          <cell r="Y86" t="str">
            <v xml:space="preserve">Valle del Cauca </v>
          </cell>
          <cell r="Z86" t="str">
            <v>Santiago de Cali</v>
          </cell>
          <cell r="AA86" t="str">
            <v>ANDRÉS</v>
          </cell>
          <cell r="AB86" t="str">
            <v>FELIPE</v>
          </cell>
          <cell r="AC86" t="str">
            <v>MORENO</v>
          </cell>
          <cell r="AD86" t="str">
            <v>WIEDMAN</v>
          </cell>
          <cell r="AE86" t="str">
            <v>SI</v>
          </cell>
          <cell r="AF86" t="str">
            <v>1 PÓLIZA</v>
          </cell>
          <cell r="AG86" t="str">
            <v>12 SEGUROS DEL ESTADO</v>
          </cell>
          <cell r="AH86" t="str">
            <v>2 CUMPLIMIENTO</v>
          </cell>
          <cell r="AI86">
            <v>45701</v>
          </cell>
          <cell r="AJ86" t="str">
            <v>45-46-101029595</v>
          </cell>
          <cell r="AK86" t="str">
            <v>GLORIA TERESITA SERNA ALZATE</v>
          </cell>
          <cell r="AL86" t="str">
            <v>PNN FARALLONES DE CALI</v>
          </cell>
          <cell r="AM86" t="str">
            <v>2 SUPERVISOR</v>
          </cell>
          <cell r="AN86" t="str">
            <v>3 CÉDULA DE CIUDADANÍA</v>
          </cell>
          <cell r="AO86">
            <v>29120620</v>
          </cell>
          <cell r="AP86" t="str">
            <v>MARIA JULIANA CERON</v>
          </cell>
          <cell r="AQ86">
            <v>318</v>
          </cell>
          <cell r="AR86" t="str">
            <v>3 NO PACTADOS</v>
          </cell>
          <cell r="AS86" t="str">
            <v>4 NO SE HA ADICIONADO NI EN VALOR y EN TIEMPO</v>
          </cell>
          <cell r="AT86">
            <v>0</v>
          </cell>
          <cell r="AU86">
            <v>0</v>
          </cell>
          <cell r="AV86" t="str">
            <v>-</v>
          </cell>
          <cell r="AW86">
            <v>0</v>
          </cell>
          <cell r="AY86">
            <v>45701</v>
          </cell>
          <cell r="AZ86">
            <v>45701</v>
          </cell>
          <cell r="BA86">
            <v>45701</v>
          </cell>
          <cell r="BB86">
            <v>46022</v>
          </cell>
          <cell r="BD86" t="str">
            <v>2. NO</v>
          </cell>
          <cell r="BE86" t="str">
            <v>-</v>
          </cell>
          <cell r="BF86" t="str">
            <v>-</v>
          </cell>
          <cell r="BG86" t="str">
            <v>2. NO</v>
          </cell>
          <cell r="BH86">
            <v>0</v>
          </cell>
          <cell r="BI86" t="str">
            <v>-</v>
          </cell>
          <cell r="BJ86" t="str">
            <v>-</v>
          </cell>
          <cell r="BL86" t="str">
            <v>2025753501900031E</v>
          </cell>
          <cell r="BM86">
            <v>38911763</v>
          </cell>
          <cell r="BN86" t="str">
            <v>WENDY ISABEL DAVID</v>
          </cell>
          <cell r="BO86" t="str">
            <v xml:space="preserve">https://community.secop.gov.co/Public/Tendering/ContractNoticePhases/View?PPI=CO1.PPI.37443613&amp;isFromPublicArea=True&amp;isModal=False </v>
          </cell>
          <cell r="BP86" t="str">
            <v>VIGENTE</v>
          </cell>
          <cell r="BR86" t="str">
            <v>https://community.secop.gov.co/Public/Tendering/ContractDetailView/Index?UniqueIdentifier=CO1.PCCNTR.7479150</v>
          </cell>
          <cell r="BS86" t="str">
            <v>andres.moreno</v>
          </cell>
          <cell r="BT86" t="str">
            <v>parquesnacionales.gov.co</v>
          </cell>
          <cell r="BU86" t="str">
            <v>andresfelipewiedmann@gmail.com</v>
          </cell>
          <cell r="BV86" t="str">
            <v>PROFESIONAL</v>
          </cell>
          <cell r="BW86" t="str">
            <v>BANCOLOMBIA S.A.</v>
          </cell>
          <cell r="BX86" t="str">
            <v>Ahorro</v>
          </cell>
          <cell r="BY86">
            <v>91228607636</v>
          </cell>
          <cell r="CC86">
            <v>2202553</v>
          </cell>
          <cell r="CD86">
            <v>3670921</v>
          </cell>
          <cell r="CE86">
            <v>3670921</v>
          </cell>
          <cell r="CF86">
            <v>3670921</v>
          </cell>
          <cell r="CG86">
            <v>3670921</v>
          </cell>
          <cell r="CH86">
            <v>3670921</v>
          </cell>
          <cell r="CI86">
            <v>3670921</v>
          </cell>
          <cell r="CJ86">
            <v>3670921</v>
          </cell>
          <cell r="CK86">
            <v>3670921</v>
          </cell>
          <cell r="CL86">
            <v>3670921</v>
          </cell>
          <cell r="CM86">
            <v>3670921</v>
          </cell>
          <cell r="CN86">
            <v>0</v>
          </cell>
        </row>
        <row r="87">
          <cell r="A87" t="str">
            <v>CD-DTPA-087-2025</v>
          </cell>
          <cell r="B87" t="str">
            <v>1 FONAM</v>
          </cell>
          <cell r="C87" t="str">
            <v>CPS-DTPA-87-2025</v>
          </cell>
          <cell r="D87" t="str">
            <v>ELSY ALVEAR MENSA</v>
          </cell>
          <cell r="E87">
            <v>45701</v>
          </cell>
          <cell r="F87" t="str">
            <v>PA04-3202038-17-060 Prestar servicios de apoyo a la gestión con plena autonomía técnica y administrativa en las actividades tecnicas requeridas del PNN Farallones de Cali, consistente en actividades de viverismo, en la producción y mantenimiento de plántulas para las actividades de restauración, especialmente en los ecosistemas andinos y de páramo, en el marco de la conservación de la diversidad biológica de las Áreas Protegidas del SINAP Nacional.</v>
          </cell>
          <cell r="G87" t="str">
            <v>APOYO A LA GESTIÓN</v>
          </cell>
          <cell r="H87" t="str">
            <v>2 CONTRATACIÓN DIRECTA</v>
          </cell>
          <cell r="I87" t="str">
            <v>14 PRESTACIÓN DE SERVICIOS</v>
          </cell>
          <cell r="J87" t="str">
            <v>N/A</v>
          </cell>
          <cell r="K87">
            <v>80111600</v>
          </cell>
          <cell r="L87">
            <v>4525</v>
          </cell>
          <cell r="M87">
            <v>4925</v>
          </cell>
          <cell r="N87">
            <v>45701</v>
          </cell>
          <cell r="O87">
            <v>2680096</v>
          </cell>
          <cell r="P87">
            <v>28409018</v>
          </cell>
          <cell r="Q87" t="str">
            <v>VEINTIOCHO MILLONES CUATROCIENTOS NUEVE MIL DIECIOCHO</v>
          </cell>
          <cell r="R87" t="str">
            <v>1 PERSONA NATURAL</v>
          </cell>
          <cell r="S87" t="str">
            <v>3 CÉDULA DE CIUDADANÍA</v>
          </cell>
          <cell r="T87">
            <v>31924043</v>
          </cell>
          <cell r="U87">
            <v>2</v>
          </cell>
          <cell r="V87" t="str">
            <v>N-A</v>
          </cell>
          <cell r="W87" t="str">
            <v>11 NO SE DILIGENCIA INFORMACIÓN PARA ESTE FORMULARIO EN ESTE PERÍODO DE REPORTE</v>
          </cell>
          <cell r="X87" t="str">
            <v>FEMENINO</v>
          </cell>
          <cell r="Y87" t="str">
            <v xml:space="preserve">Valle del Cauca </v>
          </cell>
          <cell r="Z87" t="str">
            <v>Santiago de Cali</v>
          </cell>
          <cell r="AA87" t="str">
            <v>ELSY</v>
          </cell>
          <cell r="AC87" t="str">
            <v>ALVEAR</v>
          </cell>
          <cell r="AD87" t="str">
            <v>MENSA</v>
          </cell>
          <cell r="AE87" t="str">
            <v>NO</v>
          </cell>
          <cell r="AF87" t="str">
            <v>6 NO CONSTITUYÓ GARANTÍAS</v>
          </cell>
          <cell r="AG87" t="str">
            <v>N-A</v>
          </cell>
          <cell r="AH87" t="str">
            <v>N-A</v>
          </cell>
          <cell r="AI87" t="str">
            <v>N-A</v>
          </cell>
          <cell r="AJ87" t="str">
            <v>N-A</v>
          </cell>
          <cell r="AK87" t="str">
            <v>GLORIA TERESITA SERNA ALZATE</v>
          </cell>
          <cell r="AL87" t="str">
            <v>PNN FARALLONES DE CALI</v>
          </cell>
          <cell r="AM87" t="str">
            <v>2 SUPERVISOR</v>
          </cell>
          <cell r="AN87" t="str">
            <v>3 CÉDULA DE CIUDADANÍA</v>
          </cell>
          <cell r="AO87">
            <v>29120620</v>
          </cell>
          <cell r="AP87" t="str">
            <v>MARIA JULIANA CERON</v>
          </cell>
          <cell r="AQ87">
            <v>318</v>
          </cell>
          <cell r="AR87" t="str">
            <v>3 NO PACTADOS</v>
          </cell>
          <cell r="AS87" t="str">
            <v>4 NO SE HA ADICIONADO NI EN VALOR y EN TIEMPO</v>
          </cell>
          <cell r="AT87">
            <v>0</v>
          </cell>
          <cell r="AU87">
            <v>0</v>
          </cell>
          <cell r="AV87" t="str">
            <v>-</v>
          </cell>
          <cell r="AW87">
            <v>0</v>
          </cell>
          <cell r="AY87">
            <v>45701</v>
          </cell>
          <cell r="AZ87" t="str">
            <v>N/A</v>
          </cell>
          <cell r="BA87">
            <v>45701</v>
          </cell>
          <cell r="BB87">
            <v>46022</v>
          </cell>
          <cell r="BD87" t="str">
            <v>2. NO</v>
          </cell>
          <cell r="BE87" t="str">
            <v>-</v>
          </cell>
          <cell r="BF87" t="str">
            <v>-</v>
          </cell>
          <cell r="BG87" t="str">
            <v>2. NO</v>
          </cell>
          <cell r="BH87">
            <v>0</v>
          </cell>
          <cell r="BI87" t="str">
            <v>-</v>
          </cell>
          <cell r="BJ87" t="str">
            <v>-</v>
          </cell>
          <cell r="BL87" t="str">
            <v>2025753501900032E</v>
          </cell>
          <cell r="BM87">
            <v>28409018</v>
          </cell>
          <cell r="BN87" t="str">
            <v>WENDY ISABEL DAVID</v>
          </cell>
          <cell r="BO87" t="str">
            <v xml:space="preserve">https://community.secop.gov.co/Public/Tendering/ContractNoticePhases/View?PPI=CO1.PPI.37444164&amp;isFromPublicArea=True&amp;isModal=False </v>
          </cell>
          <cell r="BP87" t="str">
            <v>VIGENTE</v>
          </cell>
          <cell r="BR87" t="str">
            <v>https://community.secop.gov.co/Public/Tendering/ContractDetailView/Index?UniqueIdentifier=CO1.PCCNTR.7479492</v>
          </cell>
          <cell r="BS87" t="str">
            <v>elsy.alvear</v>
          </cell>
          <cell r="BT87" t="str">
            <v>parquesnacionales.gov.co</v>
          </cell>
          <cell r="BU87" t="str">
            <v>elsyalvear2@gmail.com</v>
          </cell>
          <cell r="BV87" t="str">
            <v>TECNOLOGO</v>
          </cell>
          <cell r="BW87" t="str">
            <v>BANCO DE OCCIDENTE</v>
          </cell>
          <cell r="BX87" t="str">
            <v>Ahorro</v>
          </cell>
          <cell r="BY87">
            <v>21829189</v>
          </cell>
          <cell r="CC87">
            <v>1608058</v>
          </cell>
          <cell r="CD87">
            <v>2680096</v>
          </cell>
          <cell r="CE87">
            <v>2680096</v>
          </cell>
          <cell r="CF87">
            <v>2680096</v>
          </cell>
          <cell r="CG87">
            <v>2680096</v>
          </cell>
          <cell r="CH87">
            <v>2680096</v>
          </cell>
          <cell r="CI87">
            <v>2680096</v>
          </cell>
          <cell r="CJ87">
            <v>2680096</v>
          </cell>
          <cell r="CK87">
            <v>2680096</v>
          </cell>
          <cell r="CL87">
            <v>2680096</v>
          </cell>
          <cell r="CM87">
            <v>2680096</v>
          </cell>
          <cell r="CN87">
            <v>0</v>
          </cell>
        </row>
        <row r="88">
          <cell r="A88" t="str">
            <v>CD-DTPA-088-2025</v>
          </cell>
          <cell r="B88" t="str">
            <v>2 NACION</v>
          </cell>
          <cell r="C88" t="str">
            <v>CPS-DTPA-88-2025</v>
          </cell>
          <cell r="D88" t="str">
            <v>FERNEY GUTIERREZ RAMÍREZ</v>
          </cell>
          <cell r="E88">
            <v>45701</v>
          </cell>
          <cell r="F88" t="str">
            <v>PA06-3202032-1-004 Prestar servicios de apoyo a la gestión con plena autonomía técnica y administrativa en el PNN Los Katíos en el desarrollo de las acciones operativas en la implementación de la estrategia de prevención, vigilancia y control en el área protegida, en el marco de la conservación de la diversidad biológica de las áreas protegidas del SINAP nacional.</v>
          </cell>
          <cell r="G88" t="str">
            <v>APOYO A LA GESTIÓN</v>
          </cell>
          <cell r="H88" t="str">
            <v>2 CONTRATACIÓN DIRECTA</v>
          </cell>
          <cell r="I88" t="str">
            <v>14 PRESTACIÓN DE SERVICIOS</v>
          </cell>
          <cell r="J88" t="str">
            <v>N/A</v>
          </cell>
          <cell r="K88">
            <v>80111600</v>
          </cell>
          <cell r="L88">
            <v>13325</v>
          </cell>
          <cell r="M88">
            <v>10225</v>
          </cell>
          <cell r="N88">
            <v>45701</v>
          </cell>
          <cell r="O88">
            <v>1836237</v>
          </cell>
          <cell r="P88">
            <v>19464112</v>
          </cell>
          <cell r="Q88" t="str">
            <v>DIECINUEVE MILLONES CUATROCIENTOS SESENTA Y CUATRO MIL CIENTO DOCE</v>
          </cell>
          <cell r="R88" t="str">
            <v>1 PERSONA NATURAL</v>
          </cell>
          <cell r="S88" t="str">
            <v>3 CÉDULA DE CIUDADANÍA</v>
          </cell>
          <cell r="T88">
            <v>1074713508</v>
          </cell>
          <cell r="U88">
            <v>2</v>
          </cell>
          <cell r="V88" t="str">
            <v>N-A</v>
          </cell>
          <cell r="W88" t="str">
            <v>11 NO SE DILIGENCIA INFORMACIÓN PARA ESTE FORMULARIO EN ESTE PERÍODO DE REPORTE</v>
          </cell>
          <cell r="X88" t="str">
            <v>MASCULINO</v>
          </cell>
          <cell r="Y88" t="str">
            <v>Chocó</v>
          </cell>
          <cell r="Z88" t="str">
            <v>Unguia</v>
          </cell>
          <cell r="AA88" t="str">
            <v xml:space="preserve">FERNEY </v>
          </cell>
          <cell r="AC88" t="str">
            <v>GUTIERREZ</v>
          </cell>
          <cell r="AD88" t="str">
            <v>RAMIREZ</v>
          </cell>
          <cell r="AE88" t="str">
            <v>NO</v>
          </cell>
          <cell r="AF88" t="str">
            <v>6 NO CONSTITUYÓ GARANTÍAS</v>
          </cell>
          <cell r="AG88" t="str">
            <v>N-A</v>
          </cell>
          <cell r="AH88" t="str">
            <v>N-A</v>
          </cell>
          <cell r="AI88" t="str">
            <v>N-A</v>
          </cell>
          <cell r="AJ88" t="str">
            <v>N-A</v>
          </cell>
          <cell r="AK88" t="str">
            <v>GLORIA TERESITA SERNA ALZATE</v>
          </cell>
          <cell r="AL88" t="str">
            <v>PNN LOS KATIOS</v>
          </cell>
          <cell r="AM88" t="str">
            <v>2 SUPERVISOR</v>
          </cell>
          <cell r="AN88" t="str">
            <v>3 CÉDULA DE CIUDADANÍA</v>
          </cell>
          <cell r="AO88">
            <v>12563768</v>
          </cell>
          <cell r="AP88" t="str">
            <v>NELSON DE LA ROSA MANJARRES</v>
          </cell>
          <cell r="AQ88">
            <v>318</v>
          </cell>
          <cell r="AR88" t="str">
            <v>3 NO PACTADOS</v>
          </cell>
          <cell r="AS88" t="str">
            <v>4 NO SE HA ADICIONADO NI EN VALOR y EN TIEMPO</v>
          </cell>
          <cell r="AT88">
            <v>0</v>
          </cell>
          <cell r="AU88">
            <v>0</v>
          </cell>
          <cell r="AV88" t="str">
            <v>-</v>
          </cell>
          <cell r="AW88">
            <v>0</v>
          </cell>
          <cell r="AY88">
            <v>45701</v>
          </cell>
          <cell r="AZ88" t="str">
            <v>N/A</v>
          </cell>
          <cell r="BA88">
            <v>45701</v>
          </cell>
          <cell r="BB88">
            <v>46022</v>
          </cell>
          <cell r="BD88" t="str">
            <v>2. NO</v>
          </cell>
          <cell r="BE88" t="str">
            <v>-</v>
          </cell>
          <cell r="BF88" t="str">
            <v>-</v>
          </cell>
          <cell r="BG88" t="str">
            <v>2. NO</v>
          </cell>
          <cell r="BH88">
            <v>0</v>
          </cell>
          <cell r="BI88" t="str">
            <v>-</v>
          </cell>
          <cell r="BJ88" t="str">
            <v>-</v>
          </cell>
          <cell r="BL88" t="str">
            <v>2025753501000053E</v>
          </cell>
          <cell r="BM88">
            <v>19464112</v>
          </cell>
          <cell r="BN88" t="str">
            <v>KHAREM CARABALI MARULANDA</v>
          </cell>
          <cell r="BO88" t="str">
            <v xml:space="preserve">https://community.secop.gov.co/Public/Tendering/ContractNoticePhases/View?PPI=CO1.PPI.37444941&amp;isFromPublicArea=True&amp;isModal=False      </v>
          </cell>
          <cell r="BP88" t="str">
            <v>VIGENTE</v>
          </cell>
          <cell r="BR88" t="str">
            <v>https://community.secop.gov.co/Public/Tendering/ContractDetailView/Index?UniqueIdentifier=CO1.PCCNTR.7479203</v>
          </cell>
          <cell r="BS88" t="str">
            <v>ferney.gutierrez</v>
          </cell>
          <cell r="BT88" t="str">
            <v>parquesnacionales.gov.co</v>
          </cell>
          <cell r="BU88" t="str">
            <v>ferneyg473@gmail.com</v>
          </cell>
          <cell r="BV88" t="str">
            <v>OPERARIO</v>
          </cell>
          <cell r="BW88" t="str">
            <v>BANCOLOMBIA S.A.</v>
          </cell>
          <cell r="BX88" t="str">
            <v>Ahorro</v>
          </cell>
          <cell r="BY88">
            <v>95976255870</v>
          </cell>
          <cell r="CC88">
            <v>1101742</v>
          </cell>
          <cell r="CD88">
            <v>1836237</v>
          </cell>
          <cell r="CE88">
            <v>1836237</v>
          </cell>
          <cell r="CF88">
            <v>1836237</v>
          </cell>
          <cell r="CG88">
            <v>1836237</v>
          </cell>
          <cell r="CH88">
            <v>1836237</v>
          </cell>
          <cell r="CI88">
            <v>1836237</v>
          </cell>
          <cell r="CJ88">
            <v>1836237</v>
          </cell>
          <cell r="CK88">
            <v>1836237</v>
          </cell>
          <cell r="CL88">
            <v>1836237</v>
          </cell>
          <cell r="CM88">
            <v>1836237</v>
          </cell>
          <cell r="CN88">
            <v>0</v>
          </cell>
        </row>
        <row r="89">
          <cell r="A89" t="str">
            <v>CD-DTPA-089-2025</v>
          </cell>
          <cell r="B89" t="str">
            <v>2 NACION</v>
          </cell>
          <cell r="C89" t="str">
            <v>CPS-DTPA-89-2025</v>
          </cell>
          <cell r="D89" t="str">
            <v>ANA MARIA MAYA GIRÓN</v>
          </cell>
          <cell r="E89">
            <v>45701</v>
          </cell>
          <cell r="F89" t="str">
            <v>PA07-3202008-9-011 Prestar servicios profesionales con plena autonomía técnica y administrativa para implementar acciones de monitoreo e investigación en el PNN Munchique y/o sus zonas de influencia en el marco de la conservación de diversidad biológica de las áreas protegidas del SINAP nacional</v>
          </cell>
          <cell r="G89" t="str">
            <v>PROFESIONAL</v>
          </cell>
          <cell r="H89" t="str">
            <v>2 CONTRATACIÓN DIRECTA</v>
          </cell>
          <cell r="I89" t="str">
            <v>14 PRESTACIÓN DE SERVICIOS</v>
          </cell>
          <cell r="J89" t="str">
            <v>N/A</v>
          </cell>
          <cell r="K89">
            <v>80111600</v>
          </cell>
          <cell r="L89">
            <v>13025</v>
          </cell>
          <cell r="M89">
            <v>10125</v>
          </cell>
          <cell r="N89">
            <v>45701</v>
          </cell>
          <cell r="O89">
            <v>4620818</v>
          </cell>
          <cell r="P89">
            <v>47594425</v>
          </cell>
          <cell r="Q89" t="str">
            <v>CUARENTA Y SIETE MILLONES QUINIENTOS NOVENTA Y CUATRO MIL CUATROCIENTOS VEINTICINCO</v>
          </cell>
          <cell r="R89" t="str">
            <v>1 PERSONA NATURAL</v>
          </cell>
          <cell r="S89" t="str">
            <v>3 CÉDULA DE CIUDADANÍA</v>
          </cell>
          <cell r="T89">
            <v>1061723900</v>
          </cell>
          <cell r="U89">
            <v>2</v>
          </cell>
          <cell r="V89" t="str">
            <v>N-A</v>
          </cell>
          <cell r="W89" t="str">
            <v>11 NO SE DILIGENCIA INFORMACIÓN PARA ESTE FORMULARIO EN ESTE PERÍODO DE REPORTE</v>
          </cell>
          <cell r="X89" t="str">
            <v>FEMENINO</v>
          </cell>
          <cell r="Y89" t="str">
            <v>Cauca</v>
          </cell>
          <cell r="Z89" t="str">
            <v>Popayan</v>
          </cell>
          <cell r="AA89" t="str">
            <v>ANA</v>
          </cell>
          <cell r="AB89" t="str">
            <v>MARIA</v>
          </cell>
          <cell r="AC89" t="str">
            <v>MAYA</v>
          </cell>
          <cell r="AD89" t="str">
            <v>GIRÓN</v>
          </cell>
          <cell r="AE89" t="str">
            <v>SI</v>
          </cell>
          <cell r="AF89" t="str">
            <v>1 PÓLIZA</v>
          </cell>
          <cell r="AG89" t="str">
            <v>12 SEGUROS DEL ESTADO</v>
          </cell>
          <cell r="AH89" t="str">
            <v>2 CUMPLIMIENTO</v>
          </cell>
          <cell r="AI89">
            <v>45701</v>
          </cell>
          <cell r="AJ89" t="str">
            <v>45-46-101029600</v>
          </cell>
          <cell r="AK89" t="str">
            <v>GLORIA TERESITA SERNA ALZATE</v>
          </cell>
          <cell r="AL89" t="str">
            <v>PNN MUNCHIQUE</v>
          </cell>
          <cell r="AM89" t="str">
            <v>2 SUPERVISOR</v>
          </cell>
          <cell r="AN89" t="str">
            <v>3 CÉDULA DE CIUDADANÍA</v>
          </cell>
          <cell r="AO89">
            <v>16738049</v>
          </cell>
          <cell r="AP89" t="str">
            <v>JAIME ALBERTO CELIS PERDOMO</v>
          </cell>
          <cell r="AQ89">
            <v>309</v>
          </cell>
          <cell r="AR89" t="str">
            <v>3 NO PACTADOS</v>
          </cell>
          <cell r="AS89" t="str">
            <v>4 NO SE HA ADICIONADO NI EN VALOR y EN TIEMPO</v>
          </cell>
          <cell r="AT89">
            <v>0</v>
          </cell>
          <cell r="AU89">
            <v>0</v>
          </cell>
          <cell r="AV89" t="str">
            <v>-</v>
          </cell>
          <cell r="AW89">
            <v>0</v>
          </cell>
          <cell r="AY89">
            <v>45701</v>
          </cell>
          <cell r="AZ89">
            <v>45701</v>
          </cell>
          <cell r="BA89">
            <v>45701</v>
          </cell>
          <cell r="BB89">
            <v>46012</v>
          </cell>
          <cell r="BD89" t="str">
            <v>2. NO</v>
          </cell>
          <cell r="BE89" t="str">
            <v>-</v>
          </cell>
          <cell r="BF89" t="str">
            <v>-</v>
          </cell>
          <cell r="BG89" t="str">
            <v>2. NO</v>
          </cell>
          <cell r="BH89">
            <v>0</v>
          </cell>
          <cell r="BI89" t="str">
            <v>-</v>
          </cell>
          <cell r="BJ89" t="str">
            <v>-</v>
          </cell>
          <cell r="BL89" t="str">
            <v>2025753501000054E</v>
          </cell>
          <cell r="BM89">
            <v>47594425</v>
          </cell>
          <cell r="BN89" t="str">
            <v>ALLISON ROJAS CALDERON</v>
          </cell>
          <cell r="BO89" t="str">
            <v xml:space="preserve">https://community.secop.gov.co/Public/Tendering/ContractNoticePhases/View?PPI=CO1.PPI.37443383&amp;isFromPublicArea=True&amp;isModal=False  </v>
          </cell>
          <cell r="BP89" t="str">
            <v>VIGENTE</v>
          </cell>
          <cell r="BR89" t="str">
            <v>https://community.secop.gov.co/Public/Tendering/ContractDetailView/Index?UniqueIdentifier=CO1.PCCNTR.7481431</v>
          </cell>
          <cell r="BS89" t="str">
            <v>ana.maya</v>
          </cell>
          <cell r="BT89" t="str">
            <v>parquesnacionales.gov.co</v>
          </cell>
          <cell r="BU89" t="str">
            <v>monitoreo.munchique@parquesnacionales.gov.co</v>
          </cell>
          <cell r="BV89" t="str">
            <v>PROFESIONAL</v>
          </cell>
          <cell r="BW89" t="str">
            <v>BANCOLOMBIA S.A.</v>
          </cell>
          <cell r="BX89" t="str">
            <v>Ahorro</v>
          </cell>
          <cell r="BY89">
            <v>86819667294</v>
          </cell>
          <cell r="CC89">
            <v>2772491</v>
          </cell>
          <cell r="CD89">
            <v>4620818</v>
          </cell>
          <cell r="CE89">
            <v>4620818</v>
          </cell>
          <cell r="CF89">
            <v>4620818</v>
          </cell>
          <cell r="CG89">
            <v>4620818</v>
          </cell>
          <cell r="CH89">
            <v>4620818</v>
          </cell>
          <cell r="CI89">
            <v>4620818</v>
          </cell>
          <cell r="CJ89">
            <v>4620818</v>
          </cell>
          <cell r="CK89">
            <v>4620818</v>
          </cell>
          <cell r="CL89">
            <v>4620818</v>
          </cell>
          <cell r="CM89">
            <v>3234572</v>
          </cell>
          <cell r="CN89">
            <v>0</v>
          </cell>
        </row>
        <row r="90">
          <cell r="A90" t="str">
            <v>CD-DTPA-090-2025</v>
          </cell>
          <cell r="B90" t="str">
            <v>2 NACION</v>
          </cell>
          <cell r="C90" t="str">
            <v>CPS-DTPA-90-2025</v>
          </cell>
          <cell r="D90" t="str">
            <v>LEYDER CHOCUE PAJA</v>
          </cell>
          <cell r="E90">
            <v>45701</v>
          </cell>
          <cell r="F90" t="str">
            <v>PA07-3202060-18_2-007 Prestar servicios de apoyo a la gestión con plena autonomía técnica y administrativa para implementar acciones operativas en el monitoreo y mantenimiento en los procesos de restauración en el PNN Munchique en el marco de la conservación de diversidad biológica de las áreas protegidas del SINAP nacional.</v>
          </cell>
          <cell r="G90" t="str">
            <v>APOYO A LA GESTIÓN</v>
          </cell>
          <cell r="H90" t="str">
            <v>2 CONTRATACIÓN DIRECTA</v>
          </cell>
          <cell r="I90" t="str">
            <v>14 PRESTACIÓN DE SERVICIOS</v>
          </cell>
          <cell r="J90" t="str">
            <v>N/A</v>
          </cell>
          <cell r="K90">
            <v>80111600</v>
          </cell>
          <cell r="L90">
            <v>13825</v>
          </cell>
          <cell r="M90">
            <v>10325</v>
          </cell>
          <cell r="N90">
            <v>45701</v>
          </cell>
          <cell r="O90">
            <v>1836237</v>
          </cell>
          <cell r="P90">
            <v>19464112</v>
          </cell>
          <cell r="Q90" t="str">
            <v xml:space="preserve">DIECINUEVE MILLONES CUATROCIENTOS SESENTA Y CUATRO MIL CIENTO DOCE </v>
          </cell>
          <cell r="R90" t="str">
            <v>1 PERSONA NATURAL</v>
          </cell>
          <cell r="S90" t="str">
            <v>3 CÉDULA DE CIUDADANÍA</v>
          </cell>
          <cell r="T90">
            <v>1002846215</v>
          </cell>
          <cell r="U90">
            <v>2</v>
          </cell>
          <cell r="V90" t="str">
            <v>N-A</v>
          </cell>
          <cell r="W90" t="str">
            <v>11 NO SE DILIGENCIA INFORMACIÓN PARA ESTE FORMULARIO EN ESTE PERÍODO DE REPORTE</v>
          </cell>
          <cell r="X90" t="str">
            <v>MASCULINO</v>
          </cell>
          <cell r="Y90" t="str">
            <v>Cauca</v>
          </cell>
          <cell r="Z90" t="str">
            <v>Morales</v>
          </cell>
          <cell r="AA90" t="str">
            <v>LEIDER</v>
          </cell>
          <cell r="AC90" t="str">
            <v>CHOCUE</v>
          </cell>
          <cell r="AD90" t="str">
            <v>PAJA</v>
          </cell>
          <cell r="AE90" t="str">
            <v>NO</v>
          </cell>
          <cell r="AF90" t="str">
            <v>6 NO CONSTITUYÓ GARANTÍAS</v>
          </cell>
          <cell r="AG90" t="str">
            <v>N-A</v>
          </cell>
          <cell r="AH90" t="str">
            <v>N-A</v>
          </cell>
          <cell r="AI90" t="str">
            <v>N-A</v>
          </cell>
          <cell r="AJ90" t="str">
            <v>N-A</v>
          </cell>
          <cell r="AK90" t="str">
            <v>GLORIA TERESITA SERNA ALZATE</v>
          </cell>
          <cell r="AL90" t="str">
            <v>PNN MUNCHIQUE</v>
          </cell>
          <cell r="AM90" t="str">
            <v>2 SUPERVISOR</v>
          </cell>
          <cell r="AN90" t="str">
            <v>3 CÉDULA DE CIUDADANÍA</v>
          </cell>
          <cell r="AO90">
            <v>16738049</v>
          </cell>
          <cell r="AP90" t="str">
            <v>JAIME ALBERTO CELIS PERDOMO</v>
          </cell>
          <cell r="AQ90">
            <v>318</v>
          </cell>
          <cell r="AR90" t="str">
            <v>3 NO PACTADOS</v>
          </cell>
          <cell r="AS90" t="str">
            <v>4 NO SE HA ADICIONADO NI EN VALOR y EN TIEMPO</v>
          </cell>
          <cell r="AT90">
            <v>0</v>
          </cell>
          <cell r="AU90">
            <v>0</v>
          </cell>
          <cell r="AV90" t="str">
            <v>-</v>
          </cell>
          <cell r="AW90">
            <v>0</v>
          </cell>
          <cell r="AY90">
            <v>45701</v>
          </cell>
          <cell r="AZ90" t="str">
            <v>N/A</v>
          </cell>
          <cell r="BA90">
            <v>45701</v>
          </cell>
          <cell r="BB90">
            <v>46022</v>
          </cell>
          <cell r="BD90" t="str">
            <v>2. NO</v>
          </cell>
          <cell r="BE90" t="str">
            <v>-</v>
          </cell>
          <cell r="BF90" t="str">
            <v>-</v>
          </cell>
          <cell r="BG90" t="str">
            <v>2. NO</v>
          </cell>
          <cell r="BH90">
            <v>0</v>
          </cell>
          <cell r="BI90" t="str">
            <v>-</v>
          </cell>
          <cell r="BJ90" t="str">
            <v>-</v>
          </cell>
          <cell r="BL90" t="str">
            <v>2025753501000055E</v>
          </cell>
          <cell r="BM90">
            <v>19464112</v>
          </cell>
          <cell r="BN90" t="str">
            <v>ALLISON ROJAS CALDERON</v>
          </cell>
          <cell r="BO90" t="str">
            <v xml:space="preserve">https://community.secop.gov.co/Public/Tendering/ContractNoticePhases/View?PPI=CO1.PPI.37463368&amp;isFromPublicArea=True&amp;isModal=False </v>
          </cell>
          <cell r="BP90" t="str">
            <v>VIGENTE</v>
          </cell>
          <cell r="BR90" t="str">
            <v>https://community.secop.gov.co/Public/Tendering/ContractDetailView/Index?UniqueIdentifier=CO1.PCCNTR.7484793</v>
          </cell>
          <cell r="BS90" t="str">
            <v>leyder.chocue</v>
          </cell>
          <cell r="BT90" t="str">
            <v>parquesnacionales.gov.co</v>
          </cell>
          <cell r="BU90" t="str">
            <v>leyderchocue77@gmail.com</v>
          </cell>
          <cell r="BV90" t="str">
            <v>OPERARIO</v>
          </cell>
          <cell r="BW90" t="str">
            <v>BANCOLOMBIA S.A.</v>
          </cell>
          <cell r="BX90" t="str">
            <v>Ahorro</v>
          </cell>
          <cell r="BY90">
            <v>17400052298</v>
          </cell>
          <cell r="CC90">
            <v>1101742</v>
          </cell>
          <cell r="CD90">
            <v>1836237</v>
          </cell>
          <cell r="CE90">
            <v>1836237</v>
          </cell>
          <cell r="CF90">
            <v>1836237</v>
          </cell>
          <cell r="CG90">
            <v>1836237</v>
          </cell>
          <cell r="CH90">
            <v>1836237</v>
          </cell>
          <cell r="CI90">
            <v>1836237</v>
          </cell>
          <cell r="CJ90">
            <v>1836237</v>
          </cell>
          <cell r="CK90">
            <v>1836237</v>
          </cell>
          <cell r="CL90">
            <v>1836237</v>
          </cell>
          <cell r="CM90">
            <v>1836237</v>
          </cell>
          <cell r="CN90">
            <v>0</v>
          </cell>
        </row>
        <row r="91">
          <cell r="A91" t="str">
            <v>CD-DTPA-091-2025</v>
          </cell>
          <cell r="B91" t="str">
            <v>2 NACION</v>
          </cell>
          <cell r="C91" t="str">
            <v>CPS-DTPA-91-2025</v>
          </cell>
          <cell r="D91" t="str">
            <v>GERMAN DARIO CORDOBA MARTINEZ</v>
          </cell>
          <cell r="E91">
            <v>45701</v>
          </cell>
          <cell r="F91" t="str">
            <v>PA06-3202060-19_1-018 Prestar servicios profesionales con plena autonomía técnica y administrativa en el PNN Los Katíos en la implementación del proceso de restauración en zonas degradadas y/o alteradas en el área protegida y/o zonas de influencia en el marco de la conservación de la diversidad biológica de las áreas protegidas del SINAP.</v>
          </cell>
          <cell r="G91" t="str">
            <v>PROFESIONAL</v>
          </cell>
          <cell r="H91" t="str">
            <v>2 CONTRATACIÓN DIRECTA</v>
          </cell>
          <cell r="I91" t="str">
            <v>14 PRESTACIÓN DE SERVICIOS</v>
          </cell>
          <cell r="J91" t="str">
            <v>N/A</v>
          </cell>
          <cell r="K91">
            <v>80111600</v>
          </cell>
          <cell r="L91">
            <v>10425</v>
          </cell>
          <cell r="M91">
            <v>10425</v>
          </cell>
          <cell r="N91">
            <v>45702</v>
          </cell>
          <cell r="O91">
            <v>4620818</v>
          </cell>
          <cell r="P91">
            <v>40355144</v>
          </cell>
          <cell r="Q91" t="str">
            <v>CUARENTA MILLONES TRESCIENTOS CINCUENTA Y CINCO MIL CIENTO CUARENTA Y CUATRO</v>
          </cell>
          <cell r="R91" t="str">
            <v>1 PERSONA NATURAL</v>
          </cell>
          <cell r="S91" t="str">
            <v>3 CÉDULA DE CIUDADANÍA</v>
          </cell>
          <cell r="T91">
            <v>1077481143</v>
          </cell>
          <cell r="U91">
            <v>2</v>
          </cell>
          <cell r="V91" t="str">
            <v>N-A</v>
          </cell>
          <cell r="W91" t="str">
            <v>11 NO SE DILIGENCIA INFORMACIÓN PARA ESTE FORMULARIO EN ESTE PERÍODO DE REPORTE</v>
          </cell>
          <cell r="X91" t="str">
            <v>MASCULINO</v>
          </cell>
          <cell r="Y91" t="str">
            <v>Chocó</v>
          </cell>
          <cell r="Z91" t="str">
            <v>Quibdó</v>
          </cell>
          <cell r="AA91" t="str">
            <v xml:space="preserve">GERMAN </v>
          </cell>
          <cell r="AB91" t="str">
            <v>DARIO</v>
          </cell>
          <cell r="AC91" t="str">
            <v>CORDOBA</v>
          </cell>
          <cell r="AD91" t="str">
            <v>MARTINEZ</v>
          </cell>
          <cell r="AE91" t="str">
            <v>SI</v>
          </cell>
          <cell r="AF91" t="str">
            <v>1 PÓLIZA</v>
          </cell>
          <cell r="AG91" t="str">
            <v>12 SEGUROS DEL ESTADO</v>
          </cell>
          <cell r="AH91" t="str">
            <v>2 CUMPLIMIENTO</v>
          </cell>
          <cell r="AI91">
            <v>45702</v>
          </cell>
          <cell r="AJ91" t="str">
            <v>45-46-101029660</v>
          </cell>
          <cell r="AK91" t="str">
            <v>GLORIA TERESITA SERNA ALZATE</v>
          </cell>
          <cell r="AL91" t="str">
            <v>PNN LOS KATIOS</v>
          </cell>
          <cell r="AM91" t="str">
            <v>2 SUPERVISOR</v>
          </cell>
          <cell r="AN91" t="str">
            <v>3 CÉDULA DE CIUDADANÍA</v>
          </cell>
          <cell r="AO91">
            <v>12563768</v>
          </cell>
          <cell r="AP91" t="str">
            <v>NELSON DE LA ROSA MANJARRES</v>
          </cell>
          <cell r="AQ91">
            <v>317</v>
          </cell>
          <cell r="AR91" t="str">
            <v>3 NO PACTADOS</v>
          </cell>
          <cell r="AS91" t="str">
            <v>4 NO SE HA ADICIONADO NI EN VALOR y EN TIEMPO</v>
          </cell>
          <cell r="AT91">
            <v>1</v>
          </cell>
          <cell r="AU91">
            <v>8471500</v>
          </cell>
          <cell r="AV91">
            <v>45966</v>
          </cell>
          <cell r="AW91">
            <v>55</v>
          </cell>
          <cell r="AX91">
            <v>45966</v>
          </cell>
          <cell r="AY91">
            <v>45702</v>
          </cell>
          <cell r="AZ91">
            <v>45702</v>
          </cell>
          <cell r="BA91">
            <v>45702</v>
          </cell>
          <cell r="BB91">
            <v>46021</v>
          </cell>
          <cell r="BD91" t="str">
            <v>2. NO</v>
          </cell>
          <cell r="BE91" t="str">
            <v>-</v>
          </cell>
          <cell r="BF91" t="str">
            <v>-</v>
          </cell>
          <cell r="BG91" t="str">
            <v>2. NO</v>
          </cell>
          <cell r="BH91">
            <v>0</v>
          </cell>
          <cell r="BI91" t="str">
            <v>-</v>
          </cell>
          <cell r="BJ91" t="str">
            <v>-</v>
          </cell>
          <cell r="BK91" t="str">
            <v>PRORROGADO Y ADICIONADO</v>
          </cell>
          <cell r="BL91" t="str">
            <v>2025753501000056E</v>
          </cell>
          <cell r="BM91">
            <v>48826644</v>
          </cell>
          <cell r="BN91" t="str">
            <v>KHAREM CARABALI MARULANDA</v>
          </cell>
          <cell r="BO91" t="str">
            <v xml:space="preserve">https://community.secop.gov.co/Public/Tendering/ContractNoticePhases/View?PPI=CO1.PPI.37474662&amp;isFromPublicArea=True&amp;isModal=False </v>
          </cell>
          <cell r="BP91" t="str">
            <v>VIGENTE</v>
          </cell>
          <cell r="BR91" t="str">
            <v>https://community.secop.gov.co/Public/Tendering/ContractDetailView/Index?UniqueIdentifier=CO1.PCCNTR.7489905</v>
          </cell>
          <cell r="BS91" t="str">
            <v>german.cordoba</v>
          </cell>
          <cell r="BT91" t="str">
            <v>parquesnacionales.gov.co</v>
          </cell>
          <cell r="BU91" t="str">
            <v>cordobagerman84@gmail.com</v>
          </cell>
          <cell r="BV91" t="str">
            <v>PROFESIONAL</v>
          </cell>
          <cell r="BW91" t="str">
            <v>BANCOLOMBIA S.A.</v>
          </cell>
          <cell r="BX91" t="str">
            <v>Ahorro</v>
          </cell>
          <cell r="BY91">
            <v>91231313368</v>
          </cell>
          <cell r="CC91">
            <v>2618464</v>
          </cell>
          <cell r="CD91">
            <v>4620818</v>
          </cell>
          <cell r="CE91">
            <v>4620818</v>
          </cell>
          <cell r="CF91">
            <v>4620818</v>
          </cell>
          <cell r="CG91">
            <v>4620818</v>
          </cell>
          <cell r="CH91">
            <v>4620818</v>
          </cell>
          <cell r="CI91">
            <v>4620818</v>
          </cell>
          <cell r="CJ91">
            <v>4620818</v>
          </cell>
          <cell r="CK91">
            <v>4620818</v>
          </cell>
          <cell r="CL91">
            <v>770136</v>
          </cell>
          <cell r="CN91">
            <v>8471500</v>
          </cell>
        </row>
        <row r="92">
          <cell r="A92" t="str">
            <v>CD-DTPA-092-2025</v>
          </cell>
          <cell r="B92" t="str">
            <v>2 NACION</v>
          </cell>
          <cell r="C92" t="str">
            <v>CPS-DTPA-92-2025</v>
          </cell>
          <cell r="D92" t="str">
            <v>KEILA ROMAÑA ASPRILLA</v>
          </cell>
          <cell r="E92">
            <v>45702</v>
          </cell>
          <cell r="F92" t="str">
            <v>PA06-3202008-10-009 Prestar servicios de apoyo a la gestión con plena autonomía técnica y administrativa en el PNN LOS Katíos en el desarrollo de actividades técnicas de las estrategias especiales de manejo que contribuyen a la construcción de la gobernanza y fortalecen las diversas formas de participación con los grupos étnicos presentes en el área protegida, en el marco de la conservación de la diversidad biológica de las áreas protegidas del SINAP nacional.</v>
          </cell>
          <cell r="G92" t="str">
            <v>APOYO A LA GESTIÓN</v>
          </cell>
          <cell r="H92" t="str">
            <v>2 CONTRATACIÓN DIRECTA</v>
          </cell>
          <cell r="I92" t="str">
            <v>14 PRESTACIÓN DE SERVICIOS</v>
          </cell>
          <cell r="J92" t="str">
            <v>N/A</v>
          </cell>
          <cell r="K92">
            <v>80111600</v>
          </cell>
          <cell r="L92">
            <v>10925</v>
          </cell>
          <cell r="M92">
            <v>10925</v>
          </cell>
          <cell r="N92">
            <v>45702</v>
          </cell>
          <cell r="O92">
            <v>2948106</v>
          </cell>
          <cell r="P92">
            <v>31151653</v>
          </cell>
          <cell r="Q92" t="str">
            <v>TREINTA Y UN MILLONES CIENTO CINCUENTA Y UN MIL SEISCIENTOS CINCUENTA Y TRES</v>
          </cell>
          <cell r="R92" t="str">
            <v>1 PERSONA NATURAL</v>
          </cell>
          <cell r="S92" t="str">
            <v>3 CÉDULA DE CIUDADANÍA</v>
          </cell>
          <cell r="T92">
            <v>1075093218</v>
          </cell>
          <cell r="U92">
            <v>2</v>
          </cell>
          <cell r="V92" t="str">
            <v>N-A</v>
          </cell>
          <cell r="W92" t="str">
            <v>11 NO SE DILIGENCIA INFORMACIÓN PARA ESTE FORMULARIO EN ESTE PERÍODO DE REPORTE</v>
          </cell>
          <cell r="X92" t="str">
            <v>FEMENINO</v>
          </cell>
          <cell r="Y92" t="str">
            <v>Chocó</v>
          </cell>
          <cell r="Z92" t="str">
            <v>Rio sucio</v>
          </cell>
          <cell r="AA92" t="str">
            <v>KEILA</v>
          </cell>
          <cell r="AC92" t="str">
            <v>ROMAÑA</v>
          </cell>
          <cell r="AD92" t="str">
            <v>ASPRILLA</v>
          </cell>
          <cell r="AE92" t="str">
            <v>NO</v>
          </cell>
          <cell r="AF92" t="str">
            <v>6 NO CONSTITUYÓ GARANTÍAS</v>
          </cell>
          <cell r="AG92" t="str">
            <v>N-A</v>
          </cell>
          <cell r="AH92" t="str">
            <v>N-A</v>
          </cell>
          <cell r="AI92" t="str">
            <v>N-A</v>
          </cell>
          <cell r="AJ92" t="str">
            <v>N-A</v>
          </cell>
          <cell r="AK92" t="str">
            <v>GLORIA TERESITA SERNA ALZATE</v>
          </cell>
          <cell r="AL92" t="str">
            <v>PNN LOS KATIOS</v>
          </cell>
          <cell r="AM92" t="str">
            <v>2 SUPERVISOR</v>
          </cell>
          <cell r="AN92" t="str">
            <v>3 CÉDULA DE CIUDADANÍA</v>
          </cell>
          <cell r="AO92">
            <v>12563768</v>
          </cell>
          <cell r="AP92" t="str">
            <v>NELSON DE LA ROSA MANJARRES</v>
          </cell>
          <cell r="AQ92">
            <v>317</v>
          </cell>
          <cell r="AR92" t="str">
            <v>3 NO PACTADOS</v>
          </cell>
          <cell r="AS92" t="str">
            <v>4 NO SE HA ADICIONADO NI EN VALOR y EN TIEMPO</v>
          </cell>
          <cell r="AT92">
            <v>0</v>
          </cell>
          <cell r="AU92">
            <v>0</v>
          </cell>
          <cell r="AV92" t="str">
            <v>-</v>
          </cell>
          <cell r="AW92">
            <v>0</v>
          </cell>
          <cell r="AY92">
            <v>45702</v>
          </cell>
          <cell r="AZ92" t="str">
            <v>N/A</v>
          </cell>
          <cell r="BA92">
            <v>45702</v>
          </cell>
          <cell r="BB92">
            <v>46022</v>
          </cell>
          <cell r="BD92" t="str">
            <v>2. NO</v>
          </cell>
          <cell r="BE92" t="str">
            <v>-</v>
          </cell>
          <cell r="BF92" t="str">
            <v>-</v>
          </cell>
          <cell r="BG92" t="str">
            <v>2. NO</v>
          </cell>
          <cell r="BH92">
            <v>0</v>
          </cell>
          <cell r="BI92" t="str">
            <v>-</v>
          </cell>
          <cell r="BJ92" t="str">
            <v>-</v>
          </cell>
          <cell r="BL92" t="str">
            <v>2025753501000057E</v>
          </cell>
          <cell r="BM92">
            <v>31151653</v>
          </cell>
          <cell r="BN92" t="str">
            <v>KHAREM CARABALI MARULANDA</v>
          </cell>
          <cell r="BO92" t="str">
            <v xml:space="preserve">https://community.secop.gov.co/Public/Tendering/ContractNoticePhases/View?PPI=CO1.PPI.37476354&amp;isFromPublicArea=True&amp;isModal=False </v>
          </cell>
          <cell r="BP92" t="str">
            <v>VIGENTE</v>
          </cell>
          <cell r="BR92" t="str">
            <v>https://community.secop.gov.co/Public/Tendering/ContractDetailView/Index?UniqueIdentifier=CO1.PCCNTR.7491382</v>
          </cell>
          <cell r="BS92" t="str">
            <v>keila.romaña</v>
          </cell>
          <cell r="BT92" t="str">
            <v>parquesnacionales.gov.co</v>
          </cell>
          <cell r="BU92" t="str">
            <v>romanakeila1991@gmail.com</v>
          </cell>
          <cell r="BV92" t="str">
            <v>TECNOLOGO</v>
          </cell>
          <cell r="BW92" t="str">
            <v>BANCOLOMBIA S.A.</v>
          </cell>
          <cell r="BX92" t="str">
            <v>Ahorro</v>
          </cell>
          <cell r="BY92" t="str">
            <v>54947423889</v>
          </cell>
          <cell r="CC92">
            <v>1670593</v>
          </cell>
          <cell r="CD92">
            <v>2948106</v>
          </cell>
          <cell r="CE92">
            <v>2948106</v>
          </cell>
          <cell r="CF92">
            <v>2948106</v>
          </cell>
          <cell r="CG92">
            <v>2948106</v>
          </cell>
          <cell r="CH92">
            <v>2948106</v>
          </cell>
          <cell r="CI92">
            <v>2948106</v>
          </cell>
          <cell r="CJ92">
            <v>2948106</v>
          </cell>
          <cell r="CK92">
            <v>2948106</v>
          </cell>
          <cell r="CL92">
            <v>2948106</v>
          </cell>
          <cell r="CM92">
            <v>2948106</v>
          </cell>
          <cell r="CN92">
            <v>0</v>
          </cell>
        </row>
        <row r="93">
          <cell r="A93" t="str">
            <v>CD-DTPA-093-2025</v>
          </cell>
          <cell r="B93" t="str">
            <v>1 FONAM</v>
          </cell>
          <cell r="C93" t="str">
            <v>CPS-DTPA-93-2025</v>
          </cell>
          <cell r="D93" t="str">
            <v>DANNY LEANDRO MORA AGUILAR</v>
          </cell>
          <cell r="E93">
            <v>45702</v>
          </cell>
          <cell r="F93" t="str">
            <v>PA04-3202032-1-018 Prestar servicios de apoyo a la gestión con plena autonomía técnica y administrativa en las actividades tecnicas requeridas del PNN Farallones de Cali para adelantar procesos sociales e institucionales que permitan la implementación del protocolo de prevención, vigilancia y control, especialmente en los ecosistemas andinos y de páramo, en el marco de la conservación de la diversidad biológica de las Áreas Protegidas del SINAP Nacional</v>
          </cell>
          <cell r="G93" t="str">
            <v>APOYO A LA GESTIÓN</v>
          </cell>
          <cell r="H93" t="str">
            <v>2 CONTRATACIÓN DIRECTA</v>
          </cell>
          <cell r="I93" t="str">
            <v>14 PRESTACIÓN DE SERVICIOS</v>
          </cell>
          <cell r="J93" t="str">
            <v>N/A</v>
          </cell>
          <cell r="K93">
            <v>80111600</v>
          </cell>
          <cell r="L93">
            <v>6225</v>
          </cell>
          <cell r="M93">
            <v>5025</v>
          </cell>
          <cell r="N93">
            <v>45702</v>
          </cell>
          <cell r="O93">
            <v>3226850</v>
          </cell>
          <cell r="P93">
            <v>34097048</v>
          </cell>
          <cell r="Q93" t="str">
            <v>TREINTA Y CUATRO MILLONES NOVENTA Y SIETE MIL CUARENTA Y OCHO</v>
          </cell>
          <cell r="R93" t="str">
            <v>1 PERSONA NATURAL</v>
          </cell>
          <cell r="S93" t="str">
            <v>3 CÉDULA DE CIUDADANÍA</v>
          </cell>
          <cell r="T93">
            <v>1114727581</v>
          </cell>
          <cell r="U93">
            <v>2</v>
          </cell>
          <cell r="V93" t="str">
            <v>N-A</v>
          </cell>
          <cell r="W93" t="str">
            <v>11 NO SE DILIGENCIA INFORMACIÓN PARA ESTE FORMULARIO EN ESTE PERÍODO DE REPORTE</v>
          </cell>
          <cell r="X93" t="str">
            <v>MASCULINO</v>
          </cell>
          <cell r="Y93" t="str">
            <v xml:space="preserve">Valle del Cauca </v>
          </cell>
          <cell r="Z93" t="str">
            <v>Dagua</v>
          </cell>
          <cell r="AA93" t="str">
            <v>DANNY</v>
          </cell>
          <cell r="AB93" t="str">
            <v>LEANDRO</v>
          </cell>
          <cell r="AC93" t="str">
            <v>MORA</v>
          </cell>
          <cell r="AD93" t="str">
            <v>AGUILAR</v>
          </cell>
          <cell r="AE93" t="str">
            <v>NO</v>
          </cell>
          <cell r="AF93" t="str">
            <v>6 NO CONSTITUYÓ GARANTÍAS</v>
          </cell>
          <cell r="AG93" t="str">
            <v>N-A</v>
          </cell>
          <cell r="AH93" t="str">
            <v>N-A</v>
          </cell>
          <cell r="AI93" t="str">
            <v>N-A</v>
          </cell>
          <cell r="AJ93" t="str">
            <v>N-A</v>
          </cell>
          <cell r="AK93" t="str">
            <v>GLORIA TERESITA SERNA ALZATE</v>
          </cell>
          <cell r="AL93" t="str">
            <v>PNN FARALLONES DE CALI</v>
          </cell>
          <cell r="AM93" t="str">
            <v>2 SUPERVISOR</v>
          </cell>
          <cell r="AN93" t="str">
            <v>3 CÉDULA DE CIUDADANÍA</v>
          </cell>
          <cell r="AO93">
            <v>1082775671</v>
          </cell>
          <cell r="AP93" t="str">
            <v>JUAN MANUEL GUZMÁN LÓPEZ</v>
          </cell>
          <cell r="AQ93">
            <v>317</v>
          </cell>
          <cell r="AR93" t="str">
            <v>3 NO PACTADOS</v>
          </cell>
          <cell r="AS93" t="str">
            <v>4 NO SE HA ADICIONADO NI EN VALOR y EN TIEMPO</v>
          </cell>
          <cell r="AT93">
            <v>0</v>
          </cell>
          <cell r="AU93">
            <v>0</v>
          </cell>
          <cell r="AV93" t="str">
            <v>-</v>
          </cell>
          <cell r="AW93">
            <v>0</v>
          </cell>
          <cell r="AY93">
            <v>45702</v>
          </cell>
          <cell r="AZ93" t="str">
            <v>N/A</v>
          </cell>
          <cell r="BA93">
            <v>45702</v>
          </cell>
          <cell r="BB93">
            <v>46022</v>
          </cell>
          <cell r="BD93" t="str">
            <v>2. NO</v>
          </cell>
          <cell r="BE93" t="str">
            <v>-</v>
          </cell>
          <cell r="BF93" t="str">
            <v>-</v>
          </cell>
          <cell r="BG93" t="str">
            <v>2. NO</v>
          </cell>
          <cell r="BH93">
            <v>0</v>
          </cell>
          <cell r="BI93" t="str">
            <v>-</v>
          </cell>
          <cell r="BJ93" t="str">
            <v>-</v>
          </cell>
          <cell r="BL93" t="str">
            <v>2025753501900033E</v>
          </cell>
          <cell r="BM93">
            <v>34097048</v>
          </cell>
          <cell r="BN93" t="str">
            <v>JULIANA ISABEL MONTES ROMERO</v>
          </cell>
          <cell r="BO93" t="str">
            <v xml:space="preserve">https://community.secop.gov.co/Public/Tendering/ContractNoticePhases/View?PPI=CO1.PPI.37488332&amp;isFromPublicArea=True&amp;isModal=False </v>
          </cell>
          <cell r="BP93" t="str">
            <v>VIGENTE</v>
          </cell>
          <cell r="BR93" t="str">
            <v>https://community.secop.gov.co/Public/Tendering/ContractDetailView/Index?UniqueIdentifier=CO1.PCCNTR.7491946</v>
          </cell>
          <cell r="BS93" t="str">
            <v>dany.mora</v>
          </cell>
          <cell r="BT93" t="str">
            <v>parquesnacionales.gov.co</v>
          </cell>
          <cell r="BU93" t="str">
            <v>dannyleandromora87@gmail.com</v>
          </cell>
          <cell r="BV93" t="str">
            <v>TECNICO</v>
          </cell>
          <cell r="BW93" t="str">
            <v>BANCO CAJA SOCIAL S.A.</v>
          </cell>
          <cell r="BX93" t="str">
            <v>Ahorro</v>
          </cell>
          <cell r="BY93">
            <v>24105519289</v>
          </cell>
          <cell r="CC93">
            <v>1828548</v>
          </cell>
          <cell r="CD93">
            <v>3226850</v>
          </cell>
          <cell r="CE93">
            <v>3226850</v>
          </cell>
          <cell r="CF93">
            <v>3226850</v>
          </cell>
          <cell r="CG93">
            <v>3226850</v>
          </cell>
          <cell r="CH93">
            <v>3226850</v>
          </cell>
          <cell r="CI93">
            <v>3226850</v>
          </cell>
          <cell r="CJ93">
            <v>3226850</v>
          </cell>
          <cell r="CK93">
            <v>3226850</v>
          </cell>
          <cell r="CL93">
            <v>3226850</v>
          </cell>
          <cell r="CM93">
            <v>3226850</v>
          </cell>
          <cell r="CN93">
            <v>0</v>
          </cell>
        </row>
        <row r="94">
          <cell r="A94" t="str">
            <v>CD-DTPA-094-2025</v>
          </cell>
          <cell r="B94" t="str">
            <v>1 FONAM</v>
          </cell>
          <cell r="C94" t="str">
            <v>CPS-DTPA-94-2025</v>
          </cell>
          <cell r="D94" t="str">
            <v>JOSE BOLAÑOS QUIÑONEZ</v>
          </cell>
          <cell r="E94">
            <v>45702</v>
          </cell>
          <cell r="F94" t="str">
            <v>PA04-3202032-1-031 Prestar servicios de apoyo a la gestión con plena autonomía técnica y administrativa en el PNN Farallones de Cali para desarrollar actividades operativas de prevención, vigilancia y control en las áreas protegidas administradas por PNNC , especialmente en los ecosistemas andinos y de páramo, en el marco de la conservación de la diversidad biológica de las Áreas Protegidas del SINAP Nacional.</v>
          </cell>
          <cell r="G94" t="str">
            <v>APOYO A LA GESTIÓN</v>
          </cell>
          <cell r="H94" t="str">
            <v>2 CONTRATACIÓN DIRECTA</v>
          </cell>
          <cell r="I94" t="str">
            <v>14 PRESTACIÓN DE SERVICIOS</v>
          </cell>
          <cell r="J94" t="str">
            <v>N/A</v>
          </cell>
          <cell r="K94">
            <v>80111600</v>
          </cell>
          <cell r="L94">
            <v>4825</v>
          </cell>
          <cell r="M94">
            <v>5125</v>
          </cell>
          <cell r="N94">
            <v>45702</v>
          </cell>
          <cell r="O94">
            <v>1836237</v>
          </cell>
          <cell r="P94">
            <v>19402904</v>
          </cell>
          <cell r="Q94" t="str">
            <v>DIECINUEVE MILLONES CUATROCIENTOS DOS MIL NOVECIENTOS CUATRO</v>
          </cell>
          <cell r="R94" t="str">
            <v>1 PERSONA NATURAL</v>
          </cell>
          <cell r="S94" t="str">
            <v>3 CÉDULA DE CIUDADANÍA</v>
          </cell>
          <cell r="T94">
            <v>94501391</v>
          </cell>
          <cell r="U94">
            <v>2</v>
          </cell>
          <cell r="V94" t="str">
            <v>N-A</v>
          </cell>
          <cell r="W94" t="str">
            <v>11 NO SE DILIGENCIA INFORMACIÓN PARA ESTE FORMULARIO EN ESTE PERÍODO DE REPORTE</v>
          </cell>
          <cell r="X94" t="str">
            <v>MASCULINO</v>
          </cell>
          <cell r="Y94" t="str">
            <v xml:space="preserve">Valle del Cauca </v>
          </cell>
          <cell r="Z94" t="str">
            <v>Santiago de Cali</v>
          </cell>
          <cell r="AA94" t="str">
            <v>JOSE</v>
          </cell>
          <cell r="AC94" t="str">
            <v>BOLAÑOS</v>
          </cell>
          <cell r="AD94" t="str">
            <v>QUIÑONEZ</v>
          </cell>
          <cell r="AE94" t="str">
            <v>NO</v>
          </cell>
          <cell r="AF94" t="str">
            <v>6 NO CONSTITUYÓ GARANTÍAS</v>
          </cell>
          <cell r="AG94" t="str">
            <v>N-A</v>
          </cell>
          <cell r="AH94" t="str">
            <v>N-A</v>
          </cell>
          <cell r="AI94" t="str">
            <v>N-A</v>
          </cell>
          <cell r="AJ94" t="str">
            <v>N-A</v>
          </cell>
          <cell r="AK94" t="str">
            <v>GLORIA TERESITA SERNA ALZATE</v>
          </cell>
          <cell r="AL94" t="str">
            <v>PNN FARALLONES DE CALI</v>
          </cell>
          <cell r="AM94" t="str">
            <v>2 SUPERVISOR</v>
          </cell>
          <cell r="AN94" t="str">
            <v>3 CÉDULA DE CIUDADANÍA</v>
          </cell>
          <cell r="AO94">
            <v>29120620</v>
          </cell>
          <cell r="AP94" t="str">
            <v>MARIA JULIANA CERON</v>
          </cell>
          <cell r="AQ94">
            <v>317</v>
          </cell>
          <cell r="AR94" t="str">
            <v>3 NO PACTADOS</v>
          </cell>
          <cell r="AS94" t="str">
            <v>4 NO SE HA ADICIONADO NI EN VALOR y EN TIEMPO</v>
          </cell>
          <cell r="AT94">
            <v>0</v>
          </cell>
          <cell r="AU94">
            <v>0</v>
          </cell>
          <cell r="AV94" t="str">
            <v>-</v>
          </cell>
          <cell r="AW94">
            <v>0</v>
          </cell>
          <cell r="AY94">
            <v>45702</v>
          </cell>
          <cell r="AZ94" t="str">
            <v>N/A</v>
          </cell>
          <cell r="BA94">
            <v>45702</v>
          </cell>
          <cell r="BB94">
            <v>46022</v>
          </cell>
          <cell r="BD94" t="str">
            <v>2. NO</v>
          </cell>
          <cell r="BE94" t="str">
            <v>-</v>
          </cell>
          <cell r="BF94" t="str">
            <v>-</v>
          </cell>
          <cell r="BG94" t="str">
            <v>2. NO</v>
          </cell>
          <cell r="BH94">
            <v>0</v>
          </cell>
          <cell r="BI94" t="str">
            <v>-</v>
          </cell>
          <cell r="BJ94" t="str">
            <v>-</v>
          </cell>
          <cell r="BL94" t="str">
            <v>2025753501900034E</v>
          </cell>
          <cell r="BM94">
            <v>19402904</v>
          </cell>
          <cell r="BN94" t="str">
            <v>WENDY ISABEL DAVID</v>
          </cell>
          <cell r="BO94" t="str">
            <v xml:space="preserve">https://community.secop.gov.co/Public/Tendering/ContractNoticePhases/View?PPI=CO1.PPI.37491798&amp;isFromPublicArea=True&amp;isModal=False </v>
          </cell>
          <cell r="BP94" t="str">
            <v>VIGENTE</v>
          </cell>
          <cell r="BR94" t="str">
            <v>https://community.secop.gov.co/Public/Tendering/ContractDetailView/Index?UniqueIdentifier=CO1.PCCNTR.7491974</v>
          </cell>
          <cell r="BS94" t="str">
            <v>jose.bolanos</v>
          </cell>
          <cell r="BT94" t="str">
            <v>parquesnacionales.gov.co</v>
          </cell>
          <cell r="BU94" t="str">
            <v>chepebolanosq@gmail.com</v>
          </cell>
          <cell r="BV94" t="str">
            <v>OPERARIO</v>
          </cell>
          <cell r="BW94" t="str">
            <v>BANCO CAJA SOCIAL S.A.</v>
          </cell>
          <cell r="BX94" t="str">
            <v>Ahorro</v>
          </cell>
          <cell r="BY94">
            <v>24119183689</v>
          </cell>
          <cell r="CC94">
            <v>1040534</v>
          </cell>
          <cell r="CD94">
            <v>1836237</v>
          </cell>
          <cell r="CE94">
            <v>1836237</v>
          </cell>
          <cell r="CF94">
            <v>1836237</v>
          </cell>
          <cell r="CG94">
            <v>1836237</v>
          </cell>
          <cell r="CH94">
            <v>1836237</v>
          </cell>
          <cell r="CI94">
            <v>1836237</v>
          </cell>
          <cell r="CJ94">
            <v>1836237</v>
          </cell>
          <cell r="CK94">
            <v>1836237</v>
          </cell>
          <cell r="CL94">
            <v>1836237</v>
          </cell>
          <cell r="CM94">
            <v>1836237</v>
          </cell>
          <cell r="CN94">
            <v>0</v>
          </cell>
        </row>
        <row r="95">
          <cell r="A95" t="str">
            <v>CD-DTPA-095-2025</v>
          </cell>
          <cell r="B95" t="str">
            <v>2 NACION</v>
          </cell>
          <cell r="C95" t="str">
            <v>CPS-DTPA-95-2025</v>
          </cell>
          <cell r="D95" t="str">
            <v>ALICIA PALACIOS CUERO</v>
          </cell>
          <cell r="E95">
            <v>45702</v>
          </cell>
          <cell r="F95" t="str">
            <v>PA05-3202010-24-015 Prestar servicios de apoyo a la gestión con plena autonomía técnica y administrativa en el PNN Gorgona para realizar las acciones técnicas derivadas de plan de ordenamiento ecoturístico del área protegida en el marco de la conservación de la diversidad biológica de las áreas protegidas del SINAP nacional.</v>
          </cell>
          <cell r="G95" t="str">
            <v>APOYO A LA GESTIÓN</v>
          </cell>
          <cell r="H95" t="str">
            <v>2 CONTRATACIÓN DIRECTA</v>
          </cell>
          <cell r="I95" t="str">
            <v>14 PRESTACIÓN DE SERVICIOS</v>
          </cell>
          <cell r="J95" t="str">
            <v>N/A</v>
          </cell>
          <cell r="K95">
            <v>80111600</v>
          </cell>
          <cell r="L95">
            <v>10925</v>
          </cell>
          <cell r="M95">
            <v>10825</v>
          </cell>
          <cell r="N95">
            <v>45702</v>
          </cell>
          <cell r="O95">
            <v>3226850</v>
          </cell>
          <cell r="P95">
            <v>34097048</v>
          </cell>
          <cell r="Q95" t="str">
            <v>TREINTA Y CUATRO MILLONES NOVENTA Y SIETE MIL CUARENTA Y OCHO</v>
          </cell>
          <cell r="R95" t="str">
            <v>1 PERSONA NATURAL</v>
          </cell>
          <cell r="S95" t="str">
            <v>3 CÉDULA DE CIUDADANÍA</v>
          </cell>
          <cell r="T95">
            <v>34678158</v>
          </cell>
          <cell r="U95">
            <v>2</v>
          </cell>
          <cell r="V95" t="str">
            <v>N-A</v>
          </cell>
          <cell r="W95" t="str">
            <v>11 NO SE DILIGENCIA INFORMACIÓN PARA ESTE FORMULARIO EN ESTE PERÍODO DE REPORTE</v>
          </cell>
          <cell r="X95" t="str">
            <v>FEMENINO</v>
          </cell>
          <cell r="Y95" t="str">
            <v>Cauca</v>
          </cell>
          <cell r="Z95" t="str">
            <v>Guapi</v>
          </cell>
          <cell r="AA95" t="str">
            <v>ALICIA</v>
          </cell>
          <cell r="AC95" t="str">
            <v>PALACIOS</v>
          </cell>
          <cell r="AD95" t="str">
            <v>CUERO</v>
          </cell>
          <cell r="AE95" t="str">
            <v>NO</v>
          </cell>
          <cell r="AF95" t="str">
            <v>6 NO CONSTITUYÓ GARANTÍAS</v>
          </cell>
          <cell r="AG95" t="str">
            <v>N-A</v>
          </cell>
          <cell r="AH95" t="str">
            <v>N-A</v>
          </cell>
          <cell r="AI95" t="str">
            <v>N-A</v>
          </cell>
          <cell r="AJ95" t="str">
            <v>N-A</v>
          </cell>
          <cell r="AK95" t="str">
            <v>GLORIA TERESITA SERNA ALZATE</v>
          </cell>
          <cell r="AL95" t="str">
            <v>PNN GORGONA</v>
          </cell>
          <cell r="AM95" t="str">
            <v>2 SUPERVISOR</v>
          </cell>
          <cell r="AN95" t="str">
            <v>3 CÉDULA DE CIUDADANÍA</v>
          </cell>
          <cell r="AO95">
            <v>6499218</v>
          </cell>
          <cell r="AP95" t="str">
            <v>ANDRES MAURICIO ROJAS CAÑAS</v>
          </cell>
          <cell r="AQ95">
            <v>317</v>
          </cell>
          <cell r="AR95" t="str">
            <v>3 NO PACTADOS</v>
          </cell>
          <cell r="AS95" t="str">
            <v>4 NO SE HA ADICIONADO NI EN VALOR y EN TIEMPO</v>
          </cell>
          <cell r="AT95">
            <v>0</v>
          </cell>
          <cell r="AU95">
            <v>0</v>
          </cell>
          <cell r="AV95" t="str">
            <v>-</v>
          </cell>
          <cell r="AW95">
            <v>0</v>
          </cell>
          <cell r="AY95">
            <v>45702</v>
          </cell>
          <cell r="AZ95" t="str">
            <v>N/A</v>
          </cell>
          <cell r="BA95">
            <v>45702</v>
          </cell>
          <cell r="BB95">
            <v>46022</v>
          </cell>
          <cell r="BD95" t="str">
            <v>2. NO</v>
          </cell>
          <cell r="BE95" t="str">
            <v>-</v>
          </cell>
          <cell r="BF95" t="str">
            <v>-</v>
          </cell>
          <cell r="BG95" t="str">
            <v>2. NO</v>
          </cell>
          <cell r="BH95">
            <v>0</v>
          </cell>
          <cell r="BI95" t="str">
            <v>-</v>
          </cell>
          <cell r="BJ95" t="str">
            <v>-</v>
          </cell>
          <cell r="BL95" t="str">
            <v>2025753501000058E</v>
          </cell>
          <cell r="BM95">
            <v>34097048</v>
          </cell>
          <cell r="BN95" t="str">
            <v>DIANA PATRICIA GUERRERO</v>
          </cell>
          <cell r="BO95" t="str">
            <v xml:space="preserve">https://community.secop.gov.co/Public/Tendering/ContractNoticePhases/View?PPI=CO1.PPI.37491796&amp;isFromPublicArea=True&amp;isModal=False </v>
          </cell>
          <cell r="BP95" t="str">
            <v>VIGENTE</v>
          </cell>
          <cell r="BR95" t="str">
            <v>https://community.secop.gov.co/Public/Tendering/ContractDetailView/Index?UniqueIdentifier=CO1.PCCNTR.7491782</v>
          </cell>
          <cell r="BS95" t="str">
            <v>alicia.palacios</v>
          </cell>
          <cell r="BT95" t="str">
            <v>parquesnacionales.gov.co</v>
          </cell>
          <cell r="BU95" t="str">
            <v>alyspalacioscuero@gmail.com</v>
          </cell>
          <cell r="BV95" t="str">
            <v>TECNOLOGO</v>
          </cell>
          <cell r="BW95" t="str">
            <v>BANCO AGRARIO DE COLOMBIA S.A.</v>
          </cell>
          <cell r="BX95" t="str">
            <v>Ahorro</v>
          </cell>
          <cell r="BY95" t="str">
            <v>021250095993</v>
          </cell>
          <cell r="CC95">
            <v>1828548</v>
          </cell>
          <cell r="CD95">
            <v>3226850</v>
          </cell>
          <cell r="CE95">
            <v>3226850</v>
          </cell>
          <cell r="CF95">
            <v>3226850</v>
          </cell>
          <cell r="CG95">
            <v>3226850</v>
          </cell>
          <cell r="CH95">
            <v>3226850</v>
          </cell>
          <cell r="CI95">
            <v>3226850</v>
          </cell>
          <cell r="CJ95">
            <v>3226850</v>
          </cell>
          <cell r="CK95">
            <v>3226850</v>
          </cell>
          <cell r="CL95">
            <v>3226850</v>
          </cell>
          <cell r="CM95">
            <v>3226850</v>
          </cell>
          <cell r="CN95">
            <v>0</v>
          </cell>
        </row>
        <row r="96">
          <cell r="A96" t="str">
            <v>CD-DTPA-096-2025</v>
          </cell>
          <cell r="B96" t="str">
            <v>1 FONAM</v>
          </cell>
          <cell r="C96" t="str">
            <v>CPS-DTPA-96-2025</v>
          </cell>
          <cell r="D96" t="str">
            <v>JUAN CAMILO CASTAÑEDA CERON</v>
          </cell>
          <cell r="E96">
            <v>45702</v>
          </cell>
          <cell r="F96" t="str">
            <v>PA04-3202032-1-015 Prestar servicios profesionales con plena autonomía técnica y administrativa en el PNN Farallones de Cali para la realización de las actividades necesarias en el análisis de la información de PVC y sistematización en la plataforma SICO SMART en las áreas protegidas administradas por PNNC, especialmente en los ecosistemas andinos y de páramo, en el marco de la conservación de la diversidad biológica de las Áreas Protegidas del SINAP Nacional.</v>
          </cell>
          <cell r="G96" t="str">
            <v>PROFESIONAL</v>
          </cell>
          <cell r="H96" t="str">
            <v>2 CONTRATACIÓN DIRECTA</v>
          </cell>
          <cell r="I96" t="str">
            <v>14 PRESTACIÓN DE SERVICIOS</v>
          </cell>
          <cell r="J96" t="str">
            <v>N/A</v>
          </cell>
          <cell r="K96">
            <v>80111600</v>
          </cell>
          <cell r="L96">
            <v>6025</v>
          </cell>
          <cell r="M96">
            <v>5325</v>
          </cell>
          <cell r="N96">
            <v>45703</v>
          </cell>
          <cell r="O96">
            <v>3670921</v>
          </cell>
          <cell r="P96">
            <v>38667035</v>
          </cell>
          <cell r="Q96" t="str">
            <v>TREINTA Y OCHO MILLONES SEISCIENTOS SESENTA Y SIETE MIL TREINTA Y CINCO</v>
          </cell>
          <cell r="R96" t="str">
            <v>1 PERSONA NATURAL</v>
          </cell>
          <cell r="S96" t="str">
            <v>3 CÉDULA DE CIUDADANÍA</v>
          </cell>
          <cell r="T96">
            <v>1144089985</v>
          </cell>
          <cell r="U96">
            <v>2</v>
          </cell>
          <cell r="V96" t="str">
            <v>N-A</v>
          </cell>
          <cell r="W96" t="str">
            <v>11 NO SE DILIGENCIA INFORMACIÓN PARA ESTE FORMULARIO EN ESTE PERÍODO DE REPORTE</v>
          </cell>
          <cell r="X96" t="str">
            <v>MASCULINO</v>
          </cell>
          <cell r="Y96" t="str">
            <v xml:space="preserve">Valle del Cauca </v>
          </cell>
          <cell r="Z96" t="str">
            <v>Santiago de Cali</v>
          </cell>
          <cell r="AA96" t="str">
            <v xml:space="preserve">JUAN </v>
          </cell>
          <cell r="AB96" t="str">
            <v xml:space="preserve">CAMILO </v>
          </cell>
          <cell r="AC96" t="str">
            <v>CASTAÑEDA</v>
          </cell>
          <cell r="AD96" t="str">
            <v>CERÓN</v>
          </cell>
          <cell r="AE96" t="str">
            <v>SI</v>
          </cell>
          <cell r="AF96" t="str">
            <v>1 PÓLIZA</v>
          </cell>
          <cell r="AG96" t="str">
            <v>12 SEGUROS DEL ESTADO</v>
          </cell>
          <cell r="AH96" t="str">
            <v>2 CUMPLIMIENTO</v>
          </cell>
          <cell r="AI96">
            <v>45702</v>
          </cell>
          <cell r="AJ96" t="str">
            <v>45-46-101029700</v>
          </cell>
          <cell r="AK96" t="str">
            <v>GLORIA TERESITA SERNA ALZATE</v>
          </cell>
          <cell r="AL96" t="str">
            <v>PNN FARALLONES DE CALI</v>
          </cell>
          <cell r="AM96" t="str">
            <v>2 SUPERVISOR</v>
          </cell>
          <cell r="AN96" t="str">
            <v>3 CÉDULA DE CIUDADANÍA</v>
          </cell>
          <cell r="AO96">
            <v>1082775671</v>
          </cell>
          <cell r="AP96" t="str">
            <v>JUAN MANUEL GUZMÁN LÓPEZ</v>
          </cell>
          <cell r="AQ96">
            <v>316</v>
          </cell>
          <cell r="AR96" t="str">
            <v>3 NO PACTADOS</v>
          </cell>
          <cell r="AS96" t="str">
            <v>4 NO SE HA ADICIONADO NI EN VALOR y EN TIEMPO</v>
          </cell>
          <cell r="AT96">
            <v>0</v>
          </cell>
          <cell r="AU96">
            <v>0</v>
          </cell>
          <cell r="AV96" t="str">
            <v>-</v>
          </cell>
          <cell r="AW96">
            <v>0</v>
          </cell>
          <cell r="AY96">
            <v>45703</v>
          </cell>
          <cell r="AZ96">
            <v>45702</v>
          </cell>
          <cell r="BA96">
            <v>45703</v>
          </cell>
          <cell r="BB96">
            <v>46022</v>
          </cell>
          <cell r="BD96" t="str">
            <v>2. NO</v>
          </cell>
          <cell r="BE96" t="str">
            <v>-</v>
          </cell>
          <cell r="BF96" t="str">
            <v>-</v>
          </cell>
          <cell r="BG96" t="str">
            <v>2. NO</v>
          </cell>
          <cell r="BH96">
            <v>0</v>
          </cell>
          <cell r="BI96" t="str">
            <v>-</v>
          </cell>
          <cell r="BJ96" t="str">
            <v>-</v>
          </cell>
          <cell r="BL96" t="str">
            <v>2025753501900035E</v>
          </cell>
          <cell r="BM96">
            <v>38667035</v>
          </cell>
          <cell r="BN96" t="str">
            <v>DIANA PATRICIA GUERRERO</v>
          </cell>
          <cell r="BO96" t="str">
            <v>https://community.secop.gov.co/Public/Tendering/ContractNoticePhases/View?PPI=CO1.PPI.37496542&amp;isFromPublicArea=True&amp;isModal=False</v>
          </cell>
          <cell r="BP96" t="str">
            <v>VIGENTE</v>
          </cell>
          <cell r="BR96" t="str">
            <v>https://community.secop.gov.co/Public/Tendering/ContractDetailView/Index?UniqueIdentifier=CO1.PCCNTR.7493069</v>
          </cell>
          <cell r="BS96" t="str">
            <v>juan.castaneda</v>
          </cell>
          <cell r="BT96" t="str">
            <v>parquesnacionales.gov.co</v>
          </cell>
          <cell r="BU96" t="str">
            <v>castaceron726@gmail.com</v>
          </cell>
          <cell r="BV96" t="str">
            <v>PROFESIONAL</v>
          </cell>
          <cell r="BW96" t="str">
            <v>BANCO CAJA SOCIAL S.A.</v>
          </cell>
          <cell r="BX96" t="str">
            <v>Ahorro</v>
          </cell>
          <cell r="BY96">
            <v>24076385975</v>
          </cell>
          <cell r="CC96">
            <v>1957825</v>
          </cell>
          <cell r="CD96">
            <v>3670921</v>
          </cell>
          <cell r="CE96">
            <v>3670921</v>
          </cell>
          <cell r="CF96">
            <v>3670921</v>
          </cell>
          <cell r="CG96">
            <v>3670921</v>
          </cell>
          <cell r="CH96">
            <v>3670921</v>
          </cell>
          <cell r="CI96">
            <v>3670921</v>
          </cell>
          <cell r="CJ96">
            <v>3670921</v>
          </cell>
          <cell r="CK96">
            <v>3670921</v>
          </cell>
          <cell r="CL96">
            <v>3670921</v>
          </cell>
          <cell r="CM96">
            <v>3670921</v>
          </cell>
          <cell r="CN96">
            <v>0</v>
          </cell>
        </row>
        <row r="97">
          <cell r="A97" t="str">
            <v>CD-DTPA-097-2025</v>
          </cell>
          <cell r="B97" t="str">
            <v>1 FONAM</v>
          </cell>
          <cell r="C97" t="str">
            <v>CPS-DTPA-97-2025</v>
          </cell>
          <cell r="D97" t="str">
            <v>ALEX YANIRA PISMAG PORTILLA</v>
          </cell>
          <cell r="E97">
            <v>45702</v>
          </cell>
          <cell r="F97" t="str">
            <v>PA04-3202008-15-055 Prestar servicios profesionales con plena autonomía técnica y administrativa brindando apoyo jurídico al PNN Farallones de Cali en la estructuración, seguimiento y desarrollo de los procesos de selección-contratación durante sus diferentes etapas para Fortalecer los procesos administrativos de las áreas de SPNNC, especialmente en los ecosistemas andinos y de páramo, en el marco de la conservación de la diversidad biológica de las Áreas Protegidas del SINAP Nacional.</v>
          </cell>
          <cell r="G97" t="str">
            <v>PROFESIONAL</v>
          </cell>
          <cell r="H97" t="str">
            <v>2 CONTRATACIÓN DIRECTA</v>
          </cell>
          <cell r="I97" t="str">
            <v>14 PRESTACIÓN DE SERVICIOS</v>
          </cell>
          <cell r="J97" t="str">
            <v>N/A</v>
          </cell>
          <cell r="K97">
            <v>80111600</v>
          </cell>
          <cell r="L97">
            <v>5325</v>
          </cell>
          <cell r="M97">
            <v>5225</v>
          </cell>
          <cell r="N97">
            <v>45703</v>
          </cell>
          <cell r="O97">
            <v>7014443</v>
          </cell>
          <cell r="P97">
            <v>73885466</v>
          </cell>
          <cell r="Q97" t="str">
            <v>SETENTA Y TRES MILLONES OCHOCIENTOS OCHENTA Y CINCO MIL CUATROCIENTOS SESENTA Y SEIS</v>
          </cell>
          <cell r="R97" t="str">
            <v>1 PERSONA NATURAL</v>
          </cell>
          <cell r="S97" t="str">
            <v>3 CÉDULA DE CIUDADANÍA</v>
          </cell>
          <cell r="T97">
            <v>37124905</v>
          </cell>
          <cell r="U97">
            <v>2</v>
          </cell>
          <cell r="V97" t="str">
            <v>N-A</v>
          </cell>
          <cell r="W97" t="str">
            <v>11 NO SE DILIGENCIA INFORMACIÓN PARA ESTE FORMULARIO EN ESTE PERÍODO DE REPORTE</v>
          </cell>
          <cell r="X97" t="str">
            <v>FEMENINO</v>
          </cell>
          <cell r="Y97" t="str">
            <v>Cauca</v>
          </cell>
          <cell r="Z97" t="str">
            <v>Ipiales</v>
          </cell>
          <cell r="AA97" t="str">
            <v xml:space="preserve">ALEX </v>
          </cell>
          <cell r="AB97" t="str">
            <v>YANIRA</v>
          </cell>
          <cell r="AC97" t="str">
            <v>PISMAG</v>
          </cell>
          <cell r="AD97" t="str">
            <v>PORTILLA</v>
          </cell>
          <cell r="AE97" t="str">
            <v>SI</v>
          </cell>
          <cell r="AF97" t="str">
            <v>1 PÓLIZA</v>
          </cell>
          <cell r="AG97" t="str">
            <v>12 SEGUROS DEL ESTADO</v>
          </cell>
          <cell r="AH97" t="str">
            <v>2 CUMPLIMIENTO</v>
          </cell>
          <cell r="AI97">
            <v>45702</v>
          </cell>
          <cell r="AJ97" t="str">
            <v>45-46-101029716</v>
          </cell>
          <cell r="AK97" t="str">
            <v>GLORIA TERESITA SERNA ALZATE</v>
          </cell>
          <cell r="AL97" t="str">
            <v>PNN FARALLONES DE CALI</v>
          </cell>
          <cell r="AM97" t="str">
            <v>2 SUPERVISOR</v>
          </cell>
          <cell r="AN97" t="str">
            <v>3 CÉDULA DE CIUDADANÍA</v>
          </cell>
          <cell r="AO97">
            <v>25292225</v>
          </cell>
          <cell r="AP97" t="str">
            <v>CAROL JOHANNA ORTEGA SANCHEZ</v>
          </cell>
          <cell r="AQ97">
            <v>316</v>
          </cell>
          <cell r="AR97" t="str">
            <v>3 NO PACTADOS</v>
          </cell>
          <cell r="AS97" t="str">
            <v>4 NO SE HA ADICIONADO NI EN VALOR y EN TIEMPO</v>
          </cell>
          <cell r="AT97">
            <v>0</v>
          </cell>
          <cell r="AU97">
            <v>0</v>
          </cell>
          <cell r="AV97" t="str">
            <v>-</v>
          </cell>
          <cell r="AW97">
            <v>0</v>
          </cell>
          <cell r="AY97">
            <v>45703</v>
          </cell>
          <cell r="AZ97">
            <v>45702</v>
          </cell>
          <cell r="BA97">
            <v>45702</v>
          </cell>
          <cell r="BB97">
            <v>46022</v>
          </cell>
          <cell r="BD97" t="str">
            <v>2. NO</v>
          </cell>
          <cell r="BE97" t="str">
            <v>-</v>
          </cell>
          <cell r="BF97" t="str">
            <v>-</v>
          </cell>
          <cell r="BG97" t="str">
            <v>2. NO</v>
          </cell>
          <cell r="BH97">
            <v>0</v>
          </cell>
          <cell r="BI97" t="str">
            <v>-</v>
          </cell>
          <cell r="BJ97" t="str">
            <v>-</v>
          </cell>
          <cell r="BL97" t="str">
            <v>2025753501900036E</v>
          </cell>
          <cell r="BM97">
            <v>73885466</v>
          </cell>
          <cell r="BN97" t="str">
            <v>KHAREM CARABALI MARULANDA</v>
          </cell>
          <cell r="BO97" t="str">
            <v xml:space="preserve">https://community.secop.gov.co/Public/Tendering/ContractNoticePhases/View?PPI=CO1.PPI.37496742&amp;isFromPublicArea=True&amp;isModal=False
</v>
          </cell>
          <cell r="BP97" t="str">
            <v>VIGENTE</v>
          </cell>
          <cell r="BR97" t="str">
            <v>https://community.secop.gov.co/Public/Tendering/ContractDetailView/Index?UniqueIdentifier=CO1.PCCNTR.7493884</v>
          </cell>
          <cell r="BS97" t="str">
            <v>yanira.pismag</v>
          </cell>
          <cell r="BT97" t="str">
            <v>parquesnacionales.gov.co</v>
          </cell>
          <cell r="BU97" t="str">
            <v>yanira.pismag@parquesnacionales.gov.co</v>
          </cell>
          <cell r="BV97" t="str">
            <v>PROFESIONAL</v>
          </cell>
          <cell r="BW97" t="str">
            <v>BANCO BILBAO VIZCAYA ARGENTARIA COLOMBIA S.A. BBVA</v>
          </cell>
          <cell r="BX97" t="str">
            <v>Ahorro</v>
          </cell>
          <cell r="BY97">
            <v>570095976</v>
          </cell>
          <cell r="CC97">
            <v>3741036</v>
          </cell>
          <cell r="CD97">
            <v>7014443</v>
          </cell>
          <cell r="CE97">
            <v>7014443</v>
          </cell>
          <cell r="CF97">
            <v>7014443</v>
          </cell>
          <cell r="CG97">
            <v>7014443</v>
          </cell>
          <cell r="CH97">
            <v>7014443</v>
          </cell>
          <cell r="CI97">
            <v>7014443</v>
          </cell>
          <cell r="CJ97">
            <v>7014443</v>
          </cell>
          <cell r="CK97">
            <v>7014443</v>
          </cell>
          <cell r="CL97">
            <v>7014443</v>
          </cell>
          <cell r="CM97">
            <v>7014443</v>
          </cell>
          <cell r="CN97">
            <v>0</v>
          </cell>
        </row>
        <row r="98">
          <cell r="A98" t="str">
            <v>CD-DTPA-098-2025</v>
          </cell>
          <cell r="B98" t="str">
            <v>2 NACION</v>
          </cell>
          <cell r="C98" t="str">
            <v>CPS-DTPA-98-2025</v>
          </cell>
          <cell r="D98" t="str">
            <v>VICTORIA EUGENIA CARDONA BOTERO</v>
          </cell>
          <cell r="E98">
            <v>45702</v>
          </cell>
          <cell r="F98" t="str">
            <v>PA08-3202008-9-009 Prestar servicios profesionales con plena autonomía técnica y administrativa en el PNN Sanquianga para la implementación de la estrategia de investigación y monitoreo en el área protegida en el marco de la conservación de la biodiversidad de las áreas protegidas del SINAP nacional.</v>
          </cell>
          <cell r="G98" t="str">
            <v>PROFESIONAL</v>
          </cell>
          <cell r="H98" t="str">
            <v>2 CONTRATACIÓN DIRECTA</v>
          </cell>
          <cell r="I98" t="str">
            <v>14 PRESTACIÓN DE SERVICIOS</v>
          </cell>
          <cell r="J98" t="str">
            <v>N/A</v>
          </cell>
          <cell r="K98">
            <v>80111600</v>
          </cell>
          <cell r="L98">
            <v>13625</v>
          </cell>
          <cell r="M98">
            <v>11025</v>
          </cell>
          <cell r="N98">
            <v>45702</v>
          </cell>
          <cell r="O98">
            <v>5106004</v>
          </cell>
          <cell r="P98">
            <v>53953442</v>
          </cell>
          <cell r="Q98" t="str">
            <v>CINCUENTA Y TRES MILLONES NOVECIENTOS CINCUENTA Y TRES MIL CUATROCIENTOS CUARENTA Y DOS</v>
          </cell>
          <cell r="R98" t="str">
            <v>1 PERSONA NATURAL</v>
          </cell>
          <cell r="S98" t="str">
            <v>3 CÉDULA DE CIUDADANÍA</v>
          </cell>
          <cell r="T98">
            <v>1151934928</v>
          </cell>
          <cell r="U98">
            <v>2</v>
          </cell>
          <cell r="V98" t="str">
            <v>N-A</v>
          </cell>
          <cell r="W98" t="str">
            <v>11 NO SE DILIGENCIA INFORMACIÓN PARA ESTE FORMULARIO EN ESTE PERÍODO DE REPORTE</v>
          </cell>
          <cell r="X98" t="str">
            <v>FEMENINO</v>
          </cell>
          <cell r="Y98" t="str">
            <v xml:space="preserve">Valle del Cauca </v>
          </cell>
          <cell r="Z98" t="str">
            <v>Santiago de Cali</v>
          </cell>
          <cell r="AA98" t="str">
            <v xml:space="preserve">VICTORIA </v>
          </cell>
          <cell r="AB98" t="str">
            <v>EUGENIA</v>
          </cell>
          <cell r="AC98" t="str">
            <v>CARDONA</v>
          </cell>
          <cell r="AD98" t="str">
            <v>BOTERO</v>
          </cell>
          <cell r="AE98" t="str">
            <v>SI</v>
          </cell>
          <cell r="AF98" t="str">
            <v>1 PÓLIZA</v>
          </cell>
          <cell r="AG98" t="str">
            <v>12 SEGUROS DEL ESTADO</v>
          </cell>
          <cell r="AH98" t="str">
            <v>2 CUMPLIMIENTO</v>
          </cell>
          <cell r="AI98">
            <v>45702</v>
          </cell>
          <cell r="AJ98" t="str">
            <v>45-46-101029699</v>
          </cell>
          <cell r="AK98" t="str">
            <v>GLORIA TERESITA SERNA ALZATE</v>
          </cell>
          <cell r="AL98" t="str">
            <v>PNN SANQUIANGA</v>
          </cell>
          <cell r="AM98" t="str">
            <v>2 SUPERVISOR</v>
          </cell>
          <cell r="AN98" t="str">
            <v>3 CÉDULA DE CIUDADANÍA</v>
          </cell>
          <cell r="AO98">
            <v>16279020</v>
          </cell>
          <cell r="AP98" t="str">
            <v>GUSTAVO ADOLFO MAYOR A</v>
          </cell>
          <cell r="AQ98">
            <v>317</v>
          </cell>
          <cell r="AR98" t="str">
            <v>3 NO PACTADOS</v>
          </cell>
          <cell r="AS98" t="str">
            <v>4 NO SE HA ADICIONADO NI EN VALOR y EN TIEMPO</v>
          </cell>
          <cell r="AT98">
            <v>0</v>
          </cell>
          <cell r="AU98">
            <v>0</v>
          </cell>
          <cell r="AV98" t="str">
            <v>-</v>
          </cell>
          <cell r="AW98">
            <v>0</v>
          </cell>
          <cell r="AY98">
            <v>45703</v>
          </cell>
          <cell r="AZ98">
            <v>45702</v>
          </cell>
          <cell r="BA98">
            <v>45702</v>
          </cell>
          <cell r="BB98">
            <v>46022</v>
          </cell>
          <cell r="BD98" t="str">
            <v>2. NO</v>
          </cell>
          <cell r="BE98" t="str">
            <v>-</v>
          </cell>
          <cell r="BF98" t="str">
            <v>-</v>
          </cell>
          <cell r="BG98" t="str">
            <v>2. NO</v>
          </cell>
          <cell r="BH98">
            <v>0</v>
          </cell>
          <cell r="BI98" t="str">
            <v>-</v>
          </cell>
          <cell r="BJ98" t="str">
            <v>-</v>
          </cell>
          <cell r="BL98" t="str">
            <v>2025753501000059E</v>
          </cell>
          <cell r="BM98">
            <v>53953442</v>
          </cell>
          <cell r="BN98" t="str">
            <v>MARGARITA E VICTORIA ACOSTA</v>
          </cell>
          <cell r="BO98" t="str">
            <v>https://community.secop.gov.co/Public/Tendering/ContractNoticePhases/View?PPI=CO1.PPI.37496565&amp;isFromPublicArea=True&amp;isModal=False</v>
          </cell>
          <cell r="BP98" t="str">
            <v>VIGENTE</v>
          </cell>
          <cell r="BR98" t="str">
            <v>https://community.secop.gov.co/Public/Tendering/ContractDetailView/Index?UniqueIdentifier=CO1.PCCNTR.7493402</v>
          </cell>
          <cell r="BS98" t="str">
            <v>victoria.cardona</v>
          </cell>
          <cell r="BT98" t="str">
            <v>parquesnacionales.gov.co</v>
          </cell>
          <cell r="BU98" t="str">
            <v>monitoreo.sanquianga@parquesnacionales.gov.co</v>
          </cell>
          <cell r="BV98" t="str">
            <v>PROFESIONAL</v>
          </cell>
          <cell r="BW98" t="str">
            <v>BANCOLOMBIA S.A.</v>
          </cell>
          <cell r="BX98" t="str">
            <v>Ahorro</v>
          </cell>
          <cell r="BY98" t="str">
            <v>91230554523</v>
          </cell>
          <cell r="CC98">
            <v>2893402</v>
          </cell>
          <cell r="CD98">
            <v>5106004</v>
          </cell>
          <cell r="CE98">
            <v>5106004</v>
          </cell>
          <cell r="CF98">
            <v>5106004</v>
          </cell>
          <cell r="CG98">
            <v>5106004</v>
          </cell>
          <cell r="CH98">
            <v>5106004</v>
          </cell>
          <cell r="CI98">
            <v>5106004</v>
          </cell>
          <cell r="CJ98">
            <v>5106004</v>
          </cell>
          <cell r="CK98">
            <v>5106004</v>
          </cell>
          <cell r="CL98">
            <v>5106004</v>
          </cell>
          <cell r="CM98">
            <v>5106004</v>
          </cell>
          <cell r="CN98">
            <v>0</v>
          </cell>
        </row>
        <row r="99">
          <cell r="A99" t="str">
            <v>CD-DTPA-099-2025</v>
          </cell>
          <cell r="B99" t="str">
            <v>1 FONAM</v>
          </cell>
          <cell r="C99" t="str">
            <v>CPS-DTPA-99-2025</v>
          </cell>
          <cell r="D99" t="str">
            <v>DIANA CAROLINA MURILLO PENAGOS</v>
          </cell>
          <cell r="E99">
            <v>45702</v>
          </cell>
          <cell r="F99" t="str">
            <v>PA04-3202032-1-026 Prestar servicio de apoyo a la gestión con plena autonomía técnica y administrativa en los procedimientos requeridos del PNN Farallones de Cali para implementar las acciones de prevención, vigilancia y control, incluidas gestión del riesgo, seguridad y salud en el trabajo y atención de emergencias en las áreas protegidas administradas por PNNC, especialmente en los ecosistemas andinos y de páramo, en el marco de la conservación de la diversidad biológica de las Áreas Protegidas</v>
          </cell>
          <cell r="G99" t="str">
            <v>APOYO A LA GESTIÓN</v>
          </cell>
          <cell r="H99" t="str">
            <v>2 CONTRATACIÓN DIRECTA</v>
          </cell>
          <cell r="I99" t="str">
            <v>14 PRESTACIÓN DE SERVICIOS</v>
          </cell>
          <cell r="J99" t="str">
            <v>N/A</v>
          </cell>
          <cell r="K99">
            <v>80111600</v>
          </cell>
          <cell r="L99">
            <v>6925</v>
          </cell>
          <cell r="M99">
            <v>5425</v>
          </cell>
          <cell r="N99">
            <v>45703</v>
          </cell>
          <cell r="O99">
            <v>2365487</v>
          </cell>
          <cell r="P99">
            <v>24916463</v>
          </cell>
          <cell r="Q99" t="str">
            <v>VEINTICUATRO MILLONES NOVECIENTOS DIECISÉIS MIL CUATROCIENTOS SESENTA Y TRES</v>
          </cell>
          <cell r="R99" t="str">
            <v>1 PERSONA NATURAL</v>
          </cell>
          <cell r="S99" t="str">
            <v>3 CÉDULA DE CIUDADANÍA</v>
          </cell>
          <cell r="T99">
            <v>1143854167</v>
          </cell>
          <cell r="U99">
            <v>2</v>
          </cell>
          <cell r="V99" t="str">
            <v>N-A</v>
          </cell>
          <cell r="W99" t="str">
            <v>11 NO SE DILIGENCIA INFORMACIÓN PARA ESTE FORMULARIO EN ESTE PERÍODO DE REPORTE</v>
          </cell>
          <cell r="X99" t="str">
            <v>FEMENINO</v>
          </cell>
          <cell r="Y99" t="str">
            <v xml:space="preserve">Valle del Cauca </v>
          </cell>
          <cell r="Z99" t="str">
            <v>Santiago de Cali</v>
          </cell>
          <cell r="AA99" t="str">
            <v xml:space="preserve">DIANA </v>
          </cell>
          <cell r="AB99" t="str">
            <v>CAROLINA</v>
          </cell>
          <cell r="AC99" t="str">
            <v>MURILLO</v>
          </cell>
          <cell r="AD99" t="str">
            <v>PENAGOS</v>
          </cell>
          <cell r="AE99" t="str">
            <v>NO</v>
          </cell>
          <cell r="AF99" t="str">
            <v>6 NO CONSTITUYÓ GARANTÍAS</v>
          </cell>
          <cell r="AG99" t="str">
            <v>N-A</v>
          </cell>
          <cell r="AH99" t="str">
            <v>N-A</v>
          </cell>
          <cell r="AI99" t="str">
            <v>N-A</v>
          </cell>
          <cell r="AJ99" t="str">
            <v>N-A</v>
          </cell>
          <cell r="AK99" t="str">
            <v>GLORIA TERESITA SERNA ALZATE</v>
          </cell>
          <cell r="AL99" t="str">
            <v>PNN FARALLONES DE CALI</v>
          </cell>
          <cell r="AM99" t="str">
            <v>2 SUPERVISOR</v>
          </cell>
          <cell r="AN99" t="str">
            <v>3 CÉDULA DE CIUDADANÍA</v>
          </cell>
          <cell r="AO99">
            <v>29120620</v>
          </cell>
          <cell r="AP99" t="str">
            <v>MARIA JULIANA CERON</v>
          </cell>
          <cell r="AQ99">
            <v>317</v>
          </cell>
          <cell r="AR99" t="str">
            <v>3 NO PACTADOS</v>
          </cell>
          <cell r="AS99" t="str">
            <v>4 NO SE HA ADICIONADO NI EN VALOR y EN TIEMPO</v>
          </cell>
          <cell r="AT99">
            <v>0</v>
          </cell>
          <cell r="AU99">
            <v>0</v>
          </cell>
          <cell r="AV99" t="str">
            <v>-</v>
          </cell>
          <cell r="AW99">
            <v>0</v>
          </cell>
          <cell r="AY99">
            <v>45702</v>
          </cell>
          <cell r="AZ99" t="str">
            <v>N/A</v>
          </cell>
          <cell r="BA99">
            <v>45702</v>
          </cell>
          <cell r="BB99">
            <v>46022</v>
          </cell>
          <cell r="BD99" t="str">
            <v>2. NO</v>
          </cell>
          <cell r="BE99" t="str">
            <v>-</v>
          </cell>
          <cell r="BF99" t="str">
            <v>-</v>
          </cell>
          <cell r="BG99" t="str">
            <v>2. NO</v>
          </cell>
          <cell r="BH99">
            <v>0</v>
          </cell>
          <cell r="BI99" t="str">
            <v>-</v>
          </cell>
          <cell r="BJ99" t="str">
            <v>-</v>
          </cell>
          <cell r="BL99" t="str">
            <v>2025753501900037E</v>
          </cell>
          <cell r="BM99">
            <v>24916463</v>
          </cell>
          <cell r="BN99" t="str">
            <v>WENDY ISABEL DAVID</v>
          </cell>
          <cell r="BO99" t="str">
            <v>https://community.secop.gov.co/Public/Tendering/ContractNoticePhases/View?PPI=CO1.PPI.37503356&amp;isFromPublicArea=True&amp;isModal=False</v>
          </cell>
          <cell r="BP99" t="str">
            <v>VIGENTE</v>
          </cell>
          <cell r="BR99" t="str">
            <v>https://community.secop.gov.co/Public/Tendering/ContractDetailView/Index?UniqueIdentifier=CO1.PCCNTR.7494694</v>
          </cell>
          <cell r="BS99" t="str">
            <v>diana.murillo</v>
          </cell>
          <cell r="BT99" t="str">
            <v>parquesnacionales.gov.co</v>
          </cell>
          <cell r="BU99" t="str">
            <v>dianadymurillo@gmail.com</v>
          </cell>
          <cell r="BV99" t="str">
            <v>OPERARIO</v>
          </cell>
          <cell r="BW99" t="str">
            <v>BANCO CAJA SOCIAL S.A.</v>
          </cell>
          <cell r="BX99" t="str">
            <v>Ahorro</v>
          </cell>
          <cell r="BY99">
            <v>24112085443</v>
          </cell>
          <cell r="CC99">
            <v>1261593</v>
          </cell>
          <cell r="CD99">
            <v>2365487</v>
          </cell>
          <cell r="CE99">
            <v>2365487</v>
          </cell>
          <cell r="CF99">
            <v>2365487</v>
          </cell>
          <cell r="CG99">
            <v>2365487</v>
          </cell>
          <cell r="CH99">
            <v>2365487</v>
          </cell>
          <cell r="CI99">
            <v>2365487</v>
          </cell>
          <cell r="CJ99">
            <v>2365487</v>
          </cell>
          <cell r="CK99">
            <v>2365487</v>
          </cell>
          <cell r="CL99">
            <v>2365487</v>
          </cell>
          <cell r="CM99">
            <v>2365487</v>
          </cell>
          <cell r="CN99">
            <v>0</v>
          </cell>
        </row>
        <row r="100">
          <cell r="A100" t="str">
            <v>CD-DTPA-100-2025</v>
          </cell>
          <cell r="B100" t="str">
            <v>1 FONAM</v>
          </cell>
          <cell r="C100" t="str">
            <v>CPS-DTPA-100-2025</v>
          </cell>
          <cell r="D100" t="str">
            <v>JESÚS DAVID CAICEDO QUIÑONES</v>
          </cell>
          <cell r="E100">
            <v>45702</v>
          </cell>
          <cell r="F100" t="str">
            <v>PA04-3202032-1-022 Prestar servicios de apoyo a la gestión con plena autonomía técnica y administrativa en las actividades tecnicas requeridas del PNN Farallones de Cali para Implementar las acciones de prevención, vigilancia y control de las presiones en las áreas protegidas administradas por PNNC, especialmente la mineria ilegal, especialmente en los ecosistemas andinos y de páramo, en el marco de la conservación de la diversidad biológica de las Áreas Protegidas del SINAP Nacional.</v>
          </cell>
          <cell r="G100" t="str">
            <v>APOYO A LA GESTIÓN</v>
          </cell>
          <cell r="H100" t="str">
            <v>2 CONTRATACIÓN DIRECTA</v>
          </cell>
          <cell r="I100" t="str">
            <v>14 PRESTACIÓN DE SERVICIOS</v>
          </cell>
          <cell r="J100" t="str">
            <v>N/A</v>
          </cell>
          <cell r="K100">
            <v>80111600</v>
          </cell>
          <cell r="L100">
            <v>6425</v>
          </cell>
          <cell r="M100">
            <v>5525</v>
          </cell>
          <cell r="N100">
            <v>45705</v>
          </cell>
          <cell r="O100">
            <v>2680096</v>
          </cell>
          <cell r="P100">
            <v>28051671</v>
          </cell>
          <cell r="Q100" t="str">
            <v>VEINTIOCHO MILLONES CINCUENTA Y UN MIL SEISCIENTOS SETENTA Y UNO</v>
          </cell>
          <cell r="R100" t="str">
            <v>1 PERSONA NATURAL</v>
          </cell>
          <cell r="S100" t="str">
            <v>3 CÉDULA DE CIUDADANÍA</v>
          </cell>
          <cell r="T100">
            <v>1059448122</v>
          </cell>
          <cell r="U100">
            <v>2</v>
          </cell>
          <cell r="V100" t="str">
            <v>N-A</v>
          </cell>
          <cell r="W100" t="str">
            <v>11 NO SE DILIGENCIA INFORMACIÓN PARA ESTE FORMULARIO EN ESTE PERÍODO DE REPORTE</v>
          </cell>
          <cell r="X100" t="str">
            <v>MASCULINO</v>
          </cell>
          <cell r="Y100" t="str">
            <v>Cauca</v>
          </cell>
          <cell r="Z100" t="str">
            <v>Guapi</v>
          </cell>
          <cell r="AA100" t="str">
            <v>JESÚS</v>
          </cell>
          <cell r="AB100" t="str">
            <v>DAVID</v>
          </cell>
          <cell r="AC100" t="str">
            <v>CAICEDO</v>
          </cell>
          <cell r="AD100" t="str">
            <v>QUIÑONEZ</v>
          </cell>
          <cell r="AE100" t="str">
            <v>NO</v>
          </cell>
          <cell r="AF100" t="str">
            <v>6 NO CONSTITUYÓ GARANTÍAS</v>
          </cell>
          <cell r="AG100" t="str">
            <v>N-A</v>
          </cell>
          <cell r="AH100" t="str">
            <v>N-A</v>
          </cell>
          <cell r="AI100" t="str">
            <v>N-A</v>
          </cell>
          <cell r="AJ100" t="str">
            <v>N-A</v>
          </cell>
          <cell r="AK100" t="str">
            <v>GLORIA TERESITA SERNA ALZATE</v>
          </cell>
          <cell r="AL100" t="str">
            <v>PNN FARALLONES DE CALI</v>
          </cell>
          <cell r="AM100" t="str">
            <v>2 SUPERVISOR</v>
          </cell>
          <cell r="AN100" t="str">
            <v>3 CÉDULA DE CIUDADANÍA</v>
          </cell>
          <cell r="AO100">
            <v>1082775671</v>
          </cell>
          <cell r="AP100" t="str">
            <v>JUAN MANUEL GUZMÁN LÓPEZ</v>
          </cell>
          <cell r="AQ100">
            <v>317</v>
          </cell>
          <cell r="AR100" t="str">
            <v>3 NO PACTADOS</v>
          </cell>
          <cell r="AS100" t="str">
            <v>4 NO SE HA ADICIONADO NI EN VALOR y EN TIEMPO</v>
          </cell>
          <cell r="AT100">
            <v>0</v>
          </cell>
          <cell r="AU100">
            <v>0</v>
          </cell>
          <cell r="AV100" t="str">
            <v>-</v>
          </cell>
          <cell r="AW100">
            <v>0</v>
          </cell>
          <cell r="AY100">
            <v>45708</v>
          </cell>
          <cell r="AZ100" t="str">
            <v>N/A</v>
          </cell>
          <cell r="BA100">
            <v>45702</v>
          </cell>
          <cell r="BB100">
            <v>46021</v>
          </cell>
          <cell r="BD100" t="str">
            <v>2. NO</v>
          </cell>
          <cell r="BE100" t="str">
            <v>-</v>
          </cell>
          <cell r="BF100" t="str">
            <v>-</v>
          </cell>
          <cell r="BG100" t="str">
            <v>2. NO</v>
          </cell>
          <cell r="BH100">
            <v>0</v>
          </cell>
          <cell r="BI100" t="str">
            <v>-</v>
          </cell>
          <cell r="BJ100" t="str">
            <v>-</v>
          </cell>
          <cell r="BL100" t="str">
            <v>2025753501900038E</v>
          </cell>
          <cell r="BM100">
            <v>28051671</v>
          </cell>
          <cell r="BN100" t="str">
            <v>ALLISON ROJAS CALDERON</v>
          </cell>
          <cell r="BO100" t="str">
            <v>https://community.secop.gov.co/Public/Tendering/ContractNoticePhases/View?PPI=CO1.PPI.37504298&amp;isFromPublicArea=True&amp;isModal=False</v>
          </cell>
          <cell r="BP100" t="str">
            <v>VIGENTE</v>
          </cell>
          <cell r="BR100" t="str">
            <v>https://community.secop.gov.co/Public/Tendering/ContractDetailView/Index?UniqueIdentifier=CO1.PCCNTR.7495425</v>
          </cell>
          <cell r="BS100" t="str">
            <v>jesus.caicedo</v>
          </cell>
          <cell r="BT100" t="str">
            <v>parquesnacionales.gov.co</v>
          </cell>
          <cell r="BU100" t="str">
            <v>dida67986@gmail.com</v>
          </cell>
          <cell r="BV100" t="str">
            <v>TECNICO</v>
          </cell>
          <cell r="BW100" t="str">
            <v>BANCOLOMBIA S.A.</v>
          </cell>
          <cell r="BX100" t="str">
            <v>Ahorro</v>
          </cell>
          <cell r="BY100">
            <v>51449268028</v>
          </cell>
          <cell r="CC100">
            <v>1250711</v>
          </cell>
          <cell r="CD100">
            <v>2680096</v>
          </cell>
          <cell r="CE100">
            <v>2680096</v>
          </cell>
          <cell r="CF100">
            <v>2680096</v>
          </cell>
          <cell r="CG100">
            <v>2680096</v>
          </cell>
          <cell r="CH100">
            <v>2680096</v>
          </cell>
          <cell r="CI100">
            <v>2680096</v>
          </cell>
          <cell r="CJ100">
            <v>2680096</v>
          </cell>
          <cell r="CK100">
            <v>2680096</v>
          </cell>
          <cell r="CL100">
            <v>2680096</v>
          </cell>
          <cell r="CM100">
            <v>2680096</v>
          </cell>
          <cell r="CN100">
            <v>0</v>
          </cell>
        </row>
        <row r="101">
          <cell r="A101" t="str">
            <v>CD-DTPA-101-2025</v>
          </cell>
          <cell r="B101" t="str">
            <v>1 FONAM</v>
          </cell>
          <cell r="C101" t="str">
            <v>CPS-DTPA-101-2025</v>
          </cell>
          <cell r="D101" t="str">
            <v>EIDER DAVID MONTAÑO SÁNCHEZ</v>
          </cell>
          <cell r="E101">
            <v>45702</v>
          </cell>
          <cell r="F101" t="str">
            <v>PA04-3202032-1-021Prestar servicios de apoyo a la gestión con plena autonomía técnica y administrativa en las actividades tecnicas requeridas del PNN Farallones de Cali para Implementar las acciones de prevención, vigilancia y control en las áreas protegidas administradas por PNNC ,especialmente en los ecosistemas andinos y de páramo, en el marco de la conservación de la diversidad biológica de las Áreas Protegidas del SINAP Nacional.</v>
          </cell>
          <cell r="G101" t="str">
            <v>APOYO A LA GESTIÓN</v>
          </cell>
          <cell r="H101" t="str">
            <v>2 CONTRATACIÓN DIRECTA</v>
          </cell>
          <cell r="I101" t="str">
            <v>14 PRESTACIÓN DE SERVICIOS</v>
          </cell>
          <cell r="J101" t="str">
            <v>N/A</v>
          </cell>
          <cell r="K101">
            <v>80111600</v>
          </cell>
          <cell r="L101">
            <v>6725</v>
          </cell>
          <cell r="M101">
            <v>5625</v>
          </cell>
          <cell r="N101">
            <v>45705</v>
          </cell>
          <cell r="O101">
            <v>2680096</v>
          </cell>
          <cell r="P101">
            <v>28051671</v>
          </cell>
          <cell r="Q101" t="str">
            <v>VEINTIOCHO MILLONES CINCUENTA Y UN MIL SEISCIENTOS SETENTA Y UNO</v>
          </cell>
          <cell r="R101" t="str">
            <v>1 PERSONA NATURAL</v>
          </cell>
          <cell r="S101" t="str">
            <v>3 CÉDULA DE CIUDADANÍA</v>
          </cell>
          <cell r="T101">
            <v>1088311705</v>
          </cell>
          <cell r="U101">
            <v>2</v>
          </cell>
          <cell r="V101" t="str">
            <v>N-A</v>
          </cell>
          <cell r="W101" t="str">
            <v>11 NO SE DILIGENCIA INFORMACIÓN PARA ESTE FORMULARIO EN ESTE PERÍODO DE REPORTE</v>
          </cell>
          <cell r="X101" t="str">
            <v>MASCULINO</v>
          </cell>
          <cell r="Y101" t="str">
            <v>Cauca</v>
          </cell>
          <cell r="Z101" t="str">
            <v>Guapi</v>
          </cell>
          <cell r="AA101" t="str">
            <v>EIDER</v>
          </cell>
          <cell r="AB101" t="str">
            <v>DAVID</v>
          </cell>
          <cell r="AC101" t="str">
            <v>MONTAÑO</v>
          </cell>
          <cell r="AD101" t="str">
            <v>SÁNCHEZ</v>
          </cell>
          <cell r="AE101" t="str">
            <v>NO</v>
          </cell>
          <cell r="AF101" t="str">
            <v>6 NO CONSTITUYÓ GARANTÍAS</v>
          </cell>
          <cell r="AG101" t="str">
            <v>N-A</v>
          </cell>
          <cell r="AH101" t="str">
            <v>N-A</v>
          </cell>
          <cell r="AI101" t="str">
            <v>N-A</v>
          </cell>
          <cell r="AJ101" t="str">
            <v>N-A</v>
          </cell>
          <cell r="AK101" t="str">
            <v>GLORIA TERESITA SERNA ALZATE</v>
          </cell>
          <cell r="AL101" t="str">
            <v>PNN FARALLONES DE CALI</v>
          </cell>
          <cell r="AM101" t="str">
            <v>2 SUPERVISOR</v>
          </cell>
          <cell r="AN101" t="str">
            <v>3 CÉDULA DE CIUDADANÍA</v>
          </cell>
          <cell r="AO101">
            <v>1082775671</v>
          </cell>
          <cell r="AP101" t="str">
            <v>JUAN MANUEL GUZMÁN LÓPEZ</v>
          </cell>
          <cell r="AQ101">
            <v>317</v>
          </cell>
          <cell r="AR101" t="str">
            <v>3 NO PACTADOS</v>
          </cell>
          <cell r="AS101" t="str">
            <v>4 NO SE HA ADICIONADO NI EN VALOR y EN TIEMPO</v>
          </cell>
          <cell r="AT101">
            <v>0</v>
          </cell>
          <cell r="AU101">
            <v>0</v>
          </cell>
          <cell r="AV101" t="str">
            <v>-</v>
          </cell>
          <cell r="AW101">
            <v>0</v>
          </cell>
          <cell r="AY101">
            <v>45708</v>
          </cell>
          <cell r="AZ101" t="str">
            <v>N/A</v>
          </cell>
          <cell r="BA101">
            <v>45702</v>
          </cell>
          <cell r="BB101">
            <v>46021</v>
          </cell>
          <cell r="BD101" t="str">
            <v>2. NO</v>
          </cell>
          <cell r="BE101" t="str">
            <v>-</v>
          </cell>
          <cell r="BF101" t="str">
            <v>-</v>
          </cell>
          <cell r="BG101" t="str">
            <v>2. NO</v>
          </cell>
          <cell r="BH101">
            <v>0</v>
          </cell>
          <cell r="BI101" t="str">
            <v>-</v>
          </cell>
          <cell r="BJ101" t="str">
            <v>-</v>
          </cell>
          <cell r="BL101" t="str">
            <v>2025753501900039E</v>
          </cell>
          <cell r="BM101">
            <v>28051671</v>
          </cell>
          <cell r="BN101" t="str">
            <v>ALLISON ROJAS CALDERON</v>
          </cell>
          <cell r="BO101" t="str">
            <v>https://community.secop.gov.co/Public/Tendering/ContractNoticePhases/View?PPI=CO1.PPI.37505742&amp;isFromPublicArea=True&amp;isModal=False</v>
          </cell>
          <cell r="BP101" t="str">
            <v>VIGENTE</v>
          </cell>
          <cell r="BR101" t="str">
            <v>https://community.secop.gov.co/Public/Tendering/ContractDetailView/Index?UniqueIdentifier=CO1.PCCNTR.7495841</v>
          </cell>
          <cell r="BS101" t="str">
            <v>eider.montano</v>
          </cell>
          <cell r="BT101" t="str">
            <v>parquesnacionales.gov.co</v>
          </cell>
          <cell r="BU101" t="str">
            <v>eydercartel@gmail.com</v>
          </cell>
          <cell r="BV101" t="str">
            <v>TECNICO</v>
          </cell>
          <cell r="BW101" t="str">
            <v>BANCOLOMBIA S.A.</v>
          </cell>
          <cell r="BX101" t="str">
            <v>Ahorro</v>
          </cell>
          <cell r="BY101">
            <v>91294093902</v>
          </cell>
          <cell r="CC101">
            <v>1250711</v>
          </cell>
          <cell r="CD101">
            <v>2680096</v>
          </cell>
          <cell r="CE101">
            <v>2680096</v>
          </cell>
          <cell r="CF101">
            <v>2680096</v>
          </cell>
          <cell r="CG101">
            <v>2680096</v>
          </cell>
          <cell r="CH101">
            <v>2680096</v>
          </cell>
          <cell r="CI101">
            <v>2680096</v>
          </cell>
          <cell r="CJ101">
            <v>2680096</v>
          </cell>
          <cell r="CK101">
            <v>2680096</v>
          </cell>
          <cell r="CL101">
            <v>2680096</v>
          </cell>
          <cell r="CM101">
            <v>2680096</v>
          </cell>
          <cell r="CN101">
            <v>0</v>
          </cell>
        </row>
        <row r="102">
          <cell r="A102" t="str">
            <v>CD-DTPA-102-2025</v>
          </cell>
          <cell r="B102" t="str">
            <v>1 FONAM</v>
          </cell>
          <cell r="C102" t="str">
            <v>CPS-DTPA-102-2025</v>
          </cell>
          <cell r="D102" t="str">
            <v>GUILLERMO MEDARDO PANTOJA CAICEDO</v>
          </cell>
          <cell r="E102">
            <v>45702</v>
          </cell>
          <cell r="F102" t="str">
            <v>PA04-3202032-1-030 Prestar servicios de apoyo a la gestión con plena autonomía técnica y administrativa en los procedimientos requeridos del PNN Farallones de Cali para implementar las acciones de prevención, vigilancia y control asociadas a las presiones, especialmente mineria, en las áreas protegidas administradas por PNNC, especialmente en los ecosistemas andinos y de páramo, en el marco de la conservación de la diversidad biológica de las Áreas Protegidas del SINAP Nacional.</v>
          </cell>
          <cell r="G102" t="str">
            <v>APOYO A LA GESTIÓN</v>
          </cell>
          <cell r="H102" t="str">
            <v>2 CONTRATACIÓN DIRECTA</v>
          </cell>
          <cell r="I102" t="str">
            <v>14 PRESTACIÓN DE SERVICIOS</v>
          </cell>
          <cell r="J102" t="str">
            <v>N/A</v>
          </cell>
          <cell r="K102">
            <v>80111600</v>
          </cell>
          <cell r="L102">
            <v>6825</v>
          </cell>
          <cell r="M102">
            <v>5725</v>
          </cell>
          <cell r="N102">
            <v>45705</v>
          </cell>
          <cell r="O102">
            <v>2436452</v>
          </cell>
          <cell r="P102">
            <v>25501531</v>
          </cell>
          <cell r="Q102" t="str">
            <v>VEINTICINCO MILLONES QUINIENTOS UN MIL QUINIENTOS TREINTA Y UNO</v>
          </cell>
          <cell r="R102" t="str">
            <v>1 PERSONA NATURAL</v>
          </cell>
          <cell r="S102" t="str">
            <v>3 CÉDULA DE CIUDADANÍA</v>
          </cell>
          <cell r="T102">
            <v>1144057325</v>
          </cell>
          <cell r="U102">
            <v>2</v>
          </cell>
          <cell r="V102" t="str">
            <v>N-A</v>
          </cell>
          <cell r="W102" t="str">
            <v>11 NO SE DILIGENCIA INFORMACIÓN PARA ESTE FORMULARIO EN ESTE PERÍODO DE REPORTE</v>
          </cell>
          <cell r="X102" t="str">
            <v>MASCULINO</v>
          </cell>
          <cell r="Y102" t="str">
            <v>Valle del Cauca</v>
          </cell>
          <cell r="Z102" t="str">
            <v>Buenaventura</v>
          </cell>
          <cell r="AA102" t="str">
            <v>GUILLERMO</v>
          </cell>
          <cell r="AB102" t="str">
            <v>MEDARDO</v>
          </cell>
          <cell r="AC102" t="str">
            <v>PANTOJA</v>
          </cell>
          <cell r="AD102" t="str">
            <v>CAICEDO</v>
          </cell>
          <cell r="AE102" t="str">
            <v>NO</v>
          </cell>
          <cell r="AF102" t="str">
            <v>6 NO CONSTITUYÓ GARANTÍAS</v>
          </cell>
          <cell r="AG102" t="str">
            <v>N-A</v>
          </cell>
          <cell r="AH102" t="str">
            <v>N-A</v>
          </cell>
          <cell r="AI102" t="str">
            <v>N-A</v>
          </cell>
          <cell r="AJ102" t="str">
            <v>N-A</v>
          </cell>
          <cell r="AK102" t="str">
            <v>GLORIA TERESITA SERNA ALZATE</v>
          </cell>
          <cell r="AL102" t="str">
            <v>PNN FARALLONES DE CALI</v>
          </cell>
          <cell r="AM102" t="str">
            <v>2 SUPERVISOR</v>
          </cell>
          <cell r="AN102" t="str">
            <v>3 CÉDULA DE CIUDADANÍA</v>
          </cell>
          <cell r="AO102">
            <v>1082775671</v>
          </cell>
          <cell r="AP102" t="str">
            <v>JUAN MANUEL GUZMÁN LÓPEZ</v>
          </cell>
          <cell r="AQ102">
            <v>317</v>
          </cell>
          <cell r="AR102" t="str">
            <v>3 NO PACTADOS</v>
          </cell>
          <cell r="AS102" t="str">
            <v>4 NO SE HA ADICIONADO NI EN VALOR y EN TIEMPO</v>
          </cell>
          <cell r="AT102">
            <v>0</v>
          </cell>
          <cell r="AU102">
            <v>0</v>
          </cell>
          <cell r="AV102" t="str">
            <v>-</v>
          </cell>
          <cell r="AW102">
            <v>0</v>
          </cell>
          <cell r="AY102">
            <v>45708</v>
          </cell>
          <cell r="AZ102" t="str">
            <v>N/A</v>
          </cell>
          <cell r="BA102">
            <v>45702</v>
          </cell>
          <cell r="BB102">
            <v>46021</v>
          </cell>
          <cell r="BD102" t="str">
            <v>2. NO</v>
          </cell>
          <cell r="BE102" t="str">
            <v>-</v>
          </cell>
          <cell r="BF102" t="str">
            <v>-</v>
          </cell>
          <cell r="BG102" t="str">
            <v>2. NO</v>
          </cell>
          <cell r="BH102">
            <v>0</v>
          </cell>
          <cell r="BI102" t="str">
            <v>-</v>
          </cell>
          <cell r="BJ102" t="str">
            <v>-</v>
          </cell>
          <cell r="BL102" t="str">
            <v>2025753501900040E</v>
          </cell>
          <cell r="BM102">
            <v>25501531</v>
          </cell>
          <cell r="BN102" t="str">
            <v>ALLISON ROJAS CALDERON</v>
          </cell>
          <cell r="BO102" t="str">
            <v>https://community.secop.gov.co/Public/Tendering/ContractNoticePhases/View?PPI=CO1.PPI.37505794&amp;isFromPublicArea=True&amp;isModal=False</v>
          </cell>
          <cell r="BP102" t="str">
            <v>VIGENTE</v>
          </cell>
          <cell r="BR102" t="str">
            <v>https://community.secop.gov.co/Public/Tendering/ContractDetailView/Index?UniqueIdentifier=CO1.PCCNTR.7496548</v>
          </cell>
          <cell r="BS102" t="str">
            <v>guillermo.pantoja</v>
          </cell>
          <cell r="BT102" t="str">
            <v>parquesnacionales.gov.co</v>
          </cell>
          <cell r="BU102" t="str">
            <v>pantojaguillermo070@gmail.com</v>
          </cell>
          <cell r="BV102" t="str">
            <v>TECNICO</v>
          </cell>
          <cell r="BW102" t="str">
            <v>BANCO CAJA SOCIAL S.A.</v>
          </cell>
          <cell r="BX102" t="str">
            <v>Ahorro</v>
          </cell>
          <cell r="BY102">
            <v>24074667239</v>
          </cell>
          <cell r="CC102">
            <v>1137011</v>
          </cell>
          <cell r="CD102">
            <v>2436452</v>
          </cell>
          <cell r="CE102">
            <v>2436452</v>
          </cell>
          <cell r="CF102">
            <v>2436452</v>
          </cell>
          <cell r="CG102">
            <v>2436452</v>
          </cell>
          <cell r="CH102">
            <v>2436452</v>
          </cell>
          <cell r="CI102">
            <v>2436452</v>
          </cell>
          <cell r="CJ102">
            <v>2436452</v>
          </cell>
          <cell r="CK102">
            <v>2436452</v>
          </cell>
          <cell r="CL102">
            <v>2436452</v>
          </cell>
          <cell r="CM102">
            <v>2436452</v>
          </cell>
          <cell r="CN102">
            <v>0</v>
          </cell>
        </row>
        <row r="103">
          <cell r="A103" t="str">
            <v>CD-DTPA-103-2025</v>
          </cell>
          <cell r="B103" t="str">
            <v>2 NACION</v>
          </cell>
          <cell r="C103" t="str">
            <v>CPS-DTPA-103-2025</v>
          </cell>
          <cell r="D103" t="str">
            <v>LUIS ENRIQUE GIL ALVAREZ</v>
          </cell>
          <cell r="E103">
            <v>45705</v>
          </cell>
          <cell r="F103" t="str">
            <v>Prestar servicios de apoyo a la gestión con plena autonomía técnica y administrativa en el PNN Utría para desarrollar las acciones técnicas derivadas de plan de ordenamiento ecoturístico del área protegida en el marco de la conservación de la diversidad biológica de las áreas protegidas del SINAP nacional</v>
          </cell>
          <cell r="G103" t="str">
            <v>APOYO A LA GESTIÓN</v>
          </cell>
          <cell r="H103" t="str">
            <v>2 CONTRATACIÓN DIRECTA</v>
          </cell>
          <cell r="I103" t="str">
            <v>14 PRESTACIÓN DE SERVICIOS</v>
          </cell>
          <cell r="J103" t="str">
            <v>N/A</v>
          </cell>
          <cell r="K103">
            <v>80111600</v>
          </cell>
          <cell r="L103">
            <v>13125</v>
          </cell>
          <cell r="M103">
            <v>11325</v>
          </cell>
          <cell r="N103">
            <v>45705</v>
          </cell>
          <cell r="O103">
            <v>3226850</v>
          </cell>
          <cell r="P103">
            <v>33774363</v>
          </cell>
          <cell r="Q103" t="str">
            <v>TREINTA Y TRES MILLONES SETECIENTOS SETENTA Y CUATRO MIL TRESCIENTOS SESENTA Y TRES</v>
          </cell>
          <cell r="R103" t="str">
            <v>1 PERSONA NATURAL</v>
          </cell>
          <cell r="S103" t="str">
            <v>3 CÉDULA DE CIUDADANÍA</v>
          </cell>
          <cell r="T103">
            <v>70560229</v>
          </cell>
          <cell r="U103">
            <v>2</v>
          </cell>
          <cell r="V103" t="str">
            <v>N-A</v>
          </cell>
          <cell r="W103" t="str">
            <v>11 NO SE DILIGENCIA INFORMACIÓN PARA ESTE FORMULARIO EN ESTE PERÍODO DE REPORTE</v>
          </cell>
          <cell r="X103" t="str">
            <v>MASCULINO</v>
          </cell>
          <cell r="Y103" t="str">
            <v>Antioquia</v>
          </cell>
          <cell r="Z103" t="str">
            <v>Medellin</v>
          </cell>
          <cell r="AA103" t="str">
            <v xml:space="preserve">LUIS </v>
          </cell>
          <cell r="AB103" t="str">
            <v xml:space="preserve">ENRIQUE </v>
          </cell>
          <cell r="AC103" t="str">
            <v>GIL</v>
          </cell>
          <cell r="AD103" t="str">
            <v>ALVAREZ</v>
          </cell>
          <cell r="AE103" t="str">
            <v>NO</v>
          </cell>
          <cell r="AF103" t="str">
            <v>6 NO CONSTITUYÓ GARANTÍAS</v>
          </cell>
          <cell r="AG103" t="str">
            <v>N-A</v>
          </cell>
          <cell r="AH103" t="str">
            <v>N-A</v>
          </cell>
          <cell r="AI103" t="str">
            <v>N-A</v>
          </cell>
          <cell r="AJ103" t="str">
            <v>N-A</v>
          </cell>
          <cell r="AK103" t="str">
            <v>GLORIA TERESITA SERNA ALZATE</v>
          </cell>
          <cell r="AL103" t="str">
            <v>PNN UTRÍA</v>
          </cell>
          <cell r="AM103" t="str">
            <v>2 SUPERVISOR</v>
          </cell>
          <cell r="AN103" t="str">
            <v>3 CÉDULA DE CIUDADANÍA</v>
          </cell>
          <cell r="AO103">
            <v>66848955</v>
          </cell>
          <cell r="AP103" t="str">
            <v>MARIA XIMENA ZORRILLA A.</v>
          </cell>
          <cell r="AQ103">
            <v>314</v>
          </cell>
          <cell r="AR103" t="str">
            <v>3 NO PACTADOS</v>
          </cell>
          <cell r="AS103" t="str">
            <v>4 NO SE HA ADICIONADO NI EN VALOR y EN TIEMPO</v>
          </cell>
          <cell r="AT103">
            <v>0</v>
          </cell>
          <cell r="AU103">
            <v>0</v>
          </cell>
          <cell r="AV103" t="str">
            <v>-</v>
          </cell>
          <cell r="AW103">
            <v>0</v>
          </cell>
          <cell r="AY103">
            <v>45706</v>
          </cell>
          <cell r="AZ103" t="str">
            <v>N/A</v>
          </cell>
          <cell r="BA103">
            <v>45705</v>
          </cell>
          <cell r="BB103">
            <v>46022</v>
          </cell>
          <cell r="BD103" t="str">
            <v>2. NO</v>
          </cell>
          <cell r="BE103" t="str">
            <v>-</v>
          </cell>
          <cell r="BF103" t="str">
            <v>-</v>
          </cell>
          <cell r="BG103" t="str">
            <v>2. NO</v>
          </cell>
          <cell r="BH103">
            <v>0</v>
          </cell>
          <cell r="BI103" t="str">
            <v>-</v>
          </cell>
          <cell r="BJ103" t="str">
            <v>-</v>
          </cell>
          <cell r="BL103" t="str">
            <v>2025753501000060E</v>
          </cell>
          <cell r="BM103">
            <v>33774363</v>
          </cell>
          <cell r="BN103" t="str">
            <v>JULIANA ISABEL MONTES ROMERO</v>
          </cell>
          <cell r="BO103" t="str">
            <v>https://community.secop.gov.co/Public/Tendering/ContractNoticePhases/View?PPI=CO1.PPI.37540224&amp;isFromPublicArea=True&amp;isModal=False</v>
          </cell>
          <cell r="BP103" t="str">
            <v>VIGENTE</v>
          </cell>
          <cell r="BR103" t="str">
            <v xml:space="preserve">https://community.secop.gov.co/Public/Tendering/ContractDetailView/Index?UniqueIdentifier=CO1.PCCNTR.7505406 </v>
          </cell>
          <cell r="BS103" t="str">
            <v>luis.gil</v>
          </cell>
          <cell r="BT103" t="str">
            <v>parquesnacionales.gov.co</v>
          </cell>
          <cell r="BU103" t="str">
            <v>lega631228@gmail.com</v>
          </cell>
          <cell r="BV103" t="str">
            <v>TECNICO</v>
          </cell>
          <cell r="BW103" t="str">
            <v>BANCO AGRARIO DE COLOMBIA S.A.</v>
          </cell>
          <cell r="BX103" t="str">
            <v>Ahorro</v>
          </cell>
          <cell r="BY103" t="str">
            <v>433090008823</v>
          </cell>
          <cell r="CC103">
            <v>1505863</v>
          </cell>
          <cell r="CD103">
            <v>3226850</v>
          </cell>
          <cell r="CE103">
            <v>3226850</v>
          </cell>
          <cell r="CF103">
            <v>3226850</v>
          </cell>
          <cell r="CG103">
            <v>3226850</v>
          </cell>
          <cell r="CH103">
            <v>3226850</v>
          </cell>
          <cell r="CI103">
            <v>3226850</v>
          </cell>
          <cell r="CJ103">
            <v>3226850</v>
          </cell>
          <cell r="CK103">
            <v>3226850</v>
          </cell>
          <cell r="CL103">
            <v>3226850</v>
          </cell>
          <cell r="CM103">
            <v>3226850</v>
          </cell>
          <cell r="CN103">
            <v>0</v>
          </cell>
        </row>
        <row r="104">
          <cell r="A104" t="str">
            <v>CD-DTPA-104-2025</v>
          </cell>
          <cell r="B104" t="str">
            <v>2 NACION</v>
          </cell>
          <cell r="C104" t="str">
            <v>CPS-DTPA-104-2025</v>
          </cell>
          <cell r="D104" t="str">
            <v>HARLENSON PINILLA CESPEDES</v>
          </cell>
          <cell r="E104">
            <v>45705</v>
          </cell>
          <cell r="F104" t="str">
            <v>Prestar servicios profesionales con plena autonomía técnica y administrativa en PNN LOS Katíos en las estrategias especiales de manejo que contribuyen a la construcción de la gobernanza y fortalecen las diversas formas de participación con los grupos étnicos presentes en el área protegida, en el marco de la conservación de la diversidad biológica de las áreas protegidas del SINAP nacional.</v>
          </cell>
          <cell r="G104" t="str">
            <v>PROFESIONAL</v>
          </cell>
          <cell r="H104" t="str">
            <v>2 CONTRATACIÓN DIRECTA</v>
          </cell>
          <cell r="I104" t="str">
            <v>14 PRESTACIÓN DE SERVICIOS</v>
          </cell>
          <cell r="J104" t="str">
            <v>N/A</v>
          </cell>
          <cell r="K104">
            <v>80111600</v>
          </cell>
          <cell r="L104">
            <v>9125</v>
          </cell>
          <cell r="M104">
            <v>11225</v>
          </cell>
          <cell r="N104">
            <v>45705</v>
          </cell>
          <cell r="O104">
            <v>4620818</v>
          </cell>
          <cell r="P104">
            <v>48364562</v>
          </cell>
          <cell r="Q104" t="str">
            <v>CUARENTA Y OCHO MILLONES TRESCIENTOS SESENTA Y CUATRO MIL QUINIENTOS SESENTA Y DOS</v>
          </cell>
          <cell r="R104" t="str">
            <v>1 PERSONA NATURAL</v>
          </cell>
          <cell r="S104" t="str">
            <v>3 CÉDULA DE CIUDADANÍA</v>
          </cell>
          <cell r="T104">
            <v>71353566</v>
          </cell>
          <cell r="U104">
            <v>2</v>
          </cell>
          <cell r="V104" t="str">
            <v>N-A</v>
          </cell>
          <cell r="W104" t="str">
            <v>11 NO SE DILIGENCIA INFORMACIÓN PARA ESTE FORMULARIO EN ESTE PERÍODO DE REPORTE</v>
          </cell>
          <cell r="X104" t="str">
            <v>MASCULINO</v>
          </cell>
          <cell r="Y104" t="str">
            <v>Antioquia</v>
          </cell>
          <cell r="Z104" t="str">
            <v>Turbo</v>
          </cell>
          <cell r="AA104" t="str">
            <v>HARLENSON</v>
          </cell>
          <cell r="AC104" t="str">
            <v>PINILLA</v>
          </cell>
          <cell r="AD104" t="str">
            <v>CESPEDES</v>
          </cell>
          <cell r="AE104" t="str">
            <v>SI</v>
          </cell>
          <cell r="AF104" t="str">
            <v>1 PÓLIZA</v>
          </cell>
          <cell r="AG104" t="str">
            <v>12 SEGUROS DEL ESTADO</v>
          </cell>
          <cell r="AH104" t="str">
            <v>2 CUMPLIMIENTO</v>
          </cell>
          <cell r="AI104">
            <v>45705</v>
          </cell>
          <cell r="AJ104" t="str">
            <v>45-46-101029851</v>
          </cell>
          <cell r="AK104" t="str">
            <v>GLORIA TERESITA SERNA ALZATE</v>
          </cell>
          <cell r="AL104" t="str">
            <v>PNN LOS KATIOS</v>
          </cell>
          <cell r="AM104" t="str">
            <v>2 SUPERVISOR</v>
          </cell>
          <cell r="AN104" t="str">
            <v>3 CÉDULA DE CIUDADANÍA</v>
          </cell>
          <cell r="AO104">
            <v>12563768</v>
          </cell>
          <cell r="AP104" t="str">
            <v>NELSON DE LA ROSA MANJARRES</v>
          </cell>
          <cell r="AQ104">
            <v>314</v>
          </cell>
          <cell r="AR104" t="str">
            <v>3 NO PACTADOS</v>
          </cell>
          <cell r="AS104" t="str">
            <v>4 NO SE HA ADICIONADO NI EN VALOR y EN TIEMPO</v>
          </cell>
          <cell r="AT104">
            <v>0</v>
          </cell>
          <cell r="AU104">
            <v>0</v>
          </cell>
          <cell r="AV104" t="str">
            <v>-</v>
          </cell>
          <cell r="AW104">
            <v>0</v>
          </cell>
          <cell r="AY104">
            <v>45703</v>
          </cell>
          <cell r="AZ104">
            <v>45705</v>
          </cell>
          <cell r="BA104">
            <v>45705</v>
          </cell>
          <cell r="BB104">
            <v>46022</v>
          </cell>
          <cell r="BD104" t="str">
            <v>2. NO</v>
          </cell>
          <cell r="BE104" t="str">
            <v>-</v>
          </cell>
          <cell r="BF104" t="str">
            <v>-</v>
          </cell>
          <cell r="BG104" t="str">
            <v>2. NO</v>
          </cell>
          <cell r="BH104">
            <v>0</v>
          </cell>
          <cell r="BI104" t="str">
            <v>-</v>
          </cell>
          <cell r="BJ104" t="str">
            <v>-</v>
          </cell>
          <cell r="BL104" t="str">
            <v>2025753501000061E</v>
          </cell>
          <cell r="BM104">
            <v>48364562</v>
          </cell>
          <cell r="BN104" t="str">
            <v>KHAREM CARABALI MARULANDA</v>
          </cell>
          <cell r="BO104" t="str">
            <v>https://community.secop.gov.co/Public/Tendering/ContractNoticePhases/View?PPI=CO1.PPI.37542382&amp;isFromPublicArea=True&amp;isModal=False</v>
          </cell>
          <cell r="BP104" t="str">
            <v>VIGENTE</v>
          </cell>
          <cell r="BR104" t="str">
            <v xml:space="preserve">https://community.secop.gov.co/Public/Tendering/ContractDetailView/Index?UniqueIdentifier=CO1.PCCNTR.7505562 </v>
          </cell>
          <cell r="BS104" t="str">
            <v>harlenson.pinilla</v>
          </cell>
          <cell r="BT104" t="str">
            <v>parquesnacionales.gov.co</v>
          </cell>
          <cell r="BU104" t="str">
            <v>eem.katios@parquesnacionales.gov.co</v>
          </cell>
          <cell r="BV104" t="str">
            <v>PROFESIONAL</v>
          </cell>
          <cell r="BW104" t="str">
            <v>BANCO DE BOGOTA</v>
          </cell>
          <cell r="BX104" t="str">
            <v>Ahorro</v>
          </cell>
          <cell r="BY104" t="str">
            <v>620316232</v>
          </cell>
          <cell r="CC104">
            <v>2156382</v>
          </cell>
          <cell r="CD104">
            <v>4620818</v>
          </cell>
          <cell r="CE104">
            <v>4620818</v>
          </cell>
          <cell r="CF104">
            <v>4620818</v>
          </cell>
          <cell r="CG104">
            <v>4620818</v>
          </cell>
          <cell r="CH104">
            <v>4620818</v>
          </cell>
          <cell r="CI104">
            <v>4620818</v>
          </cell>
          <cell r="CJ104">
            <v>4620818</v>
          </cell>
          <cell r="CK104">
            <v>4620818</v>
          </cell>
          <cell r="CL104">
            <v>4620818</v>
          </cell>
          <cell r="CM104">
            <v>4620818</v>
          </cell>
          <cell r="CN104">
            <v>0</v>
          </cell>
        </row>
        <row r="105">
          <cell r="A105" t="str">
            <v>CD-DTPA-105-2025</v>
          </cell>
          <cell r="B105" t="str">
            <v>2 NACION</v>
          </cell>
          <cell r="C105" t="str">
            <v>CPS-DTPA-105-2025</v>
          </cell>
          <cell r="D105" t="str">
            <v>HECTOR JAVIER NIÑO GOMEZ</v>
          </cell>
          <cell r="E105">
            <v>45706</v>
          </cell>
          <cell r="F105" t="str">
            <v>PA06-3202056-5-016 Prestar servicios profesionales con plena autonomía técnica y administrativa en el PNN Los Katíos en la implementación del proceso estratégico de comunicación y educación ambiental que involucra actores priorizados y vinculados a la gestión territorial del área protegidas en el marco de la conservación de la diversidad biológica de las áreas protegidas del SINAP.</v>
          </cell>
          <cell r="G105" t="str">
            <v>PROFESIONAL</v>
          </cell>
          <cell r="H105" t="str">
            <v>2 CONTRATACIÓN DIRECTA</v>
          </cell>
          <cell r="I105" t="str">
            <v>14 PRESTACIÓN DE SERVICIOS</v>
          </cell>
          <cell r="J105" t="str">
            <v>N/A</v>
          </cell>
          <cell r="K105">
            <v>80111600</v>
          </cell>
          <cell r="L105">
            <v>9225</v>
          </cell>
          <cell r="M105">
            <v>11625</v>
          </cell>
          <cell r="N105">
            <v>45706</v>
          </cell>
          <cell r="O105">
            <v>4620818</v>
          </cell>
          <cell r="P105">
            <v>48210534</v>
          </cell>
          <cell r="Q105" t="str">
            <v>CUARENTA Y OCHO MILLONES DOSCIENTOS DIEZ MIL QUINIENTOS TREINTA Y CUATRO</v>
          </cell>
          <cell r="R105" t="str">
            <v>1 PERSONA NATURAL</v>
          </cell>
          <cell r="S105" t="str">
            <v>3 CÉDULA DE CIUDADANÍA</v>
          </cell>
          <cell r="T105">
            <v>1110509504</v>
          </cell>
          <cell r="U105">
            <v>2</v>
          </cell>
          <cell r="V105" t="str">
            <v>N-A</v>
          </cell>
          <cell r="W105" t="str">
            <v>11 NO SE DILIGENCIA INFORMACIÓN PARA ESTE FORMULARIO EN ESTE PERÍODO DE REPORTE</v>
          </cell>
          <cell r="X105" t="str">
            <v>MASCULINO</v>
          </cell>
          <cell r="Y105" t="str">
            <v>Tolima</v>
          </cell>
          <cell r="Z105" t="str">
            <v>Ibague</v>
          </cell>
          <cell r="AA105" t="str">
            <v>HECTOR</v>
          </cell>
          <cell r="AB105" t="str">
            <v>JAVIER</v>
          </cell>
          <cell r="AC105" t="str">
            <v>NIÑO</v>
          </cell>
          <cell r="AD105" t="str">
            <v>GOMEZ</v>
          </cell>
          <cell r="AE105" t="str">
            <v>SI</v>
          </cell>
          <cell r="AF105" t="str">
            <v>1 PÓLIZA</v>
          </cell>
          <cell r="AG105" t="str">
            <v>12 SEGUROS DEL ESTADO</v>
          </cell>
          <cell r="AH105" t="str">
            <v>2 CUMPLIMIENTO</v>
          </cell>
          <cell r="AI105">
            <v>45706</v>
          </cell>
          <cell r="AJ105" t="str">
            <v>45-46-101029886</v>
          </cell>
          <cell r="AK105" t="str">
            <v>GLORIA TERESITA SERNA ALZATE</v>
          </cell>
          <cell r="AL105" t="str">
            <v>PNN LOS KATIOS</v>
          </cell>
          <cell r="AM105" t="str">
            <v>2 SUPERVISOR</v>
          </cell>
          <cell r="AN105" t="str">
            <v>3 CÉDULA DE CIUDADANÍA</v>
          </cell>
          <cell r="AO105">
            <v>12563768</v>
          </cell>
          <cell r="AP105" t="str">
            <v>NELSON DE LA ROSA MANJARRES</v>
          </cell>
          <cell r="AQ105">
            <v>313</v>
          </cell>
          <cell r="AR105" t="str">
            <v>3 NO PACTADOS</v>
          </cell>
          <cell r="AS105" t="str">
            <v>4 NO SE HA ADICIONADO NI EN VALOR y EN TIEMPO</v>
          </cell>
          <cell r="AT105">
            <v>0</v>
          </cell>
          <cell r="AU105">
            <v>0</v>
          </cell>
          <cell r="AV105" t="str">
            <v>-</v>
          </cell>
          <cell r="AW105">
            <v>0</v>
          </cell>
          <cell r="AY105">
            <v>45708</v>
          </cell>
          <cell r="AZ105">
            <v>45706</v>
          </cell>
          <cell r="BA105">
            <v>45706</v>
          </cell>
          <cell r="BB105">
            <v>46022</v>
          </cell>
          <cell r="BD105" t="str">
            <v>2. NO</v>
          </cell>
          <cell r="BE105" t="str">
            <v>-</v>
          </cell>
          <cell r="BF105" t="str">
            <v>-</v>
          </cell>
          <cell r="BG105" t="str">
            <v>2. NO</v>
          </cell>
          <cell r="BH105">
            <v>0</v>
          </cell>
          <cell r="BI105" t="str">
            <v>-</v>
          </cell>
          <cell r="BJ105" t="str">
            <v>-</v>
          </cell>
          <cell r="BL105" t="str">
            <v xml:space="preserve">2025753501000062E
</v>
          </cell>
          <cell r="BM105">
            <v>48210534</v>
          </cell>
          <cell r="BN105" t="str">
            <v>KHAREM CARABALI MARULANDA</v>
          </cell>
          <cell r="BO105" t="str">
            <v>https://community.secop.gov.co/Public/Tendering/ContractNoticePhases/View?PPI=CO1.PPI.37570368&amp;isFromPublicArea=True&amp;isModal=False</v>
          </cell>
          <cell r="BP105" t="str">
            <v>VIGENTE</v>
          </cell>
          <cell r="BR105" t="str">
            <v xml:space="preserve">https://community.secop.gov.co/Public/Tendering/ContractDetailView/Index?UniqueIdentifier=CO1.PCCNTR.7513910 </v>
          </cell>
          <cell r="BS105" t="str">
            <v>hector.niño</v>
          </cell>
          <cell r="BT105" t="str">
            <v>parquesnacionales.gov.co</v>
          </cell>
          <cell r="BU105" t="str">
            <v>eduambiental.katios@parquesnacionales.gov.co</v>
          </cell>
          <cell r="BV105" t="str">
            <v>PROFESIONAL</v>
          </cell>
          <cell r="BW105" t="str">
            <v>BANCOLOMBIA S.A.</v>
          </cell>
          <cell r="BX105" t="str">
            <v>Ahorro</v>
          </cell>
          <cell r="BY105" t="str">
            <v>83103053237</v>
          </cell>
          <cell r="CC105">
            <v>2002354</v>
          </cell>
          <cell r="CD105">
            <v>4620818</v>
          </cell>
          <cell r="CE105">
            <v>4620818</v>
          </cell>
          <cell r="CF105">
            <v>4620818</v>
          </cell>
          <cell r="CG105">
            <v>4620818</v>
          </cell>
          <cell r="CH105">
            <v>4620818</v>
          </cell>
          <cell r="CI105">
            <v>4620818</v>
          </cell>
          <cell r="CJ105">
            <v>4620818</v>
          </cell>
          <cell r="CK105">
            <v>4620818</v>
          </cell>
          <cell r="CL105">
            <v>4620818</v>
          </cell>
          <cell r="CM105">
            <v>4620818</v>
          </cell>
          <cell r="CN105">
            <v>0</v>
          </cell>
        </row>
        <row r="106">
          <cell r="A106" t="str">
            <v>CD-DTPA-106-2025</v>
          </cell>
          <cell r="B106" t="str">
            <v>1 FONAM</v>
          </cell>
          <cell r="C106" t="str">
            <v>CPS-DTPA-106-2025</v>
          </cell>
          <cell r="D106" t="str">
            <v>JENNIFER CEBALLOS CRUZ</v>
          </cell>
          <cell r="E106">
            <v>45705</v>
          </cell>
          <cell r="F106" t="str">
            <v>PA04-3202032-1-011Prestar servicios de apoyo a la gestión con plena autonomía técnica y administrativa en las actividades requeridas del PNN Farallones de Cali para implementar las acciones de prevención, vigilancia y control asociadas a las presiones, especialmente mineria, en las áreas protegidas administradas por PNNC,  especialmente en los ecosistemas andinos y de páramo, en el marco de la conservación de la diversidad biológica de las Áreas Protegidas del SINAP Nacional.</v>
          </cell>
          <cell r="G106" t="str">
            <v>APOYO A LA GESTIÓN</v>
          </cell>
          <cell r="H106" t="str">
            <v>2 CONTRATACIÓN DIRECTA</v>
          </cell>
          <cell r="I106" t="str">
            <v>14 PRESTACIÓN DE SERVICIOS</v>
          </cell>
          <cell r="J106" t="str">
            <v>N/A</v>
          </cell>
          <cell r="K106">
            <v>80111600</v>
          </cell>
          <cell r="L106">
            <v>5925</v>
          </cell>
          <cell r="M106">
            <v>6225</v>
          </cell>
          <cell r="N106">
            <v>45705</v>
          </cell>
          <cell r="O106">
            <v>3670920</v>
          </cell>
          <cell r="P106">
            <v>38422296</v>
          </cell>
          <cell r="Q106" t="str">
            <v>TREINTA Y OCHO MILLONES CUATROCIENTOS VEINTIDÓS MIL DOSCIENTOS NOVENTA Y SEIS</v>
          </cell>
          <cell r="R106" t="str">
            <v>1 PERSONA NATURAL</v>
          </cell>
          <cell r="S106" t="str">
            <v>3 CÉDULA DE CIUDADANÍA</v>
          </cell>
          <cell r="T106">
            <v>1130643059</v>
          </cell>
          <cell r="U106">
            <v>2</v>
          </cell>
          <cell r="V106" t="str">
            <v>N-A</v>
          </cell>
          <cell r="W106" t="str">
            <v>11 NO SE DILIGENCIA INFORMACIÓN PARA ESTE FORMULARIO EN ESTE PERÍODO DE REPORTE</v>
          </cell>
          <cell r="X106" t="str">
            <v>FEMENINO</v>
          </cell>
          <cell r="Y106" t="str">
            <v>Valle del Cauca</v>
          </cell>
          <cell r="Z106" t="str">
            <v>Cali</v>
          </cell>
          <cell r="AA106" t="str">
            <v>JENNIFER</v>
          </cell>
          <cell r="AC106" t="str">
            <v>CEBALLOS</v>
          </cell>
          <cell r="AD106" t="str">
            <v>CRUZ</v>
          </cell>
          <cell r="AE106" t="str">
            <v>NO</v>
          </cell>
          <cell r="AF106" t="str">
            <v>6 NO CONSTITUYÓ GARANTÍAS</v>
          </cell>
          <cell r="AG106" t="str">
            <v>N-A</v>
          </cell>
          <cell r="AH106" t="str">
            <v>N-A</v>
          </cell>
          <cell r="AI106" t="str">
            <v>N-A</v>
          </cell>
          <cell r="AJ106" t="str">
            <v>N-A</v>
          </cell>
          <cell r="AK106" t="str">
            <v>GLORIA TERESITA SERNA ALZATE</v>
          </cell>
          <cell r="AL106" t="str">
            <v>PNN FARALLONES DE CALI</v>
          </cell>
          <cell r="AM106" t="str">
            <v>2 SUPERVISOR</v>
          </cell>
          <cell r="AN106" t="str">
            <v>3 CÉDULA DE CIUDADANÍA</v>
          </cell>
          <cell r="AO106">
            <v>29120620</v>
          </cell>
          <cell r="AP106" t="str">
            <v>MARIA JULIANA CERON</v>
          </cell>
          <cell r="AQ106">
            <v>314</v>
          </cell>
          <cell r="AR106" t="str">
            <v>3 NO PACTADOS</v>
          </cell>
          <cell r="AS106" t="str">
            <v>4 NO SE HA ADICIONADO NI EN VALOR y EN TIEMPO</v>
          </cell>
          <cell r="AT106">
            <v>0</v>
          </cell>
          <cell r="AU106">
            <v>0</v>
          </cell>
          <cell r="AV106" t="str">
            <v>-</v>
          </cell>
          <cell r="AW106">
            <v>0</v>
          </cell>
          <cell r="AY106">
            <v>45707</v>
          </cell>
          <cell r="AZ106" t="str">
            <v>N/A</v>
          </cell>
          <cell r="BA106">
            <v>45705</v>
          </cell>
          <cell r="BB106">
            <v>46022</v>
          </cell>
          <cell r="BD106" t="str">
            <v>2. NO</v>
          </cell>
          <cell r="BE106" t="str">
            <v>-</v>
          </cell>
          <cell r="BF106" t="str">
            <v>-</v>
          </cell>
          <cell r="BG106" t="str">
            <v>2. NO</v>
          </cell>
          <cell r="BH106">
            <v>0</v>
          </cell>
          <cell r="BI106" t="str">
            <v>-</v>
          </cell>
          <cell r="BJ106" t="str">
            <v>-</v>
          </cell>
          <cell r="BL106" t="str">
            <v>2025753501900041E</v>
          </cell>
          <cell r="BM106">
            <v>38422296</v>
          </cell>
          <cell r="BN106" t="str">
            <v>DIANA PATRICIA GUERRERO</v>
          </cell>
          <cell r="BO106" t="str">
            <v>https://community.secop.gov.co/Public/Tendering/ContractNoticePhases/View?PPI=CO1.PPI.37543239&amp;isFromPublicArea=True&amp;isModal=False</v>
          </cell>
          <cell r="BP106" t="str">
            <v>VIGENTE</v>
          </cell>
          <cell r="BR106" t="str">
            <v xml:space="preserve">https://community.secop.gov.co/Public/Tendering/ContractDetailView/Index?UniqueIdentifier=CO1.PCCNTR.7506632 </v>
          </cell>
          <cell r="BS106" t="str">
            <v>jennifer.ceballos</v>
          </cell>
          <cell r="BT106" t="str">
            <v>parquesnacionales.gov.co</v>
          </cell>
          <cell r="BU106" t="str">
            <v>jennifer.ceballos.cruz23@gmail.com</v>
          </cell>
          <cell r="BV106" t="str">
            <v>TECNOLOGO</v>
          </cell>
          <cell r="BW106" t="str">
            <v>BANCO CAJA SOCIAL S.A.</v>
          </cell>
          <cell r="BX106" t="str">
            <v>Ahorro</v>
          </cell>
          <cell r="BY106">
            <v>24115789016</v>
          </cell>
          <cell r="CC106">
            <v>1713096</v>
          </cell>
          <cell r="CD106">
            <v>3670920</v>
          </cell>
          <cell r="CE106">
            <v>3670920</v>
          </cell>
          <cell r="CF106">
            <v>3670920</v>
          </cell>
          <cell r="CG106">
            <v>3670920</v>
          </cell>
          <cell r="CH106">
            <v>3670920</v>
          </cell>
          <cell r="CI106">
            <v>3670920</v>
          </cell>
          <cell r="CJ106">
            <v>3670920</v>
          </cell>
          <cell r="CK106">
            <v>3670920</v>
          </cell>
          <cell r="CL106">
            <v>3670920</v>
          </cell>
          <cell r="CM106">
            <v>3670920</v>
          </cell>
          <cell r="CN106">
            <v>0</v>
          </cell>
        </row>
        <row r="107">
          <cell r="A107" t="str">
            <v>CD-DTPA-107-2025</v>
          </cell>
          <cell r="B107" t="str">
            <v>1 FONAM</v>
          </cell>
          <cell r="C107" t="str">
            <v>CPS-DTPA-107-2025</v>
          </cell>
          <cell r="D107" t="str">
            <v>CLAUDIA VIVIANA URBANO MUÑOZ</v>
          </cell>
          <cell r="E107">
            <v>45705</v>
          </cell>
          <cell r="F107" t="str">
            <v>Prestar servicios de apoyo a la gestión con plena autonomía técnica y administrativa en los procedimientos requeridos del PNN Farallones de Cali para implementar las acciones de prevención, vigilancia y control en las áreas protegidas administradas por PNNC,especialmente en los ecosistemas andinos y de páramo, en el marco de la conservación de la diversidad biológica de las Áreas Protegidas del SINAP Nacional.</v>
          </cell>
          <cell r="G107" t="str">
            <v>APOYO A LA GESTIÓN</v>
          </cell>
          <cell r="H107" t="str">
            <v>2 CONTRATACIÓN DIRECTA</v>
          </cell>
          <cell r="I107" t="str">
            <v>14 PRESTACIÓN DE SERVICIOS</v>
          </cell>
          <cell r="J107" t="str">
            <v>N/A</v>
          </cell>
          <cell r="K107">
            <v>80111600</v>
          </cell>
          <cell r="L107">
            <v>6525</v>
          </cell>
          <cell r="M107">
            <v>6025</v>
          </cell>
          <cell r="N107">
            <v>45705</v>
          </cell>
          <cell r="O107">
            <v>2436452</v>
          </cell>
          <cell r="P107">
            <v>25501531</v>
          </cell>
          <cell r="Q107" t="str">
            <v>VEINTICINCO MILLONES QUINIENTOS UN MIL QUINIENTOS TREINTA Y UNO</v>
          </cell>
          <cell r="R107" t="str">
            <v>1 PERSONA NATURAL</v>
          </cell>
          <cell r="S107" t="str">
            <v>3 CÉDULA DE CIUDADANÍA</v>
          </cell>
          <cell r="T107">
            <v>1085660268</v>
          </cell>
          <cell r="U107">
            <v>2</v>
          </cell>
          <cell r="V107" t="str">
            <v>N-A</v>
          </cell>
          <cell r="W107" t="str">
            <v>11 NO SE DILIGENCIA INFORMACIÓN PARA ESTE FORMULARIO EN ESTE PERÍODO DE REPORTE</v>
          </cell>
          <cell r="X107" t="str">
            <v>FEMENINO</v>
          </cell>
          <cell r="Y107" t="str">
            <v>Nariño</v>
          </cell>
          <cell r="Z107" t="str">
            <v>San Pablo</v>
          </cell>
          <cell r="AA107" t="str">
            <v>CLAUDIA</v>
          </cell>
          <cell r="AB107" t="str">
            <v>VIVIANA</v>
          </cell>
          <cell r="AC107" t="str">
            <v>URBANO</v>
          </cell>
          <cell r="AD107" t="str">
            <v>MUÑOZ</v>
          </cell>
          <cell r="AE107" t="str">
            <v>NO</v>
          </cell>
          <cell r="AF107" t="str">
            <v>6 NO CONSTITUYÓ GARANTÍAS</v>
          </cell>
          <cell r="AG107" t="str">
            <v>N-A</v>
          </cell>
          <cell r="AH107" t="str">
            <v>N-A</v>
          </cell>
          <cell r="AI107" t="str">
            <v>N-A</v>
          </cell>
          <cell r="AJ107" t="str">
            <v>N-A</v>
          </cell>
          <cell r="AK107" t="str">
            <v>GLORIA TERESITA SERNA ALZATE</v>
          </cell>
          <cell r="AL107" t="str">
            <v>PNN FARALLONES DE CALI</v>
          </cell>
          <cell r="AM107" t="str">
            <v>2 SUPERVISOR</v>
          </cell>
          <cell r="AN107" t="str">
            <v>3 CÉDULA DE CIUDADANÍA</v>
          </cell>
          <cell r="AO107">
            <v>1082775671</v>
          </cell>
          <cell r="AP107" t="str">
            <v>JUAN MANUEL GUZMÁN LÓPEZ</v>
          </cell>
          <cell r="AQ107">
            <v>314</v>
          </cell>
          <cell r="AR107" t="str">
            <v>3 NO PACTADOS</v>
          </cell>
          <cell r="AS107" t="str">
            <v>4 NO SE HA ADICIONADO NI EN VALOR y EN TIEMPO</v>
          </cell>
          <cell r="AT107">
            <v>0</v>
          </cell>
          <cell r="AU107">
            <v>0</v>
          </cell>
          <cell r="AV107" t="str">
            <v>-</v>
          </cell>
          <cell r="AW107">
            <v>0</v>
          </cell>
          <cell r="AY107">
            <v>45707</v>
          </cell>
          <cell r="AZ107" t="str">
            <v>N/A</v>
          </cell>
          <cell r="BA107">
            <v>45705</v>
          </cell>
          <cell r="BB107">
            <v>46022</v>
          </cell>
          <cell r="BD107" t="str">
            <v>2. NO</v>
          </cell>
          <cell r="BE107" t="str">
            <v>-</v>
          </cell>
          <cell r="BF107" t="str">
            <v>-</v>
          </cell>
          <cell r="BG107" t="str">
            <v>2. NO</v>
          </cell>
          <cell r="BH107">
            <v>0</v>
          </cell>
          <cell r="BI107" t="str">
            <v>-</v>
          </cell>
          <cell r="BJ107" t="str">
            <v>-</v>
          </cell>
          <cell r="BL107" t="str">
            <v>2025753501900042E</v>
          </cell>
          <cell r="BM107">
            <v>25501531</v>
          </cell>
          <cell r="BN107" t="str">
            <v>JULIANA ISABEL MONTES ROMERO</v>
          </cell>
          <cell r="BO107" t="str">
            <v>https://community.secop.gov.co/Public/Tendering/ContractNoticePhases/View?PPI=CO1.PPI.37545030&amp;isFromPublicArea=True&amp;isModal=False</v>
          </cell>
          <cell r="BP107" t="str">
            <v>VIGENTE</v>
          </cell>
          <cell r="BR107" t="str">
            <v xml:space="preserve">https://community.secop.gov.co/Public/Tendering/ContractDetailView/Index?UniqueIdentifier=CO1.PCCNTR.7506609 </v>
          </cell>
          <cell r="BS107" t="str">
            <v>claudia.urbano</v>
          </cell>
          <cell r="BT107" t="str">
            <v>parquesnacionales.gov.co</v>
          </cell>
          <cell r="BU107" t="str">
            <v>vivianaurbano18@gmail.com</v>
          </cell>
          <cell r="BV107" t="str">
            <v>TECNICO</v>
          </cell>
          <cell r="BW107" t="str">
            <v>BANCO CAJA SOCIAL S.A.</v>
          </cell>
          <cell r="BX107" t="str">
            <v>Ahorro</v>
          </cell>
          <cell r="BY107">
            <v>24112525042</v>
          </cell>
          <cell r="CC107">
            <v>1137011</v>
          </cell>
          <cell r="CD107">
            <v>2436452</v>
          </cell>
          <cell r="CE107">
            <v>2436452</v>
          </cell>
          <cell r="CF107">
            <v>2436452</v>
          </cell>
          <cell r="CG107">
            <v>2436452</v>
          </cell>
          <cell r="CH107">
            <v>2436452</v>
          </cell>
          <cell r="CI107">
            <v>2436452</v>
          </cell>
          <cell r="CJ107">
            <v>2436452</v>
          </cell>
          <cell r="CK107">
            <v>2436452</v>
          </cell>
          <cell r="CL107">
            <v>2436452</v>
          </cell>
          <cell r="CM107">
            <v>2436452</v>
          </cell>
          <cell r="CN107">
            <v>0</v>
          </cell>
        </row>
        <row r="108">
          <cell r="A108" t="str">
            <v>CD-DTPA-108-2025</v>
          </cell>
          <cell r="B108" t="str">
            <v>1 FONAM</v>
          </cell>
          <cell r="C108" t="str">
            <v>CPS-DTPA-108-2025</v>
          </cell>
          <cell r="D108" t="str">
            <v>JOHN SEBASTIAN OVALLE TALAGA</v>
          </cell>
          <cell r="E108">
            <v>45705</v>
          </cell>
          <cell r="F108" t="str">
            <v>PA04-3202008-9-043 Prestar servicios profesionales con plena autonomía técnica y administrativa en en el PNN Farallones de Cali para la realización de las actividades necesarias para la implementación técnica de los instrumentos de planeación (Programa de Monitoreo y Portafolio de Investigaciones) de la entidad, asociados a la estrategia de investigación y monitoreo en el área protegida, especialmente en los ecosistemas andinos y de páramo, en el marco de la conservación de la diversidad</v>
          </cell>
          <cell r="G108" t="str">
            <v>PROFESIONAL</v>
          </cell>
          <cell r="H108" t="str">
            <v>2 CONTRATACIÓN DIRECTA</v>
          </cell>
          <cell r="I108" t="str">
            <v>14 PRESTACIÓN DE SERVICIOS</v>
          </cell>
          <cell r="J108" t="str">
            <v>N/A</v>
          </cell>
          <cell r="K108">
            <v>80111600</v>
          </cell>
          <cell r="L108">
            <v>7525</v>
          </cell>
          <cell r="M108">
            <v>6425</v>
          </cell>
          <cell r="N108">
            <v>45705</v>
          </cell>
          <cell r="O108">
            <v>4200744</v>
          </cell>
          <cell r="P108">
            <v>43967787</v>
          </cell>
          <cell r="Q108" t="str">
            <v>CUARENTA Y TRES MILLONES NOVECIENTOS SESENTA Y SIETE MIL SETECIENTOS OCHENTA Y SIETE</v>
          </cell>
          <cell r="R108" t="str">
            <v>1 PERSONA NATURAL</v>
          </cell>
          <cell r="S108" t="str">
            <v>3 CÉDULA DE CIUDADANÍA</v>
          </cell>
          <cell r="T108">
            <v>1144184881</v>
          </cell>
          <cell r="U108">
            <v>2</v>
          </cell>
          <cell r="V108" t="str">
            <v>N-A</v>
          </cell>
          <cell r="W108" t="str">
            <v>11 NO SE DILIGENCIA INFORMACIÓN PARA ESTE FORMULARIO EN ESTE PERÍODO DE REPORTE</v>
          </cell>
          <cell r="X108" t="str">
            <v>MASCULINO</v>
          </cell>
          <cell r="Y108" t="str">
            <v>Valle del Cauca</v>
          </cell>
          <cell r="Z108" t="str">
            <v>Cali</v>
          </cell>
          <cell r="AA108" t="str">
            <v>JOHN</v>
          </cell>
          <cell r="AB108" t="str">
            <v>SEBASTIAN</v>
          </cell>
          <cell r="AC108" t="str">
            <v>OVALLE</v>
          </cell>
          <cell r="AD108" t="str">
            <v>TALAGA</v>
          </cell>
          <cell r="AE108" t="str">
            <v>SI</v>
          </cell>
          <cell r="AF108" t="str">
            <v>1 PÓLIZA</v>
          </cell>
          <cell r="AG108" t="str">
            <v>12 SEGUROS DEL ESTADO</v>
          </cell>
          <cell r="AH108" t="str">
            <v>2 CUMPLIMIENTO</v>
          </cell>
          <cell r="AI108">
            <v>45705</v>
          </cell>
          <cell r="AJ108" t="str">
            <v>45-46-101029858</v>
          </cell>
          <cell r="AK108" t="str">
            <v>GLORIA TERESITA SERNA ALZATE</v>
          </cell>
          <cell r="AL108" t="str">
            <v>PNN FARALLONES DE CALI</v>
          </cell>
          <cell r="AM108" t="str">
            <v>2 SUPERVISOR</v>
          </cell>
          <cell r="AN108" t="str">
            <v>3 CÉDULA DE CIUDADANÍA</v>
          </cell>
          <cell r="AO108">
            <v>29120620</v>
          </cell>
          <cell r="AP108" t="str">
            <v>MARIA JULIANA CERON</v>
          </cell>
          <cell r="AQ108">
            <v>314</v>
          </cell>
          <cell r="AR108" t="str">
            <v>3 NO PACTADOS</v>
          </cell>
          <cell r="AS108" t="str">
            <v>4 NO SE HA ADICIONADO NI EN VALOR y EN TIEMPO</v>
          </cell>
          <cell r="AT108">
            <v>0</v>
          </cell>
          <cell r="AU108">
            <v>0</v>
          </cell>
          <cell r="AV108" t="str">
            <v>-</v>
          </cell>
          <cell r="AW108">
            <v>0</v>
          </cell>
          <cell r="AY108">
            <v>45707</v>
          </cell>
          <cell r="AZ108">
            <v>45705</v>
          </cell>
          <cell r="BA108">
            <v>45705</v>
          </cell>
          <cell r="BB108">
            <v>46022</v>
          </cell>
          <cell r="BD108" t="str">
            <v>2. NO</v>
          </cell>
          <cell r="BE108" t="str">
            <v>-</v>
          </cell>
          <cell r="BF108" t="str">
            <v>-</v>
          </cell>
          <cell r="BG108" t="str">
            <v>2. NO</v>
          </cell>
          <cell r="BH108">
            <v>0</v>
          </cell>
          <cell r="BI108" t="str">
            <v>-</v>
          </cell>
          <cell r="BJ108" t="str">
            <v>-</v>
          </cell>
          <cell r="BL108" t="str">
            <v>2025753501900043E</v>
          </cell>
          <cell r="BM108">
            <v>43967787</v>
          </cell>
          <cell r="BN108" t="str">
            <v>WENDY ISABEL DAVID</v>
          </cell>
          <cell r="BO108" t="str">
            <v>https://community.secop.gov.co/Public/Tendering/ContractNoticePhases/View?PPI=CO1.PPI.37549923&amp;isFromPublicArea=True&amp;isModal=False</v>
          </cell>
          <cell r="BP108" t="str">
            <v>VIGENTE</v>
          </cell>
          <cell r="BR108" t="str">
            <v xml:space="preserve">https://community.secop.gov.co/Public/Tendering/ContractDetailView/Index?UniqueIdentifier=CO1.PCCNTR.7507546 </v>
          </cell>
          <cell r="BS108" t="str">
            <v>john.ovalle</v>
          </cell>
          <cell r="BT108" t="str">
            <v>parquesnacionales.gov.co</v>
          </cell>
          <cell r="BU108" t="str">
            <v>sebastian.ovalle@outlook.com</v>
          </cell>
          <cell r="BV108" t="str">
            <v>PROFESIONAL</v>
          </cell>
          <cell r="BW108" t="str">
            <v>ITAU CORPBANCA COLOMBIA S A</v>
          </cell>
          <cell r="BX108" t="str">
            <v>Ahorro</v>
          </cell>
          <cell r="BY108">
            <v>65124916</v>
          </cell>
          <cell r="CC108">
            <v>1960347</v>
          </cell>
          <cell r="CD108">
            <v>4200744</v>
          </cell>
          <cell r="CE108">
            <v>4200744</v>
          </cell>
          <cell r="CF108">
            <v>4200744</v>
          </cell>
          <cell r="CG108">
            <v>4200744</v>
          </cell>
          <cell r="CH108">
            <v>4200744</v>
          </cell>
          <cell r="CI108">
            <v>4200744</v>
          </cell>
          <cell r="CJ108">
            <v>4200744</v>
          </cell>
          <cell r="CK108">
            <v>4200744</v>
          </cell>
          <cell r="CL108">
            <v>4200744</v>
          </cell>
          <cell r="CM108">
            <v>4200744</v>
          </cell>
          <cell r="CN108">
            <v>0</v>
          </cell>
        </row>
        <row r="109">
          <cell r="A109" t="str">
            <v>CD-DTPA-109-2025</v>
          </cell>
          <cell r="B109" t="str">
            <v>1 FONAM</v>
          </cell>
          <cell r="C109" t="str">
            <v>CPS-DTPA-109-2025</v>
          </cell>
          <cell r="D109" t="str">
            <v>JHON RICARDO OCAMPO IDALGO</v>
          </cell>
          <cell r="E109">
            <v>45705</v>
          </cell>
          <cell r="F109" t="str">
            <v>PA04-3202008-9-044Prestar servicios profesionales con plena autonomía técnica y administrativa en el PNN Farallones de Cali , para la realización de las actividades necesarias para la implementación de los instrumentos de planeación (Programa de Monitoreo y Portafolio de Investigaciones) de la entidad,asociados a la estrategia de investigación y monitoreo en el área protegida, con énfasis en el manejo de especies invasoras,en los ecosistemas andinos y de páramo , especialmente en los ecosistema</v>
          </cell>
          <cell r="G109" t="str">
            <v>PROFESIONAL</v>
          </cell>
          <cell r="H109" t="str">
            <v>2 CONTRATACIÓN DIRECTA</v>
          </cell>
          <cell r="I109" t="str">
            <v>14 PRESTACIÓN DE SERVICIOS</v>
          </cell>
          <cell r="J109" t="str">
            <v>N/A</v>
          </cell>
          <cell r="K109">
            <v>80111600</v>
          </cell>
          <cell r="L109">
            <v>7325</v>
          </cell>
          <cell r="M109">
            <v>6325</v>
          </cell>
          <cell r="N109">
            <v>45705</v>
          </cell>
          <cell r="O109">
            <v>3670920</v>
          </cell>
          <cell r="P109">
            <v>38422296</v>
          </cell>
          <cell r="Q109" t="str">
            <v>TREINTA Y OCHO MILLONES CUATROCIENTOS VEINTIDÓS MIL DOSCIENTOS NOVENTA Y SEIS</v>
          </cell>
          <cell r="R109" t="str">
            <v>1 PERSONA NATURAL</v>
          </cell>
          <cell r="S109" t="str">
            <v>3 CÉDULA DE CIUDADANÍA</v>
          </cell>
          <cell r="T109">
            <v>1112470607</v>
          </cell>
          <cell r="U109">
            <v>2</v>
          </cell>
          <cell r="V109" t="str">
            <v>N-A</v>
          </cell>
          <cell r="W109" t="str">
            <v>11 NO SE DILIGENCIA INFORMACIÓN PARA ESTE FORMULARIO EN ESTE PERÍODO DE REPORTE</v>
          </cell>
          <cell r="X109" t="str">
            <v>MASCULINO</v>
          </cell>
          <cell r="Y109" t="str">
            <v>Caldas</v>
          </cell>
          <cell r="Z109" t="str">
            <v>Marquetalia</v>
          </cell>
          <cell r="AA109" t="str">
            <v>JHON</v>
          </cell>
          <cell r="AB109" t="str">
            <v>RICARDO</v>
          </cell>
          <cell r="AC109" t="str">
            <v>OCAMPO</v>
          </cell>
          <cell r="AD109" t="str">
            <v>IDALGO</v>
          </cell>
          <cell r="AE109" t="str">
            <v>SI</v>
          </cell>
          <cell r="AF109" t="str">
            <v>1 PÓLIZA</v>
          </cell>
          <cell r="AG109" t="str">
            <v>12 SEGUROS DEL ESTADO</v>
          </cell>
          <cell r="AH109" t="str">
            <v>2 CUMPLIMIENTO</v>
          </cell>
          <cell r="AI109">
            <v>45705</v>
          </cell>
          <cell r="AJ109" t="str">
            <v>45-46-101029853</v>
          </cell>
          <cell r="AK109" t="str">
            <v>GLORIA TERESITA SERNA ALZATE</v>
          </cell>
          <cell r="AL109" t="str">
            <v>PNN FARALLONES DE CALI</v>
          </cell>
          <cell r="AM109" t="str">
            <v>2 SUPERVISOR</v>
          </cell>
          <cell r="AN109" t="str">
            <v>3 CÉDULA DE CIUDADANÍA</v>
          </cell>
          <cell r="AO109">
            <v>29120620</v>
          </cell>
          <cell r="AP109" t="str">
            <v>MARIA JULIANA CERON</v>
          </cell>
          <cell r="AQ109">
            <v>314</v>
          </cell>
          <cell r="AR109" t="str">
            <v>3 NO PACTADOS</v>
          </cell>
          <cell r="AS109" t="str">
            <v>4 NO SE HA ADICIONADO NI EN VALOR y EN TIEMPO</v>
          </cell>
          <cell r="AT109">
            <v>0</v>
          </cell>
          <cell r="AU109">
            <v>0</v>
          </cell>
          <cell r="AV109" t="str">
            <v>-</v>
          </cell>
          <cell r="AW109">
            <v>0</v>
          </cell>
          <cell r="AY109">
            <v>45707</v>
          </cell>
          <cell r="AZ109">
            <v>45705</v>
          </cell>
          <cell r="BA109">
            <v>45705</v>
          </cell>
          <cell r="BB109">
            <v>46022</v>
          </cell>
          <cell r="BD109" t="str">
            <v>2. NO</v>
          </cell>
          <cell r="BE109" t="str">
            <v>-</v>
          </cell>
          <cell r="BF109" t="str">
            <v>-</v>
          </cell>
          <cell r="BG109" t="str">
            <v>2. NO</v>
          </cell>
          <cell r="BH109">
            <v>0</v>
          </cell>
          <cell r="BI109" t="str">
            <v>-</v>
          </cell>
          <cell r="BJ109" t="str">
            <v>-</v>
          </cell>
          <cell r="BL109" t="str">
            <v>2025753501900044E</v>
          </cell>
          <cell r="BM109">
            <v>38422296</v>
          </cell>
          <cell r="BN109" t="str">
            <v>ALEX YANIRA PISMAG PORTILLA</v>
          </cell>
          <cell r="BO109" t="str">
            <v>https://community.secop.gov.co/Public/Tendering/ContractNoticePhases/View?PPI=CO1.PPI.37546701&amp;isFromPublicArea=True&amp;isModal=False</v>
          </cell>
          <cell r="BP109" t="str">
            <v>VIGENTE</v>
          </cell>
          <cell r="BR109" t="str">
            <v xml:space="preserve">https://community.secop.gov.co/Public/Tendering/ContractDetailView/Index?UniqueIdentifier=CO1.PCCNTR.7506612 </v>
          </cell>
          <cell r="BS109" t="str">
            <v>ricardo.ocampo</v>
          </cell>
          <cell r="BT109" t="str">
            <v>parquesnacionales.gov.co</v>
          </cell>
          <cell r="BU109" t="str">
            <v>jhon.ocampo.idalgo@correounivalle.edu.co</v>
          </cell>
          <cell r="BV109" t="str">
            <v>PROFESIONAL</v>
          </cell>
          <cell r="BW109" t="str">
            <v>BANCO CAJA SOCIAL S.A.</v>
          </cell>
          <cell r="BX109" t="str">
            <v>Ahorro</v>
          </cell>
          <cell r="BY109">
            <v>24111035849</v>
          </cell>
          <cell r="CC109">
            <v>1713096</v>
          </cell>
          <cell r="CD109">
            <v>3670920</v>
          </cell>
          <cell r="CE109">
            <v>3670920</v>
          </cell>
          <cell r="CF109">
            <v>3670920</v>
          </cell>
          <cell r="CG109">
            <v>3670920</v>
          </cell>
          <cell r="CH109">
            <v>3670920</v>
          </cell>
          <cell r="CI109">
            <v>3670920</v>
          </cell>
          <cell r="CJ109">
            <v>3670920</v>
          </cell>
          <cell r="CK109">
            <v>3670920</v>
          </cell>
          <cell r="CL109">
            <v>3670920</v>
          </cell>
          <cell r="CM109">
            <v>3670920</v>
          </cell>
          <cell r="CN109">
            <v>0</v>
          </cell>
        </row>
        <row r="110">
          <cell r="A110" t="str">
            <v>CD-DTPA-110-2025</v>
          </cell>
          <cell r="B110" t="str">
            <v>1 FONAM</v>
          </cell>
          <cell r="C110" t="str">
            <v>CPS-DTPA-110-2025</v>
          </cell>
          <cell r="D110" t="str">
            <v>ANDRÉS DE LOS RIOS CORTES</v>
          </cell>
          <cell r="E110">
            <v>45705</v>
          </cell>
          <cell r="F110" t="str">
            <v>PA04-3202032-1-009Prestar servicios de apoyo a la gestión con plena autonomía técnica y administrativa en las actividades requeridas del PNN Farallones de Cali para implementar las acciones de prevención, vigilancia y control asociadas a las presiones, especialmente mineria, en las áreas protegidas administradas por PNNC, en el marco de la conservación de la diversidad biológica de las Áreas Protegidas del SINAP Nacional, especialmente en los ecosistemas andinos y de páramo, en el marco de la conservación de la diversidad biológica de las Áreas Protegidas del SINAP Nacional.</v>
          </cell>
          <cell r="G110" t="str">
            <v>APOYO A LA GESTIÓN</v>
          </cell>
          <cell r="H110" t="str">
            <v>2 CONTRATACIÓN DIRECTA</v>
          </cell>
          <cell r="I110" t="str">
            <v>14 PRESTACIÓN DE SERVICIOS</v>
          </cell>
          <cell r="J110" t="str">
            <v>N/A</v>
          </cell>
          <cell r="K110">
            <v>80111600</v>
          </cell>
          <cell r="L110">
            <v>5825</v>
          </cell>
          <cell r="M110">
            <v>6125</v>
          </cell>
          <cell r="N110">
            <v>45705</v>
          </cell>
          <cell r="O110">
            <v>3388192</v>
          </cell>
          <cell r="P110">
            <v>35463076</v>
          </cell>
          <cell r="Q110" t="str">
            <v>TREINTA Y CINCO MILLONES CUATROCIENTOS SESENTA Y TRES MIL SETENTA Y TRES</v>
          </cell>
          <cell r="R110" t="str">
            <v>1 PERSONA NATURAL</v>
          </cell>
          <cell r="S110" t="str">
            <v>3 CÉDULA DE CIUDADANÍA</v>
          </cell>
          <cell r="T110">
            <v>1130640289</v>
          </cell>
          <cell r="U110">
            <v>2</v>
          </cell>
          <cell r="V110" t="str">
            <v>N-A</v>
          </cell>
          <cell r="W110" t="str">
            <v>11 NO SE DILIGENCIA INFORMACIÓN PARA ESTE FORMULARIO EN ESTE PERÍODO DE REPORTE</v>
          </cell>
          <cell r="X110" t="str">
            <v>MASCULINO</v>
          </cell>
          <cell r="Y110" t="str">
            <v>Valle del Cauca</v>
          </cell>
          <cell r="Z110" t="str">
            <v>Cali</v>
          </cell>
          <cell r="AA110" t="str">
            <v>ANDRÉS</v>
          </cell>
          <cell r="AC110" t="str">
            <v>DE LOS RIOS</v>
          </cell>
          <cell r="AD110" t="str">
            <v>CORTES</v>
          </cell>
          <cell r="AE110" t="str">
            <v>NO</v>
          </cell>
          <cell r="AF110" t="str">
            <v>6 NO CONSTITUYÓ GARANTÍAS</v>
          </cell>
          <cell r="AG110" t="str">
            <v>N-A</v>
          </cell>
          <cell r="AH110" t="str">
            <v>N-A</v>
          </cell>
          <cell r="AI110" t="str">
            <v>N-A</v>
          </cell>
          <cell r="AJ110" t="str">
            <v>N-A</v>
          </cell>
          <cell r="AK110" t="str">
            <v>GLORIA TERESITA SERNA ALZATE</v>
          </cell>
          <cell r="AL110" t="str">
            <v>PNN FARALLONES DE CALI</v>
          </cell>
          <cell r="AM110" t="str">
            <v>2 SUPERVISOR</v>
          </cell>
          <cell r="AN110" t="str">
            <v>3 CÉDULA DE CIUDADANÍA</v>
          </cell>
          <cell r="AO110">
            <v>1082775671</v>
          </cell>
          <cell r="AP110" t="str">
            <v>JUAN MANUEL GUZMÁN LÓPEZ</v>
          </cell>
          <cell r="AQ110">
            <v>314</v>
          </cell>
          <cell r="AR110" t="str">
            <v>3 NO PACTADOS</v>
          </cell>
          <cell r="AS110" t="str">
            <v>4 NO SE HA ADICIONADO NI EN VALOR y EN TIEMPO</v>
          </cell>
          <cell r="AT110">
            <v>0</v>
          </cell>
          <cell r="AU110">
            <v>0</v>
          </cell>
          <cell r="AV110" t="str">
            <v>-</v>
          </cell>
          <cell r="AW110">
            <v>0</v>
          </cell>
          <cell r="AY110">
            <v>45707</v>
          </cell>
          <cell r="AZ110" t="str">
            <v>N/A</v>
          </cell>
          <cell r="BA110">
            <v>45705</v>
          </cell>
          <cell r="BB110">
            <v>46022</v>
          </cell>
          <cell r="BD110" t="str">
            <v>2. NO</v>
          </cell>
          <cell r="BE110" t="str">
            <v>-</v>
          </cell>
          <cell r="BF110" t="str">
            <v>-</v>
          </cell>
          <cell r="BG110" t="str">
            <v>2. NO</v>
          </cell>
          <cell r="BH110">
            <v>0</v>
          </cell>
          <cell r="BI110" t="str">
            <v>-</v>
          </cell>
          <cell r="BJ110" t="str">
            <v>-</v>
          </cell>
          <cell r="BL110" t="str">
            <v>2025753501900045E</v>
          </cell>
          <cell r="BM110">
            <v>35463076</v>
          </cell>
          <cell r="BN110" t="str">
            <v>DIANA PATRICIA GUERRERO</v>
          </cell>
          <cell r="BO110" t="str">
            <v>https://community.secop.gov.co/Public/Tendering/ContractNoticePhases/View?PPI=CO1.PPI.37548733&amp;isFromPublicArea=True&amp;isModal=False</v>
          </cell>
          <cell r="BP110" t="str">
            <v>VIGENTE</v>
          </cell>
          <cell r="BR110" t="str">
            <v xml:space="preserve">https://community.secop.gov.co/Public/Tendering/ContractDetailView/Index?UniqueIdentifier=CO1.PCCNTR.7506671 </v>
          </cell>
          <cell r="BS110" t="str">
            <v>andres.rios</v>
          </cell>
          <cell r="BT110" t="str">
            <v>parquesnacionales.gov.co</v>
          </cell>
          <cell r="BU110" t="str">
            <v>andresdlrc@gmail.com</v>
          </cell>
          <cell r="BV110" t="str">
            <v>TECNOLOGO</v>
          </cell>
          <cell r="BW110" t="str">
            <v>BANCO BILBAO VIZCAYA ARGENTARIA COLOMBIA S.A. BBVA</v>
          </cell>
          <cell r="BX110" t="str">
            <v>Ahorro</v>
          </cell>
          <cell r="BY110">
            <v>813381217</v>
          </cell>
          <cell r="CC110">
            <v>1581156</v>
          </cell>
          <cell r="CD110">
            <v>3388192</v>
          </cell>
          <cell r="CE110">
            <v>3388192</v>
          </cell>
          <cell r="CF110">
            <v>3388192</v>
          </cell>
          <cell r="CG110">
            <v>3388192</v>
          </cell>
          <cell r="CH110">
            <v>3388192</v>
          </cell>
          <cell r="CI110">
            <v>3388192</v>
          </cell>
          <cell r="CJ110">
            <v>3388192</v>
          </cell>
          <cell r="CK110">
            <v>3388192</v>
          </cell>
          <cell r="CL110">
            <v>3388192</v>
          </cell>
          <cell r="CM110">
            <v>3388192</v>
          </cell>
          <cell r="CN110">
            <v>0</v>
          </cell>
        </row>
        <row r="111">
          <cell r="A111" t="str">
            <v>CD-DTPA-111-2025</v>
          </cell>
          <cell r="B111" t="str">
            <v>1 FONAM</v>
          </cell>
          <cell r="C111" t="str">
            <v>CPS-DTPA-111-2025</v>
          </cell>
          <cell r="D111" t="str">
            <v>JESÚS ARBEY DIAZ CAICEDO</v>
          </cell>
          <cell r="E111">
            <v>45705</v>
          </cell>
          <cell r="F111" t="str">
            <v>PA04-3202008-10-052 Prestar servicios de apoyo a la gestión con plena autonomía técnica y administrativa en las actividades técnicas requeridas del PNN Farallones de Cali para Adelantar procesos de coordinación de la función pública de la conservación que contribuyan a la construcción de la gobernanza y fortalezcan las diversas formas de participación con los grupos étnicos presentes en las áreas protegidas, en el marco de la conservación de la diversidad biológica de las Áreas Protegidas del SINAP</v>
          </cell>
          <cell r="G111" t="str">
            <v>APOYO A LA GESTIÓN</v>
          </cell>
          <cell r="H111" t="str">
            <v>2 CONTRATACIÓN DIRECTA</v>
          </cell>
          <cell r="I111" t="str">
            <v>14 PRESTACIÓN DE SERVICIOS</v>
          </cell>
          <cell r="J111" t="str">
            <v>N/A</v>
          </cell>
          <cell r="K111">
            <v>80111600</v>
          </cell>
          <cell r="L111">
            <v>8325</v>
          </cell>
          <cell r="M111">
            <v>6625</v>
          </cell>
          <cell r="N111">
            <v>45705</v>
          </cell>
          <cell r="O111">
            <v>3226850</v>
          </cell>
          <cell r="P111">
            <v>33774363</v>
          </cell>
          <cell r="Q111" t="str">
            <v>TREINTA Y TRES MILLONES SETECIENTOS SETENTA Y CUATRO MIL TRESCIENTOS SESENTA Y TRES</v>
          </cell>
          <cell r="R111" t="str">
            <v>1 PERSONA NATURAL</v>
          </cell>
          <cell r="S111" t="str">
            <v>3 CÉDULA DE CIUDADANÍA</v>
          </cell>
          <cell r="T111">
            <v>16945832</v>
          </cell>
          <cell r="U111">
            <v>2</v>
          </cell>
          <cell r="V111" t="str">
            <v>N-A</v>
          </cell>
          <cell r="W111" t="str">
            <v>11 NO SE DILIGENCIA INFORMACIÓN PARA ESTE FORMULARIO EN ESTE PERÍODO DE REPORTE</v>
          </cell>
          <cell r="X111" t="str">
            <v>MASCULINO</v>
          </cell>
          <cell r="Y111" t="str">
            <v>Valle del Cauca</v>
          </cell>
          <cell r="Z111" t="str">
            <v>Buenaventura</v>
          </cell>
          <cell r="AA111" t="str">
            <v>JESÚS</v>
          </cell>
          <cell r="AB111" t="str">
            <v>ARBEY</v>
          </cell>
          <cell r="AC111" t="str">
            <v>DIAZ</v>
          </cell>
          <cell r="AD111" t="str">
            <v>CAICEDO</v>
          </cell>
          <cell r="AE111" t="str">
            <v>NO</v>
          </cell>
          <cell r="AF111" t="str">
            <v>6 NO CONSTITUYÓ GARANTÍAS</v>
          </cell>
          <cell r="AG111" t="str">
            <v>N-A</v>
          </cell>
          <cell r="AH111" t="str">
            <v>N-A</v>
          </cell>
          <cell r="AI111" t="str">
            <v>N-A</v>
          </cell>
          <cell r="AJ111" t="str">
            <v>N-A</v>
          </cell>
          <cell r="AK111" t="str">
            <v>GLORIA TERESITA SERNA ALZATE</v>
          </cell>
          <cell r="AL111" t="str">
            <v>PNN FARALLONES DE CALI</v>
          </cell>
          <cell r="AM111" t="str">
            <v>2 SUPERVISOR</v>
          </cell>
          <cell r="AN111" t="str">
            <v>3 CÉDULA DE CIUDADANÍA</v>
          </cell>
          <cell r="AO111">
            <v>29120620</v>
          </cell>
          <cell r="AP111" t="str">
            <v>MARIA JULIANA CERON</v>
          </cell>
          <cell r="AQ111">
            <v>314</v>
          </cell>
          <cell r="AR111" t="str">
            <v>3 NO PACTADOS</v>
          </cell>
          <cell r="AS111" t="str">
            <v>4 NO SE HA ADICIONADO NI EN VALOR y EN TIEMPO</v>
          </cell>
          <cell r="AT111">
            <v>0</v>
          </cell>
          <cell r="AU111">
            <v>0</v>
          </cell>
          <cell r="AV111" t="str">
            <v>-</v>
          </cell>
          <cell r="AW111">
            <v>0</v>
          </cell>
          <cell r="AY111">
            <v>45713</v>
          </cell>
          <cell r="AZ111" t="str">
            <v>N/A</v>
          </cell>
          <cell r="BA111">
            <v>45705</v>
          </cell>
          <cell r="BB111">
            <v>46021</v>
          </cell>
          <cell r="BD111" t="str">
            <v>2. NO</v>
          </cell>
          <cell r="BE111" t="str">
            <v>-</v>
          </cell>
          <cell r="BF111" t="str">
            <v>-</v>
          </cell>
          <cell r="BG111" t="str">
            <v>2. NO</v>
          </cell>
          <cell r="BH111">
            <v>0</v>
          </cell>
          <cell r="BI111" t="str">
            <v>-</v>
          </cell>
          <cell r="BJ111" t="str">
            <v>-</v>
          </cell>
          <cell r="BL111" t="str">
            <v>2025753501900046E</v>
          </cell>
          <cell r="BM111">
            <v>33774363</v>
          </cell>
          <cell r="BN111" t="str">
            <v>KHAREM CARABALI MARULANDA</v>
          </cell>
          <cell r="BO111" t="str">
            <v>https://community.secop.gov.co/Public/Tendering/ContractNoticePhases/View?PPI=CO1.PPI.37550772&amp;isFromPublicArea=True&amp;isModal=False</v>
          </cell>
          <cell r="BP111" t="str">
            <v>VIGENTE</v>
          </cell>
          <cell r="BR111" t="str">
            <v xml:space="preserve">https://community.secop.gov.co/Public/Tendering/ContractDetailView/Index?UniqueIdentifier=CO1.PCCNTR.7508533 </v>
          </cell>
          <cell r="BS111" t="str">
            <v>jesus.diaz</v>
          </cell>
          <cell r="BT111" t="str">
            <v>parquesnacionales.gov.co</v>
          </cell>
          <cell r="BU111" t="str">
            <v>arbeyfelipe0205@gmail.com</v>
          </cell>
          <cell r="BV111" t="str">
            <v>TECNICO</v>
          </cell>
          <cell r="BW111" t="str">
            <v>BANCOLOMBIA S.A.</v>
          </cell>
          <cell r="BX111" t="str">
            <v>Ahorro</v>
          </cell>
          <cell r="BY111">
            <v>84341399822</v>
          </cell>
          <cell r="CC111">
            <v>1505863</v>
          </cell>
          <cell r="CD111">
            <v>3226850</v>
          </cell>
          <cell r="CE111">
            <v>3226850</v>
          </cell>
          <cell r="CF111">
            <v>3226850</v>
          </cell>
          <cell r="CG111">
            <v>3226850</v>
          </cell>
          <cell r="CH111">
            <v>3226850</v>
          </cell>
          <cell r="CI111">
            <v>3226850</v>
          </cell>
          <cell r="CJ111">
            <v>3226850</v>
          </cell>
          <cell r="CK111">
            <v>3226850</v>
          </cell>
          <cell r="CL111">
            <v>3226850</v>
          </cell>
          <cell r="CM111">
            <v>3226850</v>
          </cell>
          <cell r="CN111">
            <v>0</v>
          </cell>
        </row>
        <row r="112">
          <cell r="A112" t="str">
            <v>CD-DTPA-112-2025</v>
          </cell>
          <cell r="B112" t="str">
            <v>2 NACION</v>
          </cell>
          <cell r="C112" t="str">
            <v>CPS-DTPA-112-2025</v>
          </cell>
          <cell r="D112" t="str">
            <v>VICTOR HUGO ESTUPIÑAN ESTUPIÑAN</v>
          </cell>
          <cell r="E112">
            <v>45705</v>
          </cell>
          <cell r="F112" t="str">
            <v>Prestar servicios de apoyo a la gestión con plena autonomía técnica y administrativa en el PNN Sanquianga para desarrollar las actividades técnicas de prevención, vigilancia y control en el marco de la conservación de la biodiversidad de las áreas protegidas del SINAP nacional.</v>
          </cell>
          <cell r="G112" t="str">
            <v>APOYO A LA GESTIÓN</v>
          </cell>
          <cell r="H112" t="str">
            <v>2 CONTRATACIÓN DIRECTA</v>
          </cell>
          <cell r="I112" t="str">
            <v>14 PRESTACIÓN DE SERVICIOS</v>
          </cell>
          <cell r="J112" t="str">
            <v>N/A</v>
          </cell>
          <cell r="K112">
            <v>80111600</v>
          </cell>
          <cell r="L112">
            <v>13425</v>
          </cell>
          <cell r="M112">
            <v>11425</v>
          </cell>
          <cell r="N112">
            <v>45705</v>
          </cell>
          <cell r="O112">
            <v>2680096</v>
          </cell>
          <cell r="P112">
            <v>28051671</v>
          </cell>
          <cell r="Q112" t="str">
            <v>VEINTIOCHO MILLONES CINCUENTA Y UN MIL SEISCIENTOS SETENTA Y UNO</v>
          </cell>
          <cell r="R112" t="str">
            <v>1 PERSONA NATURAL</v>
          </cell>
          <cell r="S112" t="str">
            <v>3 CÉDULA DE CIUDADANÍA</v>
          </cell>
          <cell r="T112">
            <v>94444438</v>
          </cell>
          <cell r="U112">
            <v>2</v>
          </cell>
          <cell r="V112" t="str">
            <v>N-A</v>
          </cell>
          <cell r="W112" t="str">
            <v>11 NO SE DILIGENCIA INFORMACIÓN PARA ESTE FORMULARIO EN ESTE PERÍODO DE REPORTE</v>
          </cell>
          <cell r="X112" t="str">
            <v>MASCULINO</v>
          </cell>
          <cell r="Y112" t="str">
            <v>Nariño</v>
          </cell>
          <cell r="Z112" t="str">
            <v>El Charco</v>
          </cell>
          <cell r="AA112" t="str">
            <v>VICTOR</v>
          </cell>
          <cell r="AB112" t="str">
            <v xml:space="preserve">HUGO </v>
          </cell>
          <cell r="AC112" t="str">
            <v>ESTUPIÑAN</v>
          </cell>
          <cell r="AD112" t="str">
            <v>ESTUPIÑAN</v>
          </cell>
          <cell r="AE112" t="str">
            <v>NO</v>
          </cell>
          <cell r="AF112" t="str">
            <v>6 NO CONSTITUYÓ GARANTÍAS</v>
          </cell>
          <cell r="AG112" t="str">
            <v>N-A</v>
          </cell>
          <cell r="AH112" t="str">
            <v>N-A</v>
          </cell>
          <cell r="AI112" t="str">
            <v>N-A</v>
          </cell>
          <cell r="AJ112" t="str">
            <v>N-A</v>
          </cell>
          <cell r="AK112" t="str">
            <v>GLORIA TERESITA SERNA ALZATE</v>
          </cell>
          <cell r="AL112" t="str">
            <v>PNN SANQUIANGA</v>
          </cell>
          <cell r="AM112" t="str">
            <v>2 SUPERVISOR</v>
          </cell>
          <cell r="AN112" t="str">
            <v>3 CÉDULA DE CIUDADANÍA</v>
          </cell>
          <cell r="AO112">
            <v>16279020</v>
          </cell>
          <cell r="AP112" t="str">
            <v>GUSTAVO ADOLFO MAYOR A</v>
          </cell>
          <cell r="AQ112">
            <v>314</v>
          </cell>
          <cell r="AR112" t="str">
            <v>3 NO PACTADOS</v>
          </cell>
          <cell r="AS112" t="str">
            <v>4 NO SE HA ADICIONADO NI EN VALOR y EN TIEMPO</v>
          </cell>
          <cell r="AT112">
            <v>0</v>
          </cell>
          <cell r="AU112">
            <v>0</v>
          </cell>
          <cell r="AV112" t="str">
            <v>-</v>
          </cell>
          <cell r="AW112">
            <v>0</v>
          </cell>
          <cell r="AY112">
            <v>45705</v>
          </cell>
          <cell r="AZ112" t="str">
            <v>N/A</v>
          </cell>
          <cell r="BA112">
            <v>45705</v>
          </cell>
          <cell r="BB112">
            <v>46022</v>
          </cell>
          <cell r="BD112" t="str">
            <v>2. NO</v>
          </cell>
          <cell r="BE112" t="str">
            <v>-</v>
          </cell>
          <cell r="BF112" t="str">
            <v>-</v>
          </cell>
          <cell r="BG112" t="str">
            <v>2. NO</v>
          </cell>
          <cell r="BH112">
            <v>0</v>
          </cell>
          <cell r="BI112" t="str">
            <v>-</v>
          </cell>
          <cell r="BJ112" t="str">
            <v>-</v>
          </cell>
          <cell r="BL112" t="str">
            <v>2025753501000063E</v>
          </cell>
          <cell r="BM112">
            <v>28051671</v>
          </cell>
          <cell r="BN112" t="str">
            <v>MARGARITA E VICTORIA ACOSTA</v>
          </cell>
          <cell r="BO112" t="str">
            <v>https://community.secop.gov.co/Public/Tendering/ContractNoticePhases/View?PPI=CO1.PPI.37545933&amp;isFromPublicArea=True&amp;isModal=False</v>
          </cell>
          <cell r="BP112" t="str">
            <v>VIGENTE</v>
          </cell>
          <cell r="BR112" t="str">
            <v xml:space="preserve">https://community.secop.gov.co/Public/Tendering/ContractDetailView/Index?UniqueIdentifier=CO1.PCCNTR.7506277 </v>
          </cell>
          <cell r="BS112" t="str">
            <v>victor.estupinan</v>
          </cell>
          <cell r="BT112" t="str">
            <v>parquesnacionales.gov.co</v>
          </cell>
          <cell r="BU112" t="str">
            <v>victorhugoestupinan2971@gmail.com</v>
          </cell>
          <cell r="BV112" t="str">
            <v>TECNICO</v>
          </cell>
          <cell r="BW112" t="str">
            <v>BANCO CAJA SOCIAL S.A.</v>
          </cell>
          <cell r="BX112" t="str">
            <v>Ahorro</v>
          </cell>
          <cell r="BY112" t="str">
            <v>24120524831</v>
          </cell>
          <cell r="CC112">
            <v>1250711</v>
          </cell>
          <cell r="CD112">
            <v>2680096</v>
          </cell>
          <cell r="CE112">
            <v>2680096</v>
          </cell>
          <cell r="CF112">
            <v>2680096</v>
          </cell>
          <cell r="CG112">
            <v>2680096</v>
          </cell>
          <cell r="CH112">
            <v>2680096</v>
          </cell>
          <cell r="CI112">
            <v>2680096</v>
          </cell>
          <cell r="CJ112">
            <v>2680096</v>
          </cell>
          <cell r="CK112">
            <v>2680096</v>
          </cell>
          <cell r="CL112">
            <v>2680096</v>
          </cell>
          <cell r="CM112">
            <v>2680096</v>
          </cell>
          <cell r="CN112">
            <v>0</v>
          </cell>
        </row>
        <row r="113">
          <cell r="A113" t="str">
            <v>CD-DTPA-113-2025</v>
          </cell>
          <cell r="B113" t="str">
            <v>1 FONAM</v>
          </cell>
          <cell r="C113" t="str">
            <v>CPS-DTPA-113-2025</v>
          </cell>
          <cell r="D113" t="str">
            <v>JENNIFER ESPAÑA ENDO</v>
          </cell>
          <cell r="E113">
            <v>45705</v>
          </cell>
          <cell r="F113" t="str">
            <v>PA04-3202052-8-040 Prestar servicios profesionales a la gestión con plena autonomía técnica y administrativa en el PNN Farallones de Cali en la realización de las actividades necesarias para actualizar los instrumentos de planeación de las áreas administradas por la entidad, especialmente en los ecosistemas andinos y de páramo, en el marco de la conservación de la diversidad biológica de las Áreas Protegidas del SINAP Nacional.</v>
          </cell>
          <cell r="G113" t="str">
            <v>PROFESIONAL</v>
          </cell>
          <cell r="H113" t="str">
            <v>2 CONTRATACIÓN DIRECTA</v>
          </cell>
          <cell r="I113" t="str">
            <v>14 PRESTACIÓN DE SERVICIOS</v>
          </cell>
          <cell r="J113" t="str">
            <v>N/A</v>
          </cell>
          <cell r="K113">
            <v>80111600</v>
          </cell>
          <cell r="L113">
            <v>8025</v>
          </cell>
          <cell r="M113">
            <v>6525</v>
          </cell>
          <cell r="N113">
            <v>45705</v>
          </cell>
          <cell r="O113">
            <v>6347912</v>
          </cell>
          <cell r="P113">
            <v>66441479</v>
          </cell>
          <cell r="Q113" t="str">
            <v>SESENTA Y SEIS MILLONES CUATROCIENTOS CUARENTA Y UN MIL CUATROCIENTOS SETENTA Y NUEVE</v>
          </cell>
          <cell r="R113" t="str">
            <v>1 PERSONA NATURAL</v>
          </cell>
          <cell r="S113" t="str">
            <v>3 CÉDULA DE CIUDADANÍA</v>
          </cell>
          <cell r="T113">
            <v>1075259697</v>
          </cell>
          <cell r="U113">
            <v>2</v>
          </cell>
          <cell r="V113" t="str">
            <v>N-A</v>
          </cell>
          <cell r="W113" t="str">
            <v>11 NO SE DILIGENCIA INFORMACIÓN PARA ESTE FORMULARIO EN ESTE PERÍODO DE REPORTE</v>
          </cell>
          <cell r="X113" t="str">
            <v>FEMENINO</v>
          </cell>
          <cell r="Y113" t="str">
            <v>Huila</v>
          </cell>
          <cell r="Z113" t="str">
            <v>Neiva</v>
          </cell>
          <cell r="AA113" t="str">
            <v>JENNIFER</v>
          </cell>
          <cell r="AC113" t="str">
            <v>ESPAÑA</v>
          </cell>
          <cell r="AD113" t="str">
            <v>ENDO</v>
          </cell>
          <cell r="AE113" t="str">
            <v>SI</v>
          </cell>
          <cell r="AF113" t="str">
            <v>1 PÓLIZA</v>
          </cell>
          <cell r="AG113" t="str">
            <v>12 SEGUROS DEL ESTADO</v>
          </cell>
          <cell r="AH113" t="str">
            <v>2 CUMPLIMIENTO</v>
          </cell>
          <cell r="AI113">
            <v>45705</v>
          </cell>
          <cell r="AJ113" t="str">
            <v>45-46-101029855</v>
          </cell>
          <cell r="AK113" t="str">
            <v>GLORIA TERESITA SERNA ALZATE</v>
          </cell>
          <cell r="AL113" t="str">
            <v>PNN FARALLONES DE CALI</v>
          </cell>
          <cell r="AM113" t="str">
            <v>2 SUPERVISOR</v>
          </cell>
          <cell r="AN113" t="str">
            <v>3 CÉDULA DE CIUDADANÍA</v>
          </cell>
          <cell r="AO113">
            <v>29120620</v>
          </cell>
          <cell r="AP113" t="str">
            <v>MARIA JULIANA CERON</v>
          </cell>
          <cell r="AQ113">
            <v>314</v>
          </cell>
          <cell r="AR113" t="str">
            <v>3 NO PACTADOS</v>
          </cell>
          <cell r="AS113" t="str">
            <v>4 NO SE HA ADICIONADO NI EN VALOR y EN TIEMPO</v>
          </cell>
          <cell r="AT113">
            <v>0</v>
          </cell>
          <cell r="AU113">
            <v>0</v>
          </cell>
          <cell r="AV113" t="str">
            <v>-</v>
          </cell>
          <cell r="AW113">
            <v>0</v>
          </cell>
          <cell r="AY113">
            <v>45707</v>
          </cell>
          <cell r="AZ113">
            <v>45705</v>
          </cell>
          <cell r="BA113">
            <v>45705</v>
          </cell>
          <cell r="BB113">
            <v>46022</v>
          </cell>
          <cell r="BD113" t="str">
            <v>2. NO</v>
          </cell>
          <cell r="BE113" t="str">
            <v>-</v>
          </cell>
          <cell r="BF113" t="str">
            <v>-</v>
          </cell>
          <cell r="BG113" t="str">
            <v>2. NO</v>
          </cell>
          <cell r="BH113">
            <v>0</v>
          </cell>
          <cell r="BI113" t="str">
            <v>-</v>
          </cell>
          <cell r="BJ113" t="str">
            <v>-</v>
          </cell>
          <cell r="BL113" t="str">
            <v>2025753501900047E</v>
          </cell>
          <cell r="BM113">
            <v>66441479</v>
          </cell>
          <cell r="BN113" t="str">
            <v>WENDY ISABEL DAVID</v>
          </cell>
          <cell r="BO113" t="str">
            <v>https://community.secop.gov.co/Public/Tendering/ContractNoticePhases/View?PPI=CO1.PPI.37554794&amp;isFromPublicArea=True&amp;isModal=False</v>
          </cell>
          <cell r="BP113" t="str">
            <v>VIGENTE</v>
          </cell>
          <cell r="BR113" t="str">
            <v xml:space="preserve">https://community.secop.gov.co/Public/Tendering/ContractDetailView/Index?UniqueIdentifier=CO1.PCCNTR.7508531  </v>
          </cell>
          <cell r="BS113" t="str">
            <v>jennifer.espana</v>
          </cell>
          <cell r="BT113" t="str">
            <v>parquesnacionales.gov.co</v>
          </cell>
          <cell r="BU113" t="str">
            <v>pm.farallones@parquesnacionales.gov.co</v>
          </cell>
          <cell r="BV113" t="str">
            <v>PROFESIONAL</v>
          </cell>
          <cell r="BW113" t="str">
            <v>BANCOLOMBIA S.A.</v>
          </cell>
          <cell r="BX113" t="str">
            <v>Ahorro</v>
          </cell>
          <cell r="BY113">
            <v>53443345830</v>
          </cell>
          <cell r="CC113">
            <v>2962359</v>
          </cell>
          <cell r="CD113">
            <v>6347912</v>
          </cell>
          <cell r="CE113">
            <v>6347912</v>
          </cell>
          <cell r="CF113">
            <v>6347912</v>
          </cell>
          <cell r="CG113">
            <v>6347912</v>
          </cell>
          <cell r="CH113">
            <v>6347912</v>
          </cell>
          <cell r="CI113">
            <v>6347912</v>
          </cell>
          <cell r="CJ113">
            <v>6347912</v>
          </cell>
          <cell r="CK113">
            <v>6347912</v>
          </cell>
          <cell r="CL113">
            <v>6347912</v>
          </cell>
          <cell r="CM113">
            <v>6347912</v>
          </cell>
          <cell r="CN113">
            <v>0</v>
          </cell>
        </row>
        <row r="114">
          <cell r="A114" t="str">
            <v>CD-DTPA-114-2025</v>
          </cell>
          <cell r="B114" t="str">
            <v>1 FONAM</v>
          </cell>
          <cell r="C114" t="str">
            <v>CPS-DTPA-114-2025</v>
          </cell>
          <cell r="D114" t="str">
            <v>JOHN ALEXANDER ACOSTA HUAZA</v>
          </cell>
          <cell r="E114">
            <v>45705</v>
          </cell>
          <cell r="F114" t="str">
            <v xml:space="preserve">PA04-3202032-1-006 Prestar servicios profesionales en el PNN Farallones de Cali para realizar las actividades juridicas necesarias en la Implementacion de las acciones de prevencion, vigilancia y control relacionadas con del proceso sancionatorio ambiental en las areas protegidas administradas por PNNC, especialmente en los ecosistemas andinos y de paramo, en el marco de la conservacion de la diversidad biologica de las Areas Protegidas del SINAP Nacional	</v>
          </cell>
          <cell r="G114" t="str">
            <v>PROFESIONAL</v>
          </cell>
          <cell r="H114" t="str">
            <v>2 CONTRATACIÓN DIRECTA</v>
          </cell>
          <cell r="I114" t="str">
            <v>14 PRESTACIÓN DE SERVICIOS</v>
          </cell>
          <cell r="J114" t="str">
            <v>N/A</v>
          </cell>
          <cell r="K114">
            <v>80111600</v>
          </cell>
          <cell r="L114">
            <v>8125</v>
          </cell>
          <cell r="M114">
            <v>6725</v>
          </cell>
          <cell r="N114">
            <v>45705</v>
          </cell>
          <cell r="O114">
            <v>5106004</v>
          </cell>
          <cell r="P114">
            <v>46124236</v>
          </cell>
          <cell r="Q114" t="str">
            <v>CUARENTA Y SEIS MILLONES CIENTO VEINTICUATRO MIL DOSCIENTOS TREINTA Y SEIS</v>
          </cell>
          <cell r="R114" t="str">
            <v>1 PERSONA NATURAL</v>
          </cell>
          <cell r="S114" t="str">
            <v>3 CÉDULA DE CIUDADANÍA</v>
          </cell>
          <cell r="T114">
            <v>1144189241</v>
          </cell>
          <cell r="U114">
            <v>2</v>
          </cell>
          <cell r="V114" t="str">
            <v>N-A</v>
          </cell>
          <cell r="W114" t="str">
            <v>11 NO SE DILIGENCIA INFORMACIÓN PARA ESTE FORMULARIO EN ESTE PERÍODO DE REPORTE</v>
          </cell>
          <cell r="X114" t="str">
            <v>MASCULINO</v>
          </cell>
          <cell r="Y114" t="str">
            <v>Valle del Cauca</v>
          </cell>
          <cell r="Z114" t="str">
            <v>Cali</v>
          </cell>
          <cell r="AA114" t="str">
            <v>JOHN</v>
          </cell>
          <cell r="AB114" t="str">
            <v>ALEXANDER</v>
          </cell>
          <cell r="AC114" t="str">
            <v>ACOSTA</v>
          </cell>
          <cell r="AD114" t="str">
            <v>HUAZA</v>
          </cell>
          <cell r="AE114" t="str">
            <v>SI</v>
          </cell>
          <cell r="AF114" t="str">
            <v>1 PÓLIZA</v>
          </cell>
          <cell r="AG114" t="str">
            <v>12 SEGUROS DEL ESTADO</v>
          </cell>
          <cell r="AH114" t="str">
            <v>2 CUMPLIMIENTO</v>
          </cell>
          <cell r="AI114">
            <v>45705</v>
          </cell>
          <cell r="AJ114" t="str">
            <v>45-46-101029861</v>
          </cell>
          <cell r="AK114" t="str">
            <v>GLORIA TERESITA SERNA ALZATE</v>
          </cell>
          <cell r="AL114" t="str">
            <v>PNN FARALLONES DE CALI</v>
          </cell>
          <cell r="AM114" t="str">
            <v>2 SUPERVISOR</v>
          </cell>
          <cell r="AN114" t="str">
            <v>3 CÉDULA DE CIUDADANÍA</v>
          </cell>
          <cell r="AO114">
            <v>25292225</v>
          </cell>
          <cell r="AP114" t="str">
            <v>CAROL JOHANNA ORTEGA SANCHEZ</v>
          </cell>
          <cell r="AQ114">
            <v>317</v>
          </cell>
          <cell r="AR114" t="str">
            <v>3 NO PACTADOS</v>
          </cell>
          <cell r="AS114" t="str">
            <v>4 NO SE HA ADICIONADO NI EN VALOR y EN TIEMPO</v>
          </cell>
          <cell r="AT114">
            <v>1</v>
          </cell>
          <cell r="AU114">
            <v>7318606</v>
          </cell>
          <cell r="AV114">
            <v>45973</v>
          </cell>
          <cell r="AW114">
            <v>44</v>
          </cell>
          <cell r="AX114">
            <v>45973</v>
          </cell>
          <cell r="AY114">
            <v>45707</v>
          </cell>
          <cell r="AZ114">
            <v>45705</v>
          </cell>
          <cell r="BA114">
            <v>45705</v>
          </cell>
          <cell r="BB114">
            <v>46022</v>
          </cell>
          <cell r="BD114" t="str">
            <v>2. NO</v>
          </cell>
          <cell r="BE114" t="str">
            <v>-</v>
          </cell>
          <cell r="BF114" t="str">
            <v>-</v>
          </cell>
          <cell r="BG114" t="str">
            <v>2. NO</v>
          </cell>
          <cell r="BH114">
            <v>0</v>
          </cell>
          <cell r="BI114" t="str">
            <v>-</v>
          </cell>
          <cell r="BJ114" t="str">
            <v>-</v>
          </cell>
          <cell r="BK114" t="str">
            <v>PRORROGADO Y ADICIONADO</v>
          </cell>
          <cell r="BL114" t="str">
            <v>2025753501900048E</v>
          </cell>
          <cell r="BM114">
            <v>53442842</v>
          </cell>
          <cell r="BN114" t="str">
            <v>WENDY ISABEL DAVID</v>
          </cell>
          <cell r="BO114" t="str">
            <v>https://community.secop.gov.co/Public/Tendering/ContractNoticePhases/View?PPI=CO1.PPI.37560214&amp;isFromPublicArea=True&amp;isModal=False</v>
          </cell>
          <cell r="BP114" t="str">
            <v>VIGENTE</v>
          </cell>
          <cell r="BR114" t="str">
            <v xml:space="preserve">https://community.secop.gov.co/Public/Tendering/ContractDetailView/Index?UniqueIdentifier=CO1.PCCNTR.7509096 </v>
          </cell>
          <cell r="BS114" t="str">
            <v>john.acosta</v>
          </cell>
          <cell r="BT114" t="str">
            <v>parquesnacionales.gov.co</v>
          </cell>
          <cell r="BU114" t="str">
            <v>jhonacosta2709@hotmail.com</v>
          </cell>
          <cell r="BV114" t="str">
            <v>PROFESIONAL</v>
          </cell>
          <cell r="BW114" t="str">
            <v>SCOTIABANK COLPATRIA SA</v>
          </cell>
          <cell r="BX114" t="str">
            <v>Ahorro</v>
          </cell>
          <cell r="BY114">
            <v>5872000713</v>
          </cell>
          <cell r="CC114">
            <v>2382802</v>
          </cell>
          <cell r="CD114">
            <v>5106004</v>
          </cell>
          <cell r="CE114">
            <v>5106004</v>
          </cell>
          <cell r="CF114">
            <v>5106004</v>
          </cell>
          <cell r="CG114">
            <v>5106004</v>
          </cell>
          <cell r="CH114">
            <v>5106004</v>
          </cell>
          <cell r="CI114">
            <v>5106004</v>
          </cell>
          <cell r="CJ114">
            <v>5106004</v>
          </cell>
          <cell r="CK114">
            <v>5106004</v>
          </cell>
          <cell r="CL114">
            <v>2893402</v>
          </cell>
          <cell r="CN114">
            <v>7318606</v>
          </cell>
        </row>
        <row r="115">
          <cell r="A115" t="str">
            <v>CD-DTPA-115-2025</v>
          </cell>
          <cell r="B115" t="str">
            <v>1 FONAM</v>
          </cell>
          <cell r="C115" t="str">
            <v>CPS-DTPA-115-2025</v>
          </cell>
          <cell r="D115" t="str">
            <v>JAVIER STIVEN ATOY PAZ</v>
          </cell>
          <cell r="E115">
            <v>45706</v>
          </cell>
          <cell r="F115" t="str">
            <v>Prestar servicios de apoyo a la gestión con plena autonomía técnica y administrativa en las actividades tecnicas requeridas del PNN Farallones de Cali para Implementar el proceso de restauración en las zonas degradadas y/o alteradas de las áreas protegidas nacionales y/o zonas de influencia especialmente en los ecosistemas andinos y de páramo, en el marco de la conservación de la diversidad biológica de las Áreas Protegidas del SINAP Nacional.</v>
          </cell>
          <cell r="G115" t="str">
            <v>APOYO A LA GESTIÓN</v>
          </cell>
          <cell r="H115" t="str">
            <v>2 CONTRATACIÓN DIRECTA</v>
          </cell>
          <cell r="I115" t="str">
            <v>14 PRESTACIÓN DE SERVICIOS</v>
          </cell>
          <cell r="J115" t="str">
            <v>N/A</v>
          </cell>
          <cell r="K115">
            <v>80111600</v>
          </cell>
          <cell r="L115">
            <v>8425</v>
          </cell>
          <cell r="M115">
            <v>6825</v>
          </cell>
          <cell r="N115">
            <v>45706</v>
          </cell>
          <cell r="O115">
            <v>2680096</v>
          </cell>
          <cell r="P115">
            <v>27962335</v>
          </cell>
          <cell r="Q115" t="str">
            <v>VEINTISIETE MILLONES NOVECIENTOS SESENTA Y DOS MIL TRESCIENTOS TREINTA Y CINCO</v>
          </cell>
          <cell r="R115" t="str">
            <v>1 PERSONA NATURAL</v>
          </cell>
          <cell r="S115" t="str">
            <v>3 CÉDULA DE CIUDADANÍA</v>
          </cell>
          <cell r="T115">
            <v>1114732646</v>
          </cell>
          <cell r="U115">
            <v>2</v>
          </cell>
          <cell r="V115" t="str">
            <v>N-A</v>
          </cell>
          <cell r="W115" t="str">
            <v>11 NO SE DILIGENCIA INFORMACIÓN PARA ESTE FORMULARIO EN ESTE PERÍODO DE REPORTE</v>
          </cell>
          <cell r="X115" t="str">
            <v>MASCULINO</v>
          </cell>
          <cell r="Y115" t="str">
            <v>Valle del Cauca</v>
          </cell>
          <cell r="Z115" t="str">
            <v>Dagua</v>
          </cell>
          <cell r="AA115" t="str">
            <v>JAVIER</v>
          </cell>
          <cell r="AB115" t="str">
            <v>STIVEN</v>
          </cell>
          <cell r="AC115" t="str">
            <v>ATOY</v>
          </cell>
          <cell r="AD115" t="str">
            <v>PAZ</v>
          </cell>
          <cell r="AE115" t="str">
            <v>NO</v>
          </cell>
          <cell r="AF115" t="str">
            <v>6 NO CONSTITUYÓ GARANTÍAS</v>
          </cell>
          <cell r="AG115" t="str">
            <v>N-A</v>
          </cell>
          <cell r="AH115" t="str">
            <v>N-A</v>
          </cell>
          <cell r="AI115" t="str">
            <v>N-A</v>
          </cell>
          <cell r="AJ115" t="str">
            <v>N-A</v>
          </cell>
          <cell r="AK115" t="str">
            <v>GLORIA TERESITA SERNA ALZATE</v>
          </cell>
          <cell r="AL115" t="str">
            <v>PNN FARALLONES DE CALI</v>
          </cell>
          <cell r="AM115" t="str">
            <v>2 SUPERVISOR</v>
          </cell>
          <cell r="AN115" t="str">
            <v>3 CÉDULA DE CIUDADANÍA</v>
          </cell>
          <cell r="AO115">
            <v>29120620</v>
          </cell>
          <cell r="AP115" t="str">
            <v>MARIA JULIANA CERON</v>
          </cell>
          <cell r="AQ115">
            <v>313</v>
          </cell>
          <cell r="AR115" t="str">
            <v>3 NO PACTADOS</v>
          </cell>
          <cell r="AS115" t="str">
            <v>4 NO SE HA ADICIONADO NI EN VALOR y EN TIEMPO</v>
          </cell>
          <cell r="AT115">
            <v>0</v>
          </cell>
          <cell r="AU115">
            <v>0</v>
          </cell>
          <cell r="AV115" t="str">
            <v>-</v>
          </cell>
          <cell r="AW115">
            <v>0</v>
          </cell>
          <cell r="AY115">
            <v>45708</v>
          </cell>
          <cell r="AZ115" t="str">
            <v>N/A</v>
          </cell>
          <cell r="BA115">
            <v>45706</v>
          </cell>
          <cell r="BB115">
            <v>46021</v>
          </cell>
          <cell r="BD115" t="str">
            <v>2. NO</v>
          </cell>
          <cell r="BE115" t="str">
            <v>-</v>
          </cell>
          <cell r="BF115" t="str">
            <v>-</v>
          </cell>
          <cell r="BG115" t="str">
            <v>2. NO</v>
          </cell>
          <cell r="BH115">
            <v>0</v>
          </cell>
          <cell r="BI115" t="str">
            <v>-</v>
          </cell>
          <cell r="BJ115" t="str">
            <v>-</v>
          </cell>
          <cell r="BK115" t="str">
            <v xml:space="preserve">CESIÓN DE CONTRATO </v>
          </cell>
          <cell r="BL115" t="str">
            <v>2025753501900049E</v>
          </cell>
          <cell r="BM115">
            <v>27962335</v>
          </cell>
          <cell r="BN115" t="str">
            <v>ALLISON ROJAS CALDERON</v>
          </cell>
          <cell r="BO115" t="str">
            <v>https://community.secop.gov.co/Public/Tendering/ContractNoticePhases/View?PPI=CO1.PPI.37580641&amp;isFromPublicArea=True&amp;isModal=False</v>
          </cell>
          <cell r="BP115" t="str">
            <v>TERMINADO ANTICIPADAMENTE</v>
          </cell>
          <cell r="BR115" t="str">
            <v xml:space="preserve">https://community.secop.gov.co/Public/Tendering/ContractDetailView/Index?UniqueIdentifier=CO1.PCCNTR.7514648 </v>
          </cell>
          <cell r="BS115" t="str">
            <v>javier.atoy</v>
          </cell>
          <cell r="BT115" t="str">
            <v>parquesnacionales.gov.co</v>
          </cell>
          <cell r="BU115" t="str">
            <v>stivenatoy20@gmail.com</v>
          </cell>
          <cell r="BV115" t="str">
            <v>TECNICO</v>
          </cell>
          <cell r="BW115" t="str">
            <v>BANCOLOMBIA S.A.</v>
          </cell>
          <cell r="BX115" t="str">
            <v>Ahorro</v>
          </cell>
          <cell r="BY115">
            <v>91237422002</v>
          </cell>
          <cell r="CC115">
            <v>1161375</v>
          </cell>
          <cell r="CD115">
            <v>2680096</v>
          </cell>
          <cell r="CE115">
            <v>2680096</v>
          </cell>
          <cell r="CF115">
            <v>2680096</v>
          </cell>
          <cell r="CG115">
            <v>2680096</v>
          </cell>
          <cell r="CH115">
            <v>2680096</v>
          </cell>
          <cell r="CI115">
            <v>2680096</v>
          </cell>
          <cell r="CJ115">
            <v>2680096</v>
          </cell>
          <cell r="CK115">
            <v>2680096</v>
          </cell>
          <cell r="CL115">
            <v>2680096</v>
          </cell>
          <cell r="CM115">
            <v>2680096</v>
          </cell>
          <cell r="CN115">
            <v>0</v>
          </cell>
        </row>
        <row r="116">
          <cell r="A116" t="str">
            <v>CD-DTPA-115-2026</v>
          </cell>
          <cell r="B116" t="str">
            <v>2 FONAM</v>
          </cell>
          <cell r="C116" t="str">
            <v>CPS-DTPA-115-2026</v>
          </cell>
          <cell r="D116" t="str">
            <v>LIBARDO TORRES URBANO</v>
          </cell>
          <cell r="E116">
            <v>45706</v>
          </cell>
          <cell r="F116" t="str">
            <v>Prestar servicios de apoyo a la gestión con plena autonomía técnica y administrativa en las actividades tecnicas requeridas del PNN Farallones de Cali para Implementar el proceso de restauración en las zonas degradadas y/o alteradas de las áreas protegidas nacionales y/o zonas de influencia especialmente en los ecosistemas andinos y de páramo, en el marco de la conservación de la diversidad biológica de las Áreas Protegidas del SINAP Nacional.</v>
          </cell>
          <cell r="G116" t="str">
            <v>APOYO A LA GESTIÓN</v>
          </cell>
          <cell r="H116" t="str">
            <v>2 CONTRATACIÓN DIRECTA</v>
          </cell>
          <cell r="I116" t="str">
            <v>14 PRESTACIÓN DE SERVICIOS</v>
          </cell>
          <cell r="J116" t="str">
            <v>N/A</v>
          </cell>
          <cell r="K116">
            <v>80111600</v>
          </cell>
          <cell r="L116">
            <v>8425</v>
          </cell>
          <cell r="M116">
            <v>41225</v>
          </cell>
          <cell r="N116">
            <v>45883</v>
          </cell>
          <cell r="O116">
            <v>2680096</v>
          </cell>
          <cell r="P116">
            <v>12239105</v>
          </cell>
          <cell r="Q116" t="str">
            <v>DOCE MILLONES DOSCIENTOS TREINTA Y NUEVE MIL CIENTO CINCO</v>
          </cell>
          <cell r="R116" t="str">
            <v>2 PERSONA JURIDICA</v>
          </cell>
          <cell r="S116" t="str">
            <v>3 CÉDULA DE CIUDADANÍA</v>
          </cell>
          <cell r="T116">
            <v>94540419</v>
          </cell>
          <cell r="U116">
            <v>2</v>
          </cell>
          <cell r="V116" t="str">
            <v>N-A</v>
          </cell>
          <cell r="W116" t="str">
            <v>11 NO SE DILIGENCIA INFORMACIÓN PARA ESTE FORMULARIO EN ESTE PERÍODO DE REPORTE</v>
          </cell>
          <cell r="X116" t="str">
            <v>MASCULINO</v>
          </cell>
          <cell r="Y116" t="str">
            <v>Santiago de Cali</v>
          </cell>
          <cell r="Z116" t="str">
            <v>Valle del Cauca</v>
          </cell>
          <cell r="AA116" t="str">
            <v>LIBARDO</v>
          </cell>
          <cell r="AB116" t="str">
            <v>TORRES</v>
          </cell>
          <cell r="AC116" t="str">
            <v>URBANO</v>
          </cell>
          <cell r="AE116" t="str">
            <v>NO</v>
          </cell>
          <cell r="AF116" t="str">
            <v>6 NO CONSTITUYÓ GARANTÍAS</v>
          </cell>
          <cell r="AG116" t="str">
            <v>N-A</v>
          </cell>
          <cell r="AH116" t="str">
            <v>N-A</v>
          </cell>
          <cell r="AI116" t="str">
            <v>N-A</v>
          </cell>
          <cell r="AJ116" t="str">
            <v>N-A</v>
          </cell>
          <cell r="AK116" t="str">
            <v>GLORIA TERESITA SERNA ALZATE</v>
          </cell>
          <cell r="AL116" t="str">
            <v>PNN FARALLONES DE CALI</v>
          </cell>
          <cell r="AM116" t="str">
            <v>2 SUPERVISOR</v>
          </cell>
          <cell r="AN116" t="str">
            <v>3 CÉDULA DE CIUDADANÍA</v>
          </cell>
          <cell r="AO116">
            <v>29120620</v>
          </cell>
          <cell r="AP116" t="str">
            <v>MARIA JULIANA CERON</v>
          </cell>
          <cell r="AQ116">
            <v>313</v>
          </cell>
          <cell r="AR116" t="str">
            <v>3 NO PACTADOS</v>
          </cell>
          <cell r="AS116" t="str">
            <v>4 NO SE HA ADICIONADO NI EN VALOR y EN TIEMPO</v>
          </cell>
          <cell r="AT116">
            <v>0</v>
          </cell>
          <cell r="AU116">
            <v>0</v>
          </cell>
          <cell r="AV116" t="str">
            <v>-</v>
          </cell>
          <cell r="AW116">
            <v>0</v>
          </cell>
          <cell r="AY116">
            <v>45708</v>
          </cell>
          <cell r="AZ116" t="str">
            <v>N/A</v>
          </cell>
          <cell r="BA116">
            <v>45706</v>
          </cell>
          <cell r="BB116">
            <v>46021</v>
          </cell>
          <cell r="BD116" t="str">
            <v>2. NO</v>
          </cell>
          <cell r="BE116" t="str">
            <v>-</v>
          </cell>
          <cell r="BF116" t="str">
            <v>-</v>
          </cell>
          <cell r="BG116" t="str">
            <v>2. NO</v>
          </cell>
          <cell r="BH116">
            <v>0</v>
          </cell>
          <cell r="BI116" t="str">
            <v>-</v>
          </cell>
          <cell r="BJ116" t="str">
            <v>-</v>
          </cell>
          <cell r="BL116" t="str">
            <v>2025753501900049E</v>
          </cell>
          <cell r="BM116">
            <v>12239105</v>
          </cell>
          <cell r="BN116" t="str">
            <v>WENDY ISABEL DAVID</v>
          </cell>
          <cell r="BO116" t="str">
            <v>https://community.secop.gov.co/Public/Tendering/ContractNoticePhases/View?PPI=CO1.PPI.37580641&amp;isFromPublicArea=True&amp;isModal=False</v>
          </cell>
          <cell r="BP116" t="str">
            <v>VIGENTE</v>
          </cell>
          <cell r="BR116" t="str">
            <v xml:space="preserve">https://community.secop.gov.co/Public/Tendering/ContractDetailView/Index?UniqueIdentifier=CO1.PCCNTR.7514648  </v>
          </cell>
        </row>
        <row r="117">
          <cell r="A117" t="str">
            <v>CD-DTPA-116-2025</v>
          </cell>
          <cell r="B117" t="str">
            <v>1 FONAM</v>
          </cell>
          <cell r="C117" t="str">
            <v>CPS-DTPA-116-2025</v>
          </cell>
          <cell r="D117" t="str">
            <v>EDGAR REYES GOLONDRINO</v>
          </cell>
          <cell r="E117">
            <v>45706</v>
          </cell>
          <cell r="F117" t="str">
            <v>PA04-3202008-9-046 Prestar servicios profesionales con plena autonomía técnica y administrativa en el el PNN Farallones de Cali para la realización de actividades necesarias de Implementar los instrumentos de planeación (planes de manejo / rem u otros programas y lineamientos) de la entidad, asociadas a las acciones técnicas sobre el recurso hídrico, especialmente en los ecosistemas andinos y de páramo, en el marco de la conservación de la diversidad biológica de las Áreas Protegidas del SINAP Nacional.</v>
          </cell>
          <cell r="G117" t="str">
            <v>PROFESIONAL</v>
          </cell>
          <cell r="H117" t="str">
            <v>2 CONTRATACIÓN DIRECTA</v>
          </cell>
          <cell r="I117" t="str">
            <v>14 PRESTACIÓN DE SERVICIOS</v>
          </cell>
          <cell r="J117" t="str">
            <v>N/A</v>
          </cell>
          <cell r="K117">
            <v>80111600</v>
          </cell>
          <cell r="L117">
            <v>8225</v>
          </cell>
          <cell r="M117">
            <v>6925</v>
          </cell>
          <cell r="N117">
            <v>45706</v>
          </cell>
          <cell r="O117">
            <v>4620818</v>
          </cell>
          <cell r="P117">
            <v>48210534</v>
          </cell>
          <cell r="Q117" t="str">
            <v>CUARENTA Y OCHO MILLONES DOSCIENTOS DIEZ MIL QUINIENTOS TREINTA Y CUATRO</v>
          </cell>
          <cell r="R117" t="str">
            <v>1 PERSONA NATURAL</v>
          </cell>
          <cell r="S117" t="str">
            <v>3 CÉDULA DE CIUDADANÍA</v>
          </cell>
          <cell r="T117">
            <v>16777467</v>
          </cell>
          <cell r="U117">
            <v>2</v>
          </cell>
          <cell r="V117" t="str">
            <v>N-A</v>
          </cell>
          <cell r="W117" t="str">
            <v>11 NO SE DILIGENCIA INFORMACIÓN PARA ESTE FORMULARIO EN ESTE PERÍODO DE REPORTE</v>
          </cell>
          <cell r="X117" t="str">
            <v>MASCULINO</v>
          </cell>
          <cell r="Y117" t="str">
            <v>Valle del Cauca</v>
          </cell>
          <cell r="Z117" t="str">
            <v>Cali</v>
          </cell>
          <cell r="AA117" t="str">
            <v>EDGAR</v>
          </cell>
          <cell r="AC117" t="str">
            <v>REYES</v>
          </cell>
          <cell r="AD117" t="str">
            <v>GOLONDRINO</v>
          </cell>
          <cell r="AE117" t="str">
            <v>SI</v>
          </cell>
          <cell r="AF117" t="str">
            <v>1 PÓLIZA</v>
          </cell>
          <cell r="AG117" t="str">
            <v>12 SEGUROS DEL ESTADO</v>
          </cell>
          <cell r="AH117" t="str">
            <v>2 CUMPLIMIENTO</v>
          </cell>
          <cell r="AI117">
            <v>45706</v>
          </cell>
          <cell r="AJ117" t="str">
            <v>45-46-101029891</v>
          </cell>
          <cell r="AK117" t="str">
            <v>GLORIA TERESITA SERNA ALZATE</v>
          </cell>
          <cell r="AL117" t="str">
            <v>PNN FARALLONES DE CALI</v>
          </cell>
          <cell r="AM117" t="str">
            <v>2 SUPERVISOR</v>
          </cell>
          <cell r="AN117" t="str">
            <v>3 CÉDULA DE CIUDADANÍA</v>
          </cell>
          <cell r="AO117">
            <v>29120620</v>
          </cell>
          <cell r="AP117" t="str">
            <v>MARIA JULIANA CERON</v>
          </cell>
          <cell r="AQ117">
            <v>313</v>
          </cell>
          <cell r="AR117" t="str">
            <v>3 NO PACTADOS</v>
          </cell>
          <cell r="AS117" t="str">
            <v>4 NO SE HA ADICIONADO NI EN VALOR y EN TIEMPO</v>
          </cell>
          <cell r="AT117">
            <v>0</v>
          </cell>
          <cell r="AU117">
            <v>0</v>
          </cell>
          <cell r="AV117" t="str">
            <v>-</v>
          </cell>
          <cell r="AW117">
            <v>0</v>
          </cell>
          <cell r="AY117">
            <v>45706</v>
          </cell>
          <cell r="AZ117">
            <v>45706</v>
          </cell>
          <cell r="BA117">
            <v>45706</v>
          </cell>
          <cell r="BB117">
            <v>46022</v>
          </cell>
          <cell r="BD117" t="str">
            <v>2. NO</v>
          </cell>
          <cell r="BE117" t="str">
            <v>-</v>
          </cell>
          <cell r="BF117" t="str">
            <v>-</v>
          </cell>
          <cell r="BG117" t="str">
            <v>2. NO</v>
          </cell>
          <cell r="BH117">
            <v>0</v>
          </cell>
          <cell r="BI117" t="str">
            <v>-</v>
          </cell>
          <cell r="BJ117" t="str">
            <v>-</v>
          </cell>
          <cell r="BL117" t="str">
            <v>2025753501900050E</v>
          </cell>
          <cell r="BM117">
            <v>48210534</v>
          </cell>
          <cell r="BN117" t="str">
            <v>WENDY ISABEL DAVID</v>
          </cell>
          <cell r="BO117" t="str">
            <v>https://community.secop.gov.co/Public/Tendering/ContractNoticePhases/View?PPI=CO1.PPI.37589567&amp;isFromPublicArea=True&amp;isModal=False</v>
          </cell>
          <cell r="BP117" t="str">
            <v>VIGENTE</v>
          </cell>
          <cell r="BR117" t="str">
            <v xml:space="preserve">https://community.secop.gov.co/Public/Tendering/ContractDetailView/Index?UniqueIdentifier=CO1.PCCNTR.7516353 </v>
          </cell>
          <cell r="BS117" t="str">
            <v>edgar.reyes</v>
          </cell>
          <cell r="BT117" t="str">
            <v>parquesnacionales.gov.co</v>
          </cell>
          <cell r="BU117" t="str">
            <v>edgarreyesgolondrino@gmail.com</v>
          </cell>
          <cell r="BV117" t="str">
            <v>PROFESIONAL</v>
          </cell>
          <cell r="BW117" t="str">
            <v>BANCOLOMBIA S.A.</v>
          </cell>
          <cell r="BX117" t="str">
            <v>Ahorro</v>
          </cell>
          <cell r="BY117">
            <v>30065163197</v>
          </cell>
          <cell r="CC117">
            <v>2002354</v>
          </cell>
          <cell r="CD117">
            <v>4620818</v>
          </cell>
          <cell r="CE117">
            <v>4620818</v>
          </cell>
          <cell r="CF117">
            <v>4620818</v>
          </cell>
          <cell r="CG117">
            <v>4620818</v>
          </cell>
          <cell r="CH117">
            <v>4620818</v>
          </cell>
          <cell r="CI117">
            <v>4620818</v>
          </cell>
          <cell r="CJ117">
            <v>4620818</v>
          </cell>
          <cell r="CK117">
            <v>4620818</v>
          </cell>
          <cell r="CL117">
            <v>4620818</v>
          </cell>
          <cell r="CM117">
            <v>4620818</v>
          </cell>
          <cell r="CN117">
            <v>0</v>
          </cell>
        </row>
        <row r="118">
          <cell r="A118" t="str">
            <v>CD-DTPA-117-2025</v>
          </cell>
          <cell r="B118" t="str">
            <v>1 FONAM</v>
          </cell>
          <cell r="C118" t="str">
            <v>CPS-DTPA-117-2025</v>
          </cell>
          <cell r="D118" t="str">
            <v>ZULAY QUINTO VALOYES</v>
          </cell>
          <cell r="E118">
            <v>45707</v>
          </cell>
          <cell r="F118" t="str">
            <v>Prestar servicios profesionales con plena autonomía técnica y administrativa en el PNN Utría en el monitoreo de los Valores objeto de conservación a priorizar y el acompañamiento de las investigaciones que brinden insumos al manejo, en el marco de la conservación de la diversidad biológica de las áreas protegidas del SINAP nacional.</v>
          </cell>
          <cell r="G118" t="str">
            <v>PROFESIONAL</v>
          </cell>
          <cell r="H118" t="str">
            <v>2 CONTRATACIÓN DIRECTA</v>
          </cell>
          <cell r="I118" t="str">
            <v>14 PRESTACIÓN DE SERVICIOS</v>
          </cell>
          <cell r="J118" t="str">
            <v>N/A</v>
          </cell>
          <cell r="K118">
            <v>80111600</v>
          </cell>
          <cell r="L118">
            <v>9225</v>
          </cell>
          <cell r="M118">
            <v>7125</v>
          </cell>
          <cell r="N118">
            <v>45707</v>
          </cell>
          <cell r="O118">
            <v>4620818</v>
          </cell>
          <cell r="P118">
            <v>37274599</v>
          </cell>
          <cell r="Q118" t="str">
            <v>TREINTA Y SIETE MILLONES DOSCIENTOS SETENTA Y CUATRO MIL QUINIENTOS NOVENTA Y NUEVE</v>
          </cell>
          <cell r="R118" t="str">
            <v>1 PERSONA NATURAL</v>
          </cell>
          <cell r="S118" t="str">
            <v>3 CÉDULA DE CIUDADANÍA</v>
          </cell>
          <cell r="T118">
            <v>1077422929</v>
          </cell>
          <cell r="U118">
            <v>2</v>
          </cell>
          <cell r="V118" t="str">
            <v>N-A</v>
          </cell>
          <cell r="W118" t="str">
            <v>11 NO SE DILIGENCIA INFORMACIÓN PARA ESTE FORMULARIO EN ESTE PERÍODO DE REPORTE</v>
          </cell>
          <cell r="X118" t="str">
            <v>FEMENINO</v>
          </cell>
          <cell r="Y118" t="str">
            <v>Chocó</v>
          </cell>
          <cell r="Z118" t="str">
            <v>Quibdó</v>
          </cell>
          <cell r="AA118" t="str">
            <v>ZULAY</v>
          </cell>
          <cell r="AC118" t="str">
            <v>QUINTO</v>
          </cell>
          <cell r="AD118" t="str">
            <v>VALOYES</v>
          </cell>
          <cell r="AE118" t="str">
            <v>SI</v>
          </cell>
          <cell r="AF118" t="str">
            <v>1 PÓLIZA</v>
          </cell>
          <cell r="AG118" t="str">
            <v>12 SEGUROS DEL ESTADO</v>
          </cell>
          <cell r="AH118" t="str">
            <v>2 CUMPLIMIENTO</v>
          </cell>
          <cell r="AI118">
            <v>45707</v>
          </cell>
          <cell r="AJ118" t="str">
            <v xml:space="preserve">	45-46-101029914</v>
          </cell>
          <cell r="AK118" t="str">
            <v>GLORIA TERESITA SERNA ALZATE</v>
          </cell>
          <cell r="AL118" t="str">
            <v>PNN UTRÍA</v>
          </cell>
          <cell r="AM118" t="str">
            <v>2 SUPERVISOR</v>
          </cell>
          <cell r="AN118" t="str">
            <v>3 CÉDULA DE CIUDADANÍA</v>
          </cell>
          <cell r="AO118">
            <v>66848955</v>
          </cell>
          <cell r="AP118" t="str">
            <v>MARIA XIMENA ZORRILLA A.</v>
          </cell>
          <cell r="AQ118">
            <v>242</v>
          </cell>
          <cell r="AR118" t="str">
            <v>3 NO PACTADOS</v>
          </cell>
          <cell r="AS118" t="str">
            <v>4 NO SE HA ADICIONADO NI EN VALOR y EN TIEMPO</v>
          </cell>
          <cell r="AT118">
            <v>0</v>
          </cell>
          <cell r="AU118">
            <v>0</v>
          </cell>
          <cell r="AV118" t="str">
            <v>-</v>
          </cell>
          <cell r="AW118">
            <v>0</v>
          </cell>
          <cell r="AY118">
            <v>45707</v>
          </cell>
          <cell r="AZ118">
            <v>45707</v>
          </cell>
          <cell r="BA118">
            <v>45707</v>
          </cell>
          <cell r="BB118">
            <v>45950</v>
          </cell>
          <cell r="BD118" t="str">
            <v>2. NO</v>
          </cell>
          <cell r="BE118" t="str">
            <v>-</v>
          </cell>
          <cell r="BF118" t="str">
            <v>-</v>
          </cell>
          <cell r="BG118" t="str">
            <v>2. NO</v>
          </cell>
          <cell r="BH118">
            <v>0</v>
          </cell>
          <cell r="BI118" t="str">
            <v>-</v>
          </cell>
          <cell r="BJ118" t="str">
            <v>-</v>
          </cell>
          <cell r="BL118" t="str">
            <v>2025753501900051E</v>
          </cell>
          <cell r="BM118">
            <v>37274599</v>
          </cell>
          <cell r="BN118" t="str">
            <v>JULIANA ISABEL MONTES ROMERO</v>
          </cell>
          <cell r="BO118" t="str">
            <v>https://community.secop.gov.co/Public/Tendering/ContractNoticePhases/View?PPI=CO1.PPI.37610615&amp;isFromPublicArea=True&amp;isModal=False</v>
          </cell>
          <cell r="BP118" t="str">
            <v>VIGENTE</v>
          </cell>
          <cell r="BR118" t="str">
            <v xml:space="preserve">https://community.secop.gov.co/Public/Tendering/ContractDetailView/Index?UniqueIdentifier=CO1.PCCNTR.7522821 </v>
          </cell>
          <cell r="BS118" t="str">
            <v>zulay.quinto</v>
          </cell>
          <cell r="BT118" t="str">
            <v>parquesnacionales.gov.co</v>
          </cell>
          <cell r="BU118" t="str">
            <v>monitoreo.utria@parquesnacionales.gov.co</v>
          </cell>
          <cell r="BV118" t="str">
            <v>PROFESIONAL</v>
          </cell>
          <cell r="BW118" t="str">
            <v>BANCOLOMBIA S.A.</v>
          </cell>
          <cell r="BX118" t="str">
            <v>Ahorro</v>
          </cell>
          <cell r="BY118">
            <v>53641189223</v>
          </cell>
          <cell r="CC118">
            <v>1848327</v>
          </cell>
          <cell r="CD118">
            <v>4620818</v>
          </cell>
          <cell r="CE118">
            <v>4620818</v>
          </cell>
          <cell r="CF118">
            <v>4620818</v>
          </cell>
          <cell r="CG118">
            <v>4620818</v>
          </cell>
          <cell r="CH118">
            <v>4620818</v>
          </cell>
          <cell r="CI118">
            <v>4620818</v>
          </cell>
          <cell r="CJ118">
            <v>4620818</v>
          </cell>
          <cell r="CK118">
            <v>3080546</v>
          </cell>
          <cell r="CN118">
            <v>0</v>
          </cell>
        </row>
        <row r="119">
          <cell r="A119" t="str">
            <v>CD-DTPA-118-2025</v>
          </cell>
          <cell r="B119" t="str">
            <v>1 FONAM</v>
          </cell>
          <cell r="C119" t="str">
            <v>CPS-DTPA-118-2025</v>
          </cell>
          <cell r="D119" t="str">
            <v>CRISTIAN DAVID BENAVIDES TELLO</v>
          </cell>
          <cell r="E119">
            <v>45707</v>
          </cell>
          <cell r="F119" t="str">
            <v>Prestar servicios de apoyo a la gestión con plena autonomía técnica y administrativa en el PNN Farallones de Cali para desarrollar actividades operativas de prevención, vigilancia y control en las áreas protegidas administradas por PNNC, especialmente en los ecosistemas andinos y de páramo, en el marco de la conservación de la diversidad biológica de las Áreas Protegidas del SINAP Nacional.</v>
          </cell>
          <cell r="G119" t="str">
            <v>APOYO A LA GESTIÓN</v>
          </cell>
          <cell r="H119" t="str">
            <v>2 CONTRATACIÓN DIRECTA</v>
          </cell>
          <cell r="I119" t="str">
            <v>14 PRESTACIÓN DE SERVICIOS</v>
          </cell>
          <cell r="J119" t="str">
            <v>N/A</v>
          </cell>
          <cell r="K119">
            <v>80111600</v>
          </cell>
          <cell r="L119">
            <v>6125</v>
          </cell>
          <cell r="M119">
            <v>7025</v>
          </cell>
          <cell r="N119">
            <v>45707</v>
          </cell>
          <cell r="O119">
            <v>2365487</v>
          </cell>
          <cell r="P119">
            <v>24601065</v>
          </cell>
          <cell r="Q119" t="str">
            <v>VEINTICUATRO MILLONES SEISCIENTOS UN MIL SESENTA Y CINCO</v>
          </cell>
          <cell r="R119" t="str">
            <v>1 PERSONA NATURAL</v>
          </cell>
          <cell r="S119" t="str">
            <v>3 CÉDULA DE CIUDADANÍA</v>
          </cell>
          <cell r="T119">
            <v>1114735177</v>
          </cell>
          <cell r="U119">
            <v>2</v>
          </cell>
          <cell r="V119" t="str">
            <v>N-A</v>
          </cell>
          <cell r="W119" t="str">
            <v>11 NO SE DILIGENCIA INFORMACIÓN PARA ESTE FORMULARIO EN ESTE PERÍODO DE REPORTE</v>
          </cell>
          <cell r="X119" t="str">
            <v>MASCULINO</v>
          </cell>
          <cell r="Y119" t="str">
            <v>Valle del Cauca</v>
          </cell>
          <cell r="Z119" t="str">
            <v>Dagua</v>
          </cell>
          <cell r="AA119" t="str">
            <v>CRISTIAN</v>
          </cell>
          <cell r="AB119" t="str">
            <v>DAVID</v>
          </cell>
          <cell r="AC119" t="str">
            <v>BENAVIDES</v>
          </cell>
          <cell r="AD119" t="str">
            <v>TELLO</v>
          </cell>
          <cell r="AE119" t="str">
            <v>NO</v>
          </cell>
          <cell r="AF119" t="str">
            <v>6 NO CONSTITUYÓ GARANTÍAS</v>
          </cell>
          <cell r="AG119" t="str">
            <v>N-A</v>
          </cell>
          <cell r="AH119" t="str">
            <v>N-A</v>
          </cell>
          <cell r="AI119" t="str">
            <v>N-A</v>
          </cell>
          <cell r="AJ119" t="str">
            <v>N-A</v>
          </cell>
          <cell r="AK119" t="str">
            <v>GLORIA TERESITA SERNA ALZATE</v>
          </cell>
          <cell r="AL119" t="str">
            <v>PNN FARALLONES DE CALI</v>
          </cell>
          <cell r="AM119" t="str">
            <v>2 SUPERVISOR</v>
          </cell>
          <cell r="AN119" t="str">
            <v>3 CÉDULA DE CIUDADANÍA</v>
          </cell>
          <cell r="AO119">
            <v>1082775671</v>
          </cell>
          <cell r="AP119" t="str">
            <v>JUAN MANUEL GUZMÁN LÓPEZ</v>
          </cell>
          <cell r="AQ119">
            <v>312</v>
          </cell>
          <cell r="AR119" t="str">
            <v>3 NO PACTADOS</v>
          </cell>
          <cell r="AS119" t="str">
            <v>4 NO SE HA ADICIONADO NI EN VALOR y EN TIEMPO</v>
          </cell>
          <cell r="AT119">
            <v>0</v>
          </cell>
          <cell r="AU119">
            <v>0</v>
          </cell>
          <cell r="AV119" t="str">
            <v>-</v>
          </cell>
          <cell r="AW119">
            <v>0</v>
          </cell>
          <cell r="AY119">
            <v>45708</v>
          </cell>
          <cell r="AZ119" t="str">
            <v>N/A</v>
          </cell>
          <cell r="BA119">
            <v>45707</v>
          </cell>
          <cell r="BB119">
            <v>46022</v>
          </cell>
          <cell r="BD119" t="str">
            <v>2. NO</v>
          </cell>
          <cell r="BE119" t="str">
            <v>-</v>
          </cell>
          <cell r="BF119" t="str">
            <v>-</v>
          </cell>
          <cell r="BG119" t="str">
            <v>2. NO</v>
          </cell>
          <cell r="BH119">
            <v>0</v>
          </cell>
          <cell r="BI119" t="str">
            <v>-</v>
          </cell>
          <cell r="BJ119" t="str">
            <v>-</v>
          </cell>
          <cell r="BL119" t="str">
            <v>2025753501900052E</v>
          </cell>
          <cell r="BM119">
            <v>24601065</v>
          </cell>
          <cell r="BN119" t="str">
            <v>JULIANA ISABEL MONTES ROMERO</v>
          </cell>
          <cell r="BO119" t="str">
            <v>https://community.secop.gov.co/Public/Tendering/ContractNoticePhases/View?PPI=CO1.PPI.37612601&amp;isFromPublicArea=True&amp;isModal=False</v>
          </cell>
          <cell r="BP119" t="str">
            <v>VIGENTE</v>
          </cell>
          <cell r="BR119" t="str">
            <v xml:space="preserve">https://community.secop.gov.co/Public/Tendering/ContractDetailView/Index?UniqueIdentifier=CO1.PCCNTR.7523039 </v>
          </cell>
          <cell r="BS119" t="str">
            <v>cristian.benavides</v>
          </cell>
          <cell r="BT119" t="str">
            <v>parquesnacionales.gov.co</v>
          </cell>
          <cell r="BU119" t="str">
            <v>cdobenavidestello057@gmail.com</v>
          </cell>
          <cell r="BV119" t="str">
            <v>OPERARIO</v>
          </cell>
          <cell r="BW119" t="str">
            <v>BANCOLOMBIA S.A.</v>
          </cell>
          <cell r="BX119" t="str">
            <v>Ahorro</v>
          </cell>
          <cell r="BY119">
            <v>91275093721</v>
          </cell>
          <cell r="CC119">
            <v>946195</v>
          </cell>
          <cell r="CD119">
            <v>2365487</v>
          </cell>
          <cell r="CE119">
            <v>2365487</v>
          </cell>
          <cell r="CF119">
            <v>2365487</v>
          </cell>
          <cell r="CG119">
            <v>2365487</v>
          </cell>
          <cell r="CH119">
            <v>2365487</v>
          </cell>
          <cell r="CI119">
            <v>2365487</v>
          </cell>
          <cell r="CJ119">
            <v>2365487</v>
          </cell>
          <cell r="CK119">
            <v>2365487</v>
          </cell>
          <cell r="CL119">
            <v>2365487</v>
          </cell>
          <cell r="CM119">
            <v>2365487</v>
          </cell>
          <cell r="CN119">
            <v>0</v>
          </cell>
        </row>
        <row r="120">
          <cell r="A120" t="str">
            <v>CD-DTPA-119-2025</v>
          </cell>
          <cell r="B120" t="str">
            <v>1 FONAM</v>
          </cell>
          <cell r="C120" t="str">
            <v>CPS-DTPA-119-2025</v>
          </cell>
          <cell r="D120" t="str">
            <v>KAREN FERNANDA OSORIO MARIN</v>
          </cell>
          <cell r="E120">
            <v>45707</v>
          </cell>
          <cell r="F120" t="str">
            <v>PA04-3202032-1-005 Prestar servicios profesionales con plena autonomia tecnica y administrativa en el PNN Farallones de Cali para realizar las actividades necesarias en la planeacion e implementacion de las acciones de prevencion, vigilancia y control en las areas protegidas administradas por PNNC, en los ecosistemas andinos y de paramo, especialmente en los ecosistemas andinos y de paramo, en el marco de la conservacion de la diversidad biologica de las Areas Protegidas del SINAP</v>
          </cell>
          <cell r="G120" t="str">
            <v>PROFESIONAL</v>
          </cell>
          <cell r="H120" t="str">
            <v>2 CONTRATACIÓN DIRECTA</v>
          </cell>
          <cell r="I120" t="str">
            <v>14 PRESTACIÓN DE SERVICIOS</v>
          </cell>
          <cell r="J120" t="str">
            <v>N/A</v>
          </cell>
          <cell r="K120">
            <v>80111600</v>
          </cell>
          <cell r="L120">
            <v>7725</v>
          </cell>
          <cell r="M120">
            <v>7725</v>
          </cell>
          <cell r="N120">
            <v>45707</v>
          </cell>
          <cell r="O120">
            <v>3670921</v>
          </cell>
          <cell r="P120">
            <v>38177578</v>
          </cell>
          <cell r="Q120" t="str">
            <v>TREINTA Y OCHO MILLONES CIENTO SETENTA Y SIETE MIL QUINIENTOS SETENTA Y OCHO</v>
          </cell>
          <cell r="R120" t="str">
            <v>1 PERSONA NATURAL</v>
          </cell>
          <cell r="S120" t="str">
            <v>3 CÉDULA DE CIUDADANÍA</v>
          </cell>
          <cell r="T120">
            <v>1094953835</v>
          </cell>
          <cell r="U120">
            <v>2</v>
          </cell>
          <cell r="V120" t="str">
            <v>N-A</v>
          </cell>
          <cell r="W120" t="str">
            <v>11 NO SE DILIGENCIA INFORMACIÓN PARA ESTE FORMULARIO EN ESTE PERÍODO DE REPORTE</v>
          </cell>
          <cell r="X120" t="str">
            <v>FEMENINO</v>
          </cell>
          <cell r="Y120" t="str">
            <v>Quindio</v>
          </cell>
          <cell r="Z120" t="str">
            <v>Armenia</v>
          </cell>
          <cell r="AA120" t="str">
            <v xml:space="preserve">KAREN </v>
          </cell>
          <cell r="AB120" t="str">
            <v>FERNANDA</v>
          </cell>
          <cell r="AC120" t="str">
            <v>OSORIO</v>
          </cell>
          <cell r="AD120" t="str">
            <v>MARÍN</v>
          </cell>
          <cell r="AE120" t="str">
            <v>SI</v>
          </cell>
          <cell r="AF120" t="str">
            <v>1 PÓLIZA</v>
          </cell>
          <cell r="AG120" t="str">
            <v>12 SEGUROS DEL ESTADO</v>
          </cell>
          <cell r="AH120" t="str">
            <v>2 CUMPLIMIENTO</v>
          </cell>
          <cell r="AI120">
            <v>45707</v>
          </cell>
          <cell r="AJ120" t="str">
            <v>45-46-101029913</v>
          </cell>
          <cell r="AK120" t="str">
            <v>GLORIA TERESITA SERNA ALZATE</v>
          </cell>
          <cell r="AL120" t="str">
            <v>PNN FARALLONES DE CALI</v>
          </cell>
          <cell r="AM120" t="str">
            <v>2 SUPERVISOR</v>
          </cell>
          <cell r="AN120" t="str">
            <v>3 CÉDULA DE CIUDADANÍA</v>
          </cell>
          <cell r="AO120">
            <v>29120620</v>
          </cell>
          <cell r="AP120" t="str">
            <v>MARIA JULIANA CERON</v>
          </cell>
          <cell r="AQ120">
            <v>312</v>
          </cell>
          <cell r="AR120" t="str">
            <v>3 NO PACTADOS</v>
          </cell>
          <cell r="AS120" t="str">
            <v>4 NO SE HA ADICIONADO NI EN VALOR y EN TIEMPO</v>
          </cell>
          <cell r="AT120">
            <v>0</v>
          </cell>
          <cell r="AU120">
            <v>0</v>
          </cell>
          <cell r="AV120" t="str">
            <v>-</v>
          </cell>
          <cell r="AW120">
            <v>0</v>
          </cell>
          <cell r="AY120">
            <v>45709</v>
          </cell>
          <cell r="AZ120">
            <v>45707</v>
          </cell>
          <cell r="BA120">
            <v>45707</v>
          </cell>
          <cell r="BB120">
            <v>46022</v>
          </cell>
          <cell r="BD120" t="str">
            <v>2. NO</v>
          </cell>
          <cell r="BE120" t="str">
            <v>-</v>
          </cell>
          <cell r="BF120" t="str">
            <v>-</v>
          </cell>
          <cell r="BG120" t="str">
            <v>2. NO</v>
          </cell>
          <cell r="BH120">
            <v>0</v>
          </cell>
          <cell r="BI120" t="str">
            <v>-</v>
          </cell>
          <cell r="BJ120" t="str">
            <v>-</v>
          </cell>
          <cell r="BL120" t="str">
            <v>2025753501900053E</v>
          </cell>
          <cell r="BM120">
            <v>38177578</v>
          </cell>
          <cell r="BN120" t="str">
            <v>ALEX YANIRA PISMAG PORTILLA</v>
          </cell>
          <cell r="BO120" t="str">
            <v>https://community.secop.gov.co/Public/Tendering/ContractNoticePhases/View?PPI=CO1.PPI.37604500&amp;isFromPublicArea=True&amp;isModal=False</v>
          </cell>
          <cell r="BP120" t="str">
            <v>VIGENTE</v>
          </cell>
          <cell r="BR120" t="str">
            <v xml:space="preserve">https://community.secop.gov.co/Public/Tendering/ContractDetailView/Index?UniqueIdentifier=CO1.PCCNTR.7522436 </v>
          </cell>
          <cell r="BS120" t="str">
            <v>karen.osorio</v>
          </cell>
          <cell r="BT120" t="str">
            <v>parquesnacionales.gov.co</v>
          </cell>
          <cell r="BU120" t="str">
            <v>kfosriom@gmail.com</v>
          </cell>
          <cell r="BV120" t="str">
            <v>PROFESIONAL</v>
          </cell>
          <cell r="BW120" t="str">
            <v>BANCO DAVIVIENDA S.A.</v>
          </cell>
          <cell r="BX120" t="str">
            <v>Ahorro</v>
          </cell>
          <cell r="BY120">
            <v>488448744588</v>
          </cell>
          <cell r="CC120">
            <v>1468368</v>
          </cell>
          <cell r="CD120">
            <v>3670921</v>
          </cell>
          <cell r="CE120">
            <v>3670921</v>
          </cell>
          <cell r="CF120">
            <v>3670921</v>
          </cell>
          <cell r="CG120">
            <v>3670921</v>
          </cell>
          <cell r="CH120">
            <v>3670921</v>
          </cell>
          <cell r="CI120">
            <v>3670921</v>
          </cell>
          <cell r="CJ120">
            <v>3670921</v>
          </cell>
          <cell r="CK120">
            <v>3670921</v>
          </cell>
          <cell r="CL120">
            <v>3670921</v>
          </cell>
          <cell r="CM120">
            <v>3670921</v>
          </cell>
          <cell r="CN120">
            <v>0</v>
          </cell>
        </row>
        <row r="121">
          <cell r="A121" t="str">
            <v>CD-DTPA-120-2025</v>
          </cell>
          <cell r="B121" t="str">
            <v>2 NACION</v>
          </cell>
          <cell r="C121" t="str">
            <v>CPS-DTPA-120-2025</v>
          </cell>
          <cell r="D121" t="str">
            <v>KATERINE PALACIO AYALA</v>
          </cell>
          <cell r="E121">
            <v>45707</v>
          </cell>
          <cell r="F121" t="str">
            <v>Prestar servicios profesionales con plena autonomía técnica y administrativa en el PNN Los Katíos en el desarrollo e implementación de la línea de monitoreo e investigación en el marco de la conservación de la diversidad biológica de las áreas protegidas del SINAP nacional.</v>
          </cell>
          <cell r="G121" t="str">
            <v>PROFESIONAL</v>
          </cell>
          <cell r="H121" t="str">
            <v>2 CONTRATACIÓN DIRECTA</v>
          </cell>
          <cell r="I121" t="str">
            <v>14 PRESTACIÓN DE SERVICIOS</v>
          </cell>
          <cell r="J121" t="str">
            <v>N/A</v>
          </cell>
          <cell r="K121">
            <v>80111600</v>
          </cell>
          <cell r="L121">
            <v>9325</v>
          </cell>
          <cell r="M121">
            <v>12025</v>
          </cell>
          <cell r="N121">
            <v>45707</v>
          </cell>
          <cell r="O121">
            <v>4620818</v>
          </cell>
          <cell r="P121">
            <v>48056507</v>
          </cell>
          <cell r="Q121" t="str">
            <v>CUARENTA Y OCHO MILLONES CINCUENTA Y SEIS MIL QUINIENTOS SIETE</v>
          </cell>
          <cell r="R121" t="str">
            <v>1 PERSONA NATURAL</v>
          </cell>
          <cell r="S121" t="str">
            <v>3 CÉDULA DE CIUDADANÍA</v>
          </cell>
          <cell r="T121">
            <v>1045509745</v>
          </cell>
          <cell r="U121">
            <v>2</v>
          </cell>
          <cell r="V121" t="str">
            <v>N-A</v>
          </cell>
          <cell r="W121" t="str">
            <v>11 NO SE DILIGENCIA INFORMACIÓN PARA ESTE FORMULARIO EN ESTE PERÍODO DE REPORTE</v>
          </cell>
          <cell r="X121" t="str">
            <v>FEMENINO</v>
          </cell>
          <cell r="Y121" t="str">
            <v>Antioquia</v>
          </cell>
          <cell r="Z121" t="str">
            <v>Turbo</v>
          </cell>
          <cell r="AA121" t="str">
            <v>KATERINE</v>
          </cell>
          <cell r="AC121" t="str">
            <v>PALACIO</v>
          </cell>
          <cell r="AD121" t="str">
            <v>AYALA</v>
          </cell>
          <cell r="AE121" t="str">
            <v>SI</v>
          </cell>
          <cell r="AF121" t="str">
            <v>1 PÓLIZA</v>
          </cell>
          <cell r="AG121" t="str">
            <v>12 SEGUROS DEL ESTADO</v>
          </cell>
          <cell r="AH121" t="str">
            <v>2 CUMPLIMIENTO</v>
          </cell>
          <cell r="AI121">
            <v>45707</v>
          </cell>
          <cell r="AJ121" t="str">
            <v>45-46-101029910</v>
          </cell>
          <cell r="AK121" t="str">
            <v>GLORIA TERESITA SERNA ALZATE</v>
          </cell>
          <cell r="AL121" t="str">
            <v>PNN LOS KATIOS</v>
          </cell>
          <cell r="AM121" t="str">
            <v>2 SUPERVISOR</v>
          </cell>
          <cell r="AN121" t="str">
            <v>3 CÉDULA DE CIUDADANÍA</v>
          </cell>
          <cell r="AO121">
            <v>12563768</v>
          </cell>
          <cell r="AP121" t="str">
            <v>NELSON DE LA ROSA MANJARRES</v>
          </cell>
          <cell r="AQ121">
            <v>312</v>
          </cell>
          <cell r="AR121" t="str">
            <v>3 NO PACTADOS</v>
          </cell>
          <cell r="AS121" t="str">
            <v>4 NO SE HA ADICIONADO NI EN VALOR y EN TIEMPO</v>
          </cell>
          <cell r="AT121">
            <v>0</v>
          </cell>
          <cell r="AU121">
            <v>0</v>
          </cell>
          <cell r="AV121" t="str">
            <v>-</v>
          </cell>
          <cell r="AW121">
            <v>0</v>
          </cell>
          <cell r="AY121">
            <v>45708</v>
          </cell>
          <cell r="AZ121">
            <v>45707</v>
          </cell>
          <cell r="BA121">
            <v>45707</v>
          </cell>
          <cell r="BB121">
            <v>46022</v>
          </cell>
          <cell r="BD121" t="str">
            <v>2. NO</v>
          </cell>
          <cell r="BE121" t="str">
            <v>-</v>
          </cell>
          <cell r="BF121" t="str">
            <v>-</v>
          </cell>
          <cell r="BG121" t="str">
            <v>2. NO</v>
          </cell>
          <cell r="BH121">
            <v>0</v>
          </cell>
          <cell r="BI121" t="str">
            <v>-</v>
          </cell>
          <cell r="BJ121" t="str">
            <v>-</v>
          </cell>
          <cell r="BL121" t="str">
            <v>2025753501000064E</v>
          </cell>
          <cell r="BM121">
            <v>48056507</v>
          </cell>
          <cell r="BN121" t="str">
            <v>KHAREM CARABALI MARULANDA</v>
          </cell>
          <cell r="BO121" t="str">
            <v>https://community.secop.gov.co/Public/Tendering/ContractNoticePhases/View?PPI=CO1.PPI.37613471&amp;isFromPublicArea=True&amp;isModal=False</v>
          </cell>
          <cell r="BP121" t="str">
            <v>VIGENTE</v>
          </cell>
          <cell r="BR121" t="str">
            <v xml:space="preserve">https://community.secop.gov.co/Public/Tendering/ContractDetailView/Index?UniqueIdentifier=CO1.PCCNTR.7522890 </v>
          </cell>
          <cell r="BS121" t="str">
            <v>katerine.palacio</v>
          </cell>
          <cell r="BT121" t="str">
            <v>parquesnacionales.gov.co</v>
          </cell>
          <cell r="BU121" t="str">
            <v>monitoreo.katios@parquesnacionales.gov.co</v>
          </cell>
          <cell r="BV121" t="str">
            <v>PROFESIONAL</v>
          </cell>
          <cell r="BW121" t="str">
            <v>BANCOLOMBIA S.A.</v>
          </cell>
          <cell r="BX121" t="str">
            <v>Ahorro</v>
          </cell>
          <cell r="BY121" t="str">
            <v>95930867226</v>
          </cell>
          <cell r="CC121">
            <v>1848327</v>
          </cell>
          <cell r="CD121">
            <v>4620818</v>
          </cell>
          <cell r="CE121">
            <v>4620818</v>
          </cell>
          <cell r="CF121">
            <v>4620818</v>
          </cell>
          <cell r="CG121">
            <v>4620818</v>
          </cell>
          <cell r="CH121">
            <v>4620818</v>
          </cell>
          <cell r="CI121">
            <v>4620818</v>
          </cell>
          <cell r="CJ121">
            <v>4620818</v>
          </cell>
          <cell r="CK121">
            <v>4620818</v>
          </cell>
          <cell r="CL121">
            <v>4620818</v>
          </cell>
          <cell r="CM121">
            <v>4620818</v>
          </cell>
          <cell r="CN121">
            <v>0</v>
          </cell>
        </row>
        <row r="122">
          <cell r="A122" t="str">
            <v>CD-DTPA-121-2025</v>
          </cell>
          <cell r="B122" t="str">
            <v>1 FONAM</v>
          </cell>
          <cell r="C122" t="str">
            <v>CPS-DTPA-121-2025</v>
          </cell>
          <cell r="D122" t="str">
            <v>CHRISTIAN ALEXIS LIBREROS TAMAYO</v>
          </cell>
          <cell r="E122">
            <v>45707</v>
          </cell>
          <cell r="F122" t="str">
            <v>Prestar servicio de apoyo a la gestión con plena autonomía técnica y administrativa en las actividades requeridas del PNN Farallones de Cali para implementar las acciones operativas de prevención, vigilancia y control en las áreas protegidas administradas por PNNC, especialmente en los ecosistemas andinos y de páramo, en el marco de la conservación de la diversidad biológica de las Áreas Protegidas del SINAP Nacional.</v>
          </cell>
          <cell r="G122" t="str">
            <v>APOYO A LA GESTIÓN</v>
          </cell>
          <cell r="H122" t="str">
            <v>2 CONTRATACIÓN DIRECTA</v>
          </cell>
          <cell r="I122" t="str">
            <v>14 PRESTACIÓN DE SERVICIOS</v>
          </cell>
          <cell r="J122" t="str">
            <v>N/A</v>
          </cell>
          <cell r="K122">
            <v>80111600</v>
          </cell>
          <cell r="L122">
            <v>7925</v>
          </cell>
          <cell r="M122">
            <v>7525</v>
          </cell>
          <cell r="N122">
            <v>45707</v>
          </cell>
          <cell r="O122">
            <v>2084129</v>
          </cell>
          <cell r="P122">
            <v>21674942</v>
          </cell>
          <cell r="Q122" t="str">
            <v>VEINTIÚN MILLONES SEISCIENTOS SETENTA Y CUATRO MIL NOVECIENTOS CUARENTA Y DOS</v>
          </cell>
          <cell r="R122" t="str">
            <v>1 PERSONA NATURAL</v>
          </cell>
          <cell r="S122" t="str">
            <v>3 CÉDULA DE CIUDADANÍA</v>
          </cell>
          <cell r="T122">
            <v>6108113</v>
          </cell>
          <cell r="U122">
            <v>2</v>
          </cell>
          <cell r="V122" t="str">
            <v>N-A</v>
          </cell>
          <cell r="W122" t="str">
            <v>11 NO SE DILIGENCIA INFORMACIÓN PARA ESTE FORMULARIO EN ESTE PERÍODO DE REPORTE</v>
          </cell>
          <cell r="X122" t="str">
            <v>MASCULINO</v>
          </cell>
          <cell r="Y122" t="str">
            <v>Valle del Cauca</v>
          </cell>
          <cell r="Z122" t="str">
            <v>Cali</v>
          </cell>
          <cell r="AA122" t="str">
            <v>CHRISTIAN</v>
          </cell>
          <cell r="AB122" t="str">
            <v xml:space="preserve">ALEXIS </v>
          </cell>
          <cell r="AC122" t="str">
            <v>LIBREROS</v>
          </cell>
          <cell r="AD122" t="str">
            <v>TAMAYO</v>
          </cell>
          <cell r="AE122" t="str">
            <v>NO</v>
          </cell>
          <cell r="AF122" t="str">
            <v>6 NO CONSTITUYÓ GARANTÍAS</v>
          </cell>
          <cell r="AG122" t="str">
            <v>N-A</v>
          </cell>
          <cell r="AH122" t="str">
            <v>N-A</v>
          </cell>
          <cell r="AI122" t="str">
            <v>N-A</v>
          </cell>
          <cell r="AJ122" t="str">
            <v>N-A</v>
          </cell>
          <cell r="AK122" t="str">
            <v>GLORIA TERESITA SERNA ALZATE</v>
          </cell>
          <cell r="AL122" t="str">
            <v>PNN FARALLONES DE CALI</v>
          </cell>
          <cell r="AM122" t="str">
            <v>2 SUPERVISOR</v>
          </cell>
          <cell r="AN122" t="str">
            <v>3 CÉDULA DE CIUDADANÍA</v>
          </cell>
          <cell r="AO122">
            <v>1082775671</v>
          </cell>
          <cell r="AP122" t="str">
            <v>JUAN MANUEL GUZMÁN LÓPEZ</v>
          </cell>
          <cell r="AQ122">
            <v>312</v>
          </cell>
          <cell r="AR122" t="str">
            <v>3 NO PACTADOS</v>
          </cell>
          <cell r="AS122" t="str">
            <v>4 NO SE HA ADICIONADO NI EN VALOR y EN TIEMPO</v>
          </cell>
          <cell r="AT122">
            <v>0</v>
          </cell>
          <cell r="AU122">
            <v>0</v>
          </cell>
          <cell r="AV122" t="str">
            <v>-</v>
          </cell>
          <cell r="AW122">
            <v>0</v>
          </cell>
          <cell r="AY122">
            <v>45708</v>
          </cell>
          <cell r="AZ122" t="str">
            <v>N/A</v>
          </cell>
          <cell r="BA122">
            <v>45707</v>
          </cell>
          <cell r="BB122">
            <v>46022</v>
          </cell>
          <cell r="BD122" t="str">
            <v>2. NO</v>
          </cell>
          <cell r="BE122" t="str">
            <v>-</v>
          </cell>
          <cell r="BF122" t="str">
            <v>-</v>
          </cell>
          <cell r="BG122" t="str">
            <v>2. NO</v>
          </cell>
          <cell r="BH122">
            <v>0</v>
          </cell>
          <cell r="BI122" t="str">
            <v>-</v>
          </cell>
          <cell r="BJ122" t="str">
            <v>-</v>
          </cell>
          <cell r="BL122" t="str">
            <v>2025753501900054E</v>
          </cell>
          <cell r="BM122">
            <v>21674942</v>
          </cell>
          <cell r="BN122" t="str">
            <v>KHAREM CARABALI MARULANDA</v>
          </cell>
          <cell r="BO122" t="str">
            <v>https://community.secop.gov.co/Public/Tendering/ContractNoticePhases/View?PPI=CO1.PPI.37628939&amp;isFromPublicArea=True&amp;isModal=False</v>
          </cell>
          <cell r="BP122" t="str">
            <v>VIGENTE</v>
          </cell>
          <cell r="BR122" t="str">
            <v xml:space="preserve">https://community.secop.gov.co/Public/Tendering/ContractDetailView/Index?UniqueIdentifier=CO1.PCCNTR.7527116 </v>
          </cell>
          <cell r="BS122" t="str">
            <v>christian.libreros</v>
          </cell>
          <cell r="BT122" t="str">
            <v>parquesnacionales.gov.co</v>
          </cell>
          <cell r="BU122" t="str">
            <v>christian.libreros@gmail.com</v>
          </cell>
          <cell r="BV122" t="str">
            <v>OPERARIO</v>
          </cell>
          <cell r="BW122" t="str">
            <v>BANCOLOMBIA S.A.</v>
          </cell>
          <cell r="BX122" t="str">
            <v>Ahorro</v>
          </cell>
          <cell r="BY122">
            <v>6400001168</v>
          </cell>
          <cell r="CC122">
            <v>833652</v>
          </cell>
          <cell r="CD122">
            <v>2084129</v>
          </cell>
          <cell r="CE122">
            <v>2084129</v>
          </cell>
          <cell r="CF122">
            <v>2084129</v>
          </cell>
          <cell r="CG122">
            <v>2084129</v>
          </cell>
          <cell r="CH122">
            <v>2084129</v>
          </cell>
          <cell r="CI122">
            <v>2084129</v>
          </cell>
          <cell r="CJ122">
            <v>2084129</v>
          </cell>
          <cell r="CK122">
            <v>2084129</v>
          </cell>
          <cell r="CL122">
            <v>2084129</v>
          </cell>
          <cell r="CM122">
            <v>2084129</v>
          </cell>
          <cell r="CN122">
            <v>0</v>
          </cell>
        </row>
        <row r="123">
          <cell r="A123" t="str">
            <v>CD-DTPA-122-2025</v>
          </cell>
          <cell r="B123" t="str">
            <v>1 FONAM</v>
          </cell>
          <cell r="C123" t="str">
            <v>CPS-DTPA-122-2025</v>
          </cell>
          <cell r="D123" t="str">
            <v>PAOLA ANDREA ALZATE CERÓN</v>
          </cell>
          <cell r="E123">
            <v>45707</v>
          </cell>
          <cell r="F123" t="str">
            <v>Prestar servicios de apoyo a la gestión con plena autonomía técnica y administrativa en las actividades tecnicas requeridas del PNN Farallones de Cali Realizar seguimiento a los Acuerdos suscritos con las familias campesinas que usan o habitan las áreas protegidas, en el marco de la conservación de la diversidad biológica de las Áreas Protegidas del SINAP Nacional, especialmente en la presente en los ecosistemas de páramo y bosques del Parque Nacional Natural Farallones de Cali</v>
          </cell>
          <cell r="G123" t="str">
            <v>APOYO A LA GESTIÓN</v>
          </cell>
          <cell r="H123" t="str">
            <v>2 CONTRATACIÓN DIRECTA</v>
          </cell>
          <cell r="I123" t="str">
            <v>14 PRESTACIÓN DE SERVICIOS</v>
          </cell>
          <cell r="J123" t="str">
            <v>N/A</v>
          </cell>
          <cell r="K123">
            <v>80111600</v>
          </cell>
          <cell r="L123">
            <v>9625</v>
          </cell>
          <cell r="M123">
            <v>7325</v>
          </cell>
          <cell r="N123">
            <v>45707</v>
          </cell>
          <cell r="O123">
            <v>3226850</v>
          </cell>
          <cell r="P123">
            <v>33559240</v>
          </cell>
          <cell r="Q123" t="str">
            <v>TREINTA Y TRES MILLONES QUINIENTOS CINCUENTA Y NUEVE MIL DOSCIENTOS CUARENTA</v>
          </cell>
          <cell r="R123" t="str">
            <v>1 PERSONA NATURAL</v>
          </cell>
          <cell r="S123" t="str">
            <v>3 CÉDULA DE CIUDADANÍA</v>
          </cell>
          <cell r="T123">
            <v>29110526</v>
          </cell>
          <cell r="U123">
            <v>2</v>
          </cell>
          <cell r="V123" t="str">
            <v>N-A</v>
          </cell>
          <cell r="W123" t="str">
            <v>11 NO SE DILIGENCIA INFORMACIÓN PARA ESTE FORMULARIO EN ESTE PERÍODO DE REPORTE</v>
          </cell>
          <cell r="X123" t="str">
            <v>FEMENINO</v>
          </cell>
          <cell r="Y123" t="str">
            <v>Valle del Cauca</v>
          </cell>
          <cell r="Z123" t="str">
            <v>Cali</v>
          </cell>
          <cell r="AA123" t="str">
            <v xml:space="preserve">PAOLA </v>
          </cell>
          <cell r="AB123" t="str">
            <v>ANDREA</v>
          </cell>
          <cell r="AC123" t="str">
            <v>ALZATE</v>
          </cell>
          <cell r="AD123" t="str">
            <v>CERÓN</v>
          </cell>
          <cell r="AE123" t="str">
            <v>NO</v>
          </cell>
          <cell r="AF123" t="str">
            <v>6 NO CONSTITUYÓ GARANTÍAS</v>
          </cell>
          <cell r="AG123" t="str">
            <v>N-A</v>
          </cell>
          <cell r="AH123" t="str">
            <v>N-A</v>
          </cell>
          <cell r="AI123" t="str">
            <v>N-A</v>
          </cell>
          <cell r="AJ123" t="str">
            <v>N-A</v>
          </cell>
          <cell r="AK123" t="str">
            <v>GLORIA TERESITA SERNA ALZATE</v>
          </cell>
          <cell r="AL123" t="str">
            <v>PNN FARALLONES DE CALI</v>
          </cell>
          <cell r="AM123" t="str">
            <v>2 SUPERVISOR</v>
          </cell>
          <cell r="AN123" t="str">
            <v>3 CÉDULA DE CIUDADANÍA</v>
          </cell>
          <cell r="AO123">
            <v>29120620</v>
          </cell>
          <cell r="AP123" t="str">
            <v>MARIA JULIANA CERON</v>
          </cell>
          <cell r="AQ123">
            <v>312</v>
          </cell>
          <cell r="AR123" t="str">
            <v>3 NO PACTADOS</v>
          </cell>
          <cell r="AS123" t="str">
            <v>4 NO SE HA ADICIONADO NI EN VALOR y EN TIEMPO</v>
          </cell>
          <cell r="AT123">
            <v>0</v>
          </cell>
          <cell r="AU123">
            <v>0</v>
          </cell>
          <cell r="AV123" t="str">
            <v>-</v>
          </cell>
          <cell r="AW123">
            <v>0</v>
          </cell>
          <cell r="AY123">
            <v>45708</v>
          </cell>
          <cell r="AZ123" t="str">
            <v>N/A</v>
          </cell>
          <cell r="BA123">
            <v>45707</v>
          </cell>
          <cell r="BB123">
            <v>46022</v>
          </cell>
          <cell r="BD123" t="str">
            <v>2. NO</v>
          </cell>
          <cell r="BE123" t="str">
            <v>-</v>
          </cell>
          <cell r="BF123" t="str">
            <v>-</v>
          </cell>
          <cell r="BG123" t="str">
            <v>2. NO</v>
          </cell>
          <cell r="BH123">
            <v>0</v>
          </cell>
          <cell r="BI123" t="str">
            <v>-</v>
          </cell>
          <cell r="BJ123" t="str">
            <v>-</v>
          </cell>
          <cell r="BL123" t="str">
            <v>2025753501900055E</v>
          </cell>
          <cell r="BM123">
            <v>33559240</v>
          </cell>
          <cell r="BN123" t="str">
            <v>WENDY ISABEL DAVID</v>
          </cell>
          <cell r="BO123" t="str">
            <v>https://community.secop.gov.co/Public/Tendering/ContractNoticePhases/View?PPI=CO1.PPI.37618556&amp;isFromPublicArea=True&amp;isModal=False</v>
          </cell>
          <cell r="BP123" t="str">
            <v>VIGENTE</v>
          </cell>
          <cell r="BR123" t="str">
            <v>https://community.secop.gov.co/Public/Tendering/ContractDetailView/Index?UniqueIdentifier=CO1.PCCNTR.7524543</v>
          </cell>
          <cell r="BS123" t="str">
            <v>paola.alzate</v>
          </cell>
          <cell r="BT123" t="str">
            <v>parquesnacionales.gov.co</v>
          </cell>
          <cell r="BU123" t="str">
            <v>alzatepaola2804@gmail.com</v>
          </cell>
          <cell r="BV123" t="str">
            <v>TECNICO</v>
          </cell>
          <cell r="BW123" t="str">
            <v>BANCOLOMBIA S.A.</v>
          </cell>
          <cell r="BX123" t="str">
            <v>Ahorro</v>
          </cell>
          <cell r="BY123">
            <v>6084333687</v>
          </cell>
          <cell r="CC123">
            <v>1290740</v>
          </cell>
          <cell r="CD123">
            <v>3226850</v>
          </cell>
          <cell r="CE123">
            <v>3226850</v>
          </cell>
          <cell r="CF123">
            <v>3226850</v>
          </cell>
          <cell r="CG123">
            <v>3226850</v>
          </cell>
          <cell r="CH123">
            <v>3226850</v>
          </cell>
          <cell r="CI123">
            <v>3226850</v>
          </cell>
          <cell r="CJ123">
            <v>3226850</v>
          </cell>
          <cell r="CK123">
            <v>3226850</v>
          </cell>
          <cell r="CL123">
            <v>3226850</v>
          </cell>
          <cell r="CM123">
            <v>3226850</v>
          </cell>
          <cell r="CN123">
            <v>0</v>
          </cell>
        </row>
        <row r="124">
          <cell r="A124" t="str">
            <v>CD-DTPA-123-2025</v>
          </cell>
          <cell r="B124" t="str">
            <v>1 FONAM</v>
          </cell>
          <cell r="C124" t="str">
            <v>CPS-DTPA-123-2025</v>
          </cell>
          <cell r="D124" t="str">
            <v>CESAR ALFONSO ROSASCO GALLON</v>
          </cell>
          <cell r="E124">
            <v>45707</v>
          </cell>
          <cell r="F124" t="str">
            <v>Prestar servicios profesionales con plena autonomía técnica y administrativa en el PNN Farallones de Cali en la realización de las actividades necesarias para Implementar acciones encaminadas al sostenimiento del ecoturismo, especialmente en los ecosistemas andinos y de páramo, en el marco de la conservación de la diversidad biológica de las Áreas Protegidas del SINAP Nacional.</v>
          </cell>
          <cell r="G124" t="str">
            <v>PROFESIONAL</v>
          </cell>
          <cell r="H124" t="str">
            <v>2 CONTRATACIÓN DIRECTA</v>
          </cell>
          <cell r="I124" t="str">
            <v>14 PRESTACIÓN DE SERVICIOS</v>
          </cell>
          <cell r="J124" t="str">
            <v>N/A</v>
          </cell>
          <cell r="K124">
            <v>80111600</v>
          </cell>
          <cell r="L124">
            <v>9725</v>
          </cell>
          <cell r="M124">
            <v>7225</v>
          </cell>
          <cell r="N124">
            <v>45707</v>
          </cell>
          <cell r="O124">
            <v>5693195</v>
          </cell>
          <cell r="P124">
            <v>59209228</v>
          </cell>
          <cell r="Q124" t="str">
            <v>CINCUENTA Y NUEVE MILLONES DOSCIENTOS NUEVE MIL DOSCIENTOS VEINTIOCHO</v>
          </cell>
          <cell r="R124" t="str">
            <v>1 PERSONA NATURAL</v>
          </cell>
          <cell r="S124" t="str">
            <v>3 CÉDULA DE CIUDADANÍA</v>
          </cell>
          <cell r="T124">
            <v>16287971</v>
          </cell>
          <cell r="U124">
            <v>2</v>
          </cell>
          <cell r="V124" t="str">
            <v>N-A</v>
          </cell>
          <cell r="W124" t="str">
            <v>11 NO SE DILIGENCIA INFORMACIÓN PARA ESTE FORMULARIO EN ESTE PERÍODO DE REPORTE</v>
          </cell>
          <cell r="X124" t="str">
            <v>MASCULINO</v>
          </cell>
          <cell r="Y124" t="str">
            <v>Nariño</v>
          </cell>
          <cell r="Z124" t="str">
            <v>San Andrés de Tumaco</v>
          </cell>
          <cell r="AA124" t="str">
            <v>CESAR</v>
          </cell>
          <cell r="AB124" t="str">
            <v>ALFONSO</v>
          </cell>
          <cell r="AC124" t="str">
            <v>ROSASCO</v>
          </cell>
          <cell r="AD124" t="str">
            <v>GALLON</v>
          </cell>
          <cell r="AE124" t="str">
            <v>SI</v>
          </cell>
          <cell r="AF124" t="str">
            <v>1 PÓLIZA</v>
          </cell>
          <cell r="AG124" t="str">
            <v>12 SEGUROS DEL ESTADO</v>
          </cell>
          <cell r="AH124" t="str">
            <v>2 CUMPLIMIENTO</v>
          </cell>
          <cell r="AI124">
            <v>45707</v>
          </cell>
          <cell r="AJ124" t="str">
            <v>45-46-101029931</v>
          </cell>
          <cell r="AK124" t="str">
            <v>GLORIA TERESITA SERNA ALZATE</v>
          </cell>
          <cell r="AL124" t="str">
            <v>PNN FARALLONES DE CALI</v>
          </cell>
          <cell r="AM124" t="str">
            <v>2 SUPERVISOR</v>
          </cell>
          <cell r="AN124" t="str">
            <v>3 CÉDULA DE CIUDADANÍA</v>
          </cell>
          <cell r="AO124">
            <v>29120620</v>
          </cell>
          <cell r="AP124" t="str">
            <v>MARIA JULIANA CERON</v>
          </cell>
          <cell r="AQ124">
            <v>312</v>
          </cell>
          <cell r="AR124" t="str">
            <v>3 NO PACTADOS</v>
          </cell>
          <cell r="AS124" t="str">
            <v>4 NO SE HA ADICIONADO NI EN VALOR y EN TIEMPO</v>
          </cell>
          <cell r="AT124">
            <v>0</v>
          </cell>
          <cell r="AU124">
            <v>0</v>
          </cell>
          <cell r="AV124" t="str">
            <v>-</v>
          </cell>
          <cell r="AW124">
            <v>0</v>
          </cell>
          <cell r="AY124">
            <v>45708</v>
          </cell>
          <cell r="AZ124">
            <v>45707</v>
          </cell>
          <cell r="BA124">
            <v>45707</v>
          </cell>
          <cell r="BB124">
            <v>46022</v>
          </cell>
          <cell r="BD124" t="str">
            <v>2. NO</v>
          </cell>
          <cell r="BE124" t="str">
            <v>-</v>
          </cell>
          <cell r="BF124" t="str">
            <v>-</v>
          </cell>
          <cell r="BG124" t="str">
            <v>2. NO</v>
          </cell>
          <cell r="BH124">
            <v>0</v>
          </cell>
          <cell r="BI124" t="str">
            <v>-</v>
          </cell>
          <cell r="BJ124" t="str">
            <v>-</v>
          </cell>
          <cell r="BL124" t="str">
            <v>2025753501900056E</v>
          </cell>
          <cell r="BM124">
            <v>59209228</v>
          </cell>
          <cell r="BN124" t="str">
            <v>WENDY ISABEL DAVID</v>
          </cell>
          <cell r="BO124" t="str">
            <v>https://community.secop.gov.co/Public/Tendering/ContractNoticePhases/View?PPI=CO1.PPI.37619140&amp;isFromPublicArea=True&amp;isModal=False</v>
          </cell>
          <cell r="BP124" t="str">
            <v>VIGENTE</v>
          </cell>
          <cell r="BR124" t="str">
            <v>https://community.secop.gov.co/Public/Tendering/ContractDetailView/Index?UniqueIdentifier=CO1.PCCNTR.7524123</v>
          </cell>
          <cell r="BS124" t="str">
            <v>cesar.rosasco</v>
          </cell>
          <cell r="BT124" t="str">
            <v>parquesnacionales.gov.co</v>
          </cell>
          <cell r="BU124" t="str">
            <v>ecoturismo.farallones@parquesnacionales.gov.co</v>
          </cell>
          <cell r="BV124" t="str">
            <v>PROFESIONAL</v>
          </cell>
          <cell r="BW124" t="str">
            <v>BANCOLOMBIA S.A.</v>
          </cell>
          <cell r="BX124" t="str">
            <v>Ahorro</v>
          </cell>
          <cell r="BY124">
            <v>73645349552</v>
          </cell>
          <cell r="CC124">
            <v>2277278</v>
          </cell>
          <cell r="CD124">
            <v>5693195</v>
          </cell>
          <cell r="CE124">
            <v>5693195</v>
          </cell>
          <cell r="CF124">
            <v>5693195</v>
          </cell>
          <cell r="CG124">
            <v>5693195</v>
          </cell>
          <cell r="CH124">
            <v>5693195</v>
          </cell>
          <cell r="CI124">
            <v>5693195</v>
          </cell>
          <cell r="CJ124">
            <v>5693195</v>
          </cell>
          <cell r="CK124">
            <v>5693195</v>
          </cell>
          <cell r="CL124">
            <v>5693195</v>
          </cell>
          <cell r="CM124">
            <v>5693195</v>
          </cell>
          <cell r="CN124">
            <v>0</v>
          </cell>
        </row>
        <row r="125">
          <cell r="A125" t="str">
            <v>CD-DTPA-124-2025</v>
          </cell>
          <cell r="B125" t="str">
            <v>1 FONAM</v>
          </cell>
          <cell r="C125" t="str">
            <v>CPS-DTPA-124-2025</v>
          </cell>
          <cell r="D125" t="str">
            <v>GRENCY CAROLINA BURBANO GARCÍA</v>
          </cell>
          <cell r="E125">
            <v>45707</v>
          </cell>
          <cell r="F125" t="str">
            <v>PA04-3202010-25-079 Prestar servicios de apoyo a la gestión con plena autonomía técnica y administrativa en las actividades requeridas del PNN Farallones de Cali para Implementar acciones encaminadas al sostenimiento del ecoturismo, especialmente en los ecosistemas andinos y de páramo, en el marco de la conservación de la diversidad biológica de las Áreas Protegidas del SINAP Nacional.</v>
          </cell>
          <cell r="G125" t="str">
            <v>APOYO A LA GESTIÓN</v>
          </cell>
          <cell r="H125" t="str">
            <v>2 CONTRATACIÓN DIRECTA</v>
          </cell>
          <cell r="I125" t="str">
            <v>14 PRESTACIÓN DE SERVICIOS</v>
          </cell>
          <cell r="J125" t="str">
            <v>N/A</v>
          </cell>
          <cell r="K125">
            <v>80111600</v>
          </cell>
          <cell r="L125">
            <v>9925</v>
          </cell>
          <cell r="M125">
            <v>7425</v>
          </cell>
          <cell r="N125">
            <v>45707</v>
          </cell>
          <cell r="O125">
            <v>3670920</v>
          </cell>
          <cell r="P125">
            <v>38177568</v>
          </cell>
          <cell r="Q125" t="str">
            <v>TREINTA Y OCHO MILLONES CIENTO SETENTA Y SIETE MIL QUINIENTOS SESENTA Y OCHO</v>
          </cell>
          <cell r="R125" t="str">
            <v>1 PERSONA NATURAL</v>
          </cell>
          <cell r="S125" t="str">
            <v>3 CÉDULA DE CIUDADANÍA</v>
          </cell>
          <cell r="T125">
            <v>38643385</v>
          </cell>
          <cell r="U125">
            <v>2</v>
          </cell>
          <cell r="V125" t="str">
            <v>N-A</v>
          </cell>
          <cell r="W125" t="str">
            <v>11 NO SE DILIGENCIA INFORMACIÓN PARA ESTE FORMULARIO EN ESTE PERÍODO DE REPORTE</v>
          </cell>
          <cell r="X125" t="str">
            <v>FEMENINO</v>
          </cell>
          <cell r="Y125" t="str">
            <v>Valle del Cauca</v>
          </cell>
          <cell r="Z125" t="str">
            <v>Cali</v>
          </cell>
          <cell r="AA125" t="str">
            <v>GRENCY</v>
          </cell>
          <cell r="AB125" t="str">
            <v>CAROLINA</v>
          </cell>
          <cell r="AC125" t="str">
            <v>BURBANO</v>
          </cell>
          <cell r="AD125" t="str">
            <v>GARCÍA</v>
          </cell>
          <cell r="AE125" t="str">
            <v>NO</v>
          </cell>
          <cell r="AF125" t="str">
            <v>6 NO CONSTITUYÓ GARANTÍAS</v>
          </cell>
          <cell r="AG125" t="str">
            <v>N-A</v>
          </cell>
          <cell r="AH125" t="str">
            <v>N-A</v>
          </cell>
          <cell r="AI125" t="str">
            <v>N-A</v>
          </cell>
          <cell r="AJ125" t="str">
            <v>N-A</v>
          </cell>
          <cell r="AK125" t="str">
            <v>GLORIA TERESITA SERNA ALZATE</v>
          </cell>
          <cell r="AL125" t="str">
            <v>PNN FARALLONES DE CALI</v>
          </cell>
          <cell r="AM125" t="str">
            <v>2 SUPERVISOR</v>
          </cell>
          <cell r="AN125" t="str">
            <v>3 CÉDULA DE CIUDADANÍA</v>
          </cell>
          <cell r="AO125">
            <v>29120620</v>
          </cell>
          <cell r="AP125" t="str">
            <v>MARIA JULIANA CERON</v>
          </cell>
          <cell r="AQ125">
            <v>312</v>
          </cell>
          <cell r="AR125" t="str">
            <v>3 NO PACTADOS</v>
          </cell>
          <cell r="AS125" t="str">
            <v>4 NO SE HA ADICIONADO NI EN VALOR y EN TIEMPO</v>
          </cell>
          <cell r="AT125">
            <v>0</v>
          </cell>
          <cell r="AU125">
            <v>0</v>
          </cell>
          <cell r="AV125" t="str">
            <v>-</v>
          </cell>
          <cell r="AW125">
            <v>0</v>
          </cell>
          <cell r="AY125">
            <v>45708</v>
          </cell>
          <cell r="AZ125" t="str">
            <v>N/A</v>
          </cell>
          <cell r="BA125">
            <v>45707</v>
          </cell>
          <cell r="BB125">
            <v>46022</v>
          </cell>
          <cell r="BD125" t="str">
            <v>2. NO</v>
          </cell>
          <cell r="BE125" t="str">
            <v>-</v>
          </cell>
          <cell r="BF125" t="str">
            <v>-</v>
          </cell>
          <cell r="BG125" t="str">
            <v>2. NO</v>
          </cell>
          <cell r="BH125">
            <v>0</v>
          </cell>
          <cell r="BI125" t="str">
            <v>-</v>
          </cell>
          <cell r="BJ125" t="str">
            <v>-</v>
          </cell>
          <cell r="BL125" t="str">
            <v>2025753501900057E</v>
          </cell>
          <cell r="BM125">
            <v>38177568</v>
          </cell>
          <cell r="BN125" t="str">
            <v>WENDY ISABEL DAVID</v>
          </cell>
          <cell r="BO125" t="str">
            <v>https://community.secop.gov.co/Public/Tendering/ContractNoticePhases/View?PPI=CO1.PPI.37617644&amp;isFromPublicArea=True&amp;isModal=False</v>
          </cell>
          <cell r="BP125" t="str">
            <v>VIGENTE</v>
          </cell>
          <cell r="BR125" t="str">
            <v>https://community.secop.gov.co/Public/Tendering/ContractDetailView/Index?UniqueIdentifier=CO1.PCCNTR.7524199</v>
          </cell>
          <cell r="BS125" t="str">
            <v>grency.burbano</v>
          </cell>
          <cell r="BT125" t="str">
            <v>parquesnacionales.gov.co</v>
          </cell>
          <cell r="BU125" t="str">
            <v>grencycarol16@gmail.com</v>
          </cell>
          <cell r="BV125" t="str">
            <v>TECNOLOGO</v>
          </cell>
          <cell r="BW125" t="str">
            <v>BANCO DAVIVIENDA S.A.</v>
          </cell>
          <cell r="BX125" t="str">
            <v>Ahorro</v>
          </cell>
          <cell r="BY125">
            <v>550488429152041</v>
          </cell>
          <cell r="CC125">
            <v>1468368</v>
          </cell>
          <cell r="CD125">
            <v>3670920</v>
          </cell>
          <cell r="CE125">
            <v>3670920</v>
          </cell>
          <cell r="CF125">
            <v>3670920</v>
          </cell>
          <cell r="CG125">
            <v>3670920</v>
          </cell>
          <cell r="CH125">
            <v>3670920</v>
          </cell>
          <cell r="CI125">
            <v>3670920</v>
          </cell>
          <cell r="CJ125">
            <v>3670920</v>
          </cell>
          <cell r="CK125">
            <v>3670920</v>
          </cell>
          <cell r="CL125">
            <v>3670920</v>
          </cell>
          <cell r="CM125">
            <v>3670920</v>
          </cell>
          <cell r="CN125">
            <v>0</v>
          </cell>
        </row>
        <row r="126">
          <cell r="A126" t="str">
            <v>CD-DTPA-125-2025</v>
          </cell>
          <cell r="B126" t="str">
            <v>1 FONAM</v>
          </cell>
          <cell r="C126" t="str">
            <v>CPS-DTPA-125-2025</v>
          </cell>
          <cell r="D126" t="str">
            <v>NATHALY RENGIFO DE LA CRUZ</v>
          </cell>
          <cell r="E126">
            <v>45708</v>
          </cell>
          <cell r="F126" t="str">
            <v>PA04-3202008-15-059 Prestar servicios de apoyo a la gestion con plena autonomia tecnica y administrativa en las actividades tecnicas requeridas del PNN Farallones de Cali Fortalecer los procesos administrativos de las areas de SPNNC, especialmente en los ecosistemas andinos y de paramo, en el marco de la conservacion de la diversidad biologica de las Areas Protegidas del SINAP Nacional</v>
          </cell>
          <cell r="G126" t="str">
            <v>APOYO A LA GESTIÓN</v>
          </cell>
          <cell r="H126" t="str">
            <v>2 CONTRATACIÓN DIRECTA</v>
          </cell>
          <cell r="I126" t="str">
            <v>14 PRESTACIÓN DE SERVICIOS</v>
          </cell>
          <cell r="J126" t="str">
            <v>N/A</v>
          </cell>
          <cell r="K126">
            <v>80111600</v>
          </cell>
          <cell r="L126">
            <v>7425</v>
          </cell>
          <cell r="M126">
            <v>8325</v>
          </cell>
          <cell r="N126">
            <v>45708</v>
          </cell>
          <cell r="O126">
            <v>3226850</v>
          </cell>
          <cell r="P126">
            <v>33451678</v>
          </cell>
          <cell r="Q126" t="str">
            <v>TREINTA Y TRES MILLONES CUATROCIENTOS CINCUENTA Y UN MIL SEISCIENTOS SETENTA Y OCHO</v>
          </cell>
          <cell r="R126" t="str">
            <v>1 PERSONA NATURAL</v>
          </cell>
          <cell r="S126" t="str">
            <v>3 CÉDULA DE CIUDADANÍA</v>
          </cell>
          <cell r="T126">
            <v>67029689</v>
          </cell>
          <cell r="U126">
            <v>2</v>
          </cell>
          <cell r="V126" t="str">
            <v>N-A</v>
          </cell>
          <cell r="W126" t="str">
            <v>11 NO SE DILIGENCIA INFORMACIÓN PARA ESTE FORMULARIO EN ESTE PERÍODO DE REPORTE</v>
          </cell>
          <cell r="X126" t="str">
            <v>FEMENINO</v>
          </cell>
          <cell r="Y126" t="str">
            <v>Valle del Cauca</v>
          </cell>
          <cell r="Z126" t="str">
            <v>Cali</v>
          </cell>
          <cell r="AA126" t="str">
            <v>NATHALY</v>
          </cell>
          <cell r="AC126" t="str">
            <v>RENGIFO</v>
          </cell>
          <cell r="AD126" t="str">
            <v>DE LA CRUZ</v>
          </cell>
          <cell r="AE126" t="str">
            <v>NO</v>
          </cell>
          <cell r="AF126" t="str">
            <v>6 NO CONSTITUYÓ GARANTÍAS</v>
          </cell>
          <cell r="AG126" t="str">
            <v>N-A</v>
          </cell>
          <cell r="AH126" t="str">
            <v>N-A</v>
          </cell>
          <cell r="AI126" t="str">
            <v>N-A</v>
          </cell>
          <cell r="AJ126" t="str">
            <v>N-A</v>
          </cell>
          <cell r="AK126" t="str">
            <v>GLORIA TERESITA SERNA ALZATE</v>
          </cell>
          <cell r="AL126" t="str">
            <v>PNN FARALLONES DE CALI</v>
          </cell>
          <cell r="AM126" t="str">
            <v>2 SUPERVISOR</v>
          </cell>
          <cell r="AN126" t="str">
            <v>3 CÉDULA DE CIUDADANÍA</v>
          </cell>
          <cell r="AO126">
            <v>29120620</v>
          </cell>
          <cell r="AP126" t="str">
            <v>MARIA JULIANA CERON</v>
          </cell>
          <cell r="AQ126">
            <v>311</v>
          </cell>
          <cell r="AR126" t="str">
            <v>3 NO PACTADOS</v>
          </cell>
          <cell r="AS126" t="str">
            <v>4 NO SE HA ADICIONADO NI EN VALOR y EN TIEMPO</v>
          </cell>
          <cell r="AT126">
            <v>0</v>
          </cell>
          <cell r="AU126">
            <v>0</v>
          </cell>
          <cell r="AV126" t="str">
            <v>-</v>
          </cell>
          <cell r="AW126">
            <v>0</v>
          </cell>
          <cell r="AY126">
            <v>45709</v>
          </cell>
          <cell r="AZ126" t="str">
            <v>N/A</v>
          </cell>
          <cell r="BA126">
            <v>45708</v>
          </cell>
          <cell r="BB126">
            <v>46022</v>
          </cell>
          <cell r="BD126" t="str">
            <v>2. NO</v>
          </cell>
          <cell r="BE126" t="str">
            <v>-</v>
          </cell>
          <cell r="BF126" t="str">
            <v>-</v>
          </cell>
          <cell r="BG126" t="str">
            <v>2. NO</v>
          </cell>
          <cell r="BH126">
            <v>0</v>
          </cell>
          <cell r="BI126" t="str">
            <v>-</v>
          </cell>
          <cell r="BJ126" t="str">
            <v>-</v>
          </cell>
          <cell r="BL126" t="str">
            <v>2025753501900058E</v>
          </cell>
          <cell r="BM126">
            <v>33451678</v>
          </cell>
          <cell r="BN126" t="str">
            <v>ALEX YANIRA PISMAG PORTILLA</v>
          </cell>
          <cell r="BO126" t="str">
            <v>https://community.secop.gov.co/Public/Tendering/ContractNoticePhases/View?PPI=CO1.PPI.37630483&amp;isFromPublicArea=True&amp;isModal=False</v>
          </cell>
          <cell r="BP126" t="str">
            <v>VIGENTE</v>
          </cell>
          <cell r="BR126" t="str">
            <v xml:space="preserve">https://community.secop.gov.co/Public/Tendering/ContractDetailView/Index?UniqueIdentifier=CO1.PCCNTR.7532128 </v>
          </cell>
          <cell r="BS126" t="str">
            <v>nathaly.rengifo</v>
          </cell>
          <cell r="BT126" t="str">
            <v>parquesnacionales.gov.co</v>
          </cell>
          <cell r="BU126" t="str">
            <v>archivo.farallones@parquesnacionales.gov.co</v>
          </cell>
          <cell r="BV126" t="str">
            <v>TECNICO</v>
          </cell>
          <cell r="BW126" t="str">
            <v>BANCOLOMBIA S.A.</v>
          </cell>
          <cell r="BX126" t="str">
            <v>Ahorro</v>
          </cell>
          <cell r="BY126">
            <v>21700000719</v>
          </cell>
          <cell r="CC126">
            <v>1183178</v>
          </cell>
          <cell r="CD126">
            <v>3226850</v>
          </cell>
          <cell r="CE126">
            <v>3226850</v>
          </cell>
          <cell r="CF126">
            <v>3226850</v>
          </cell>
          <cell r="CG126">
            <v>3226850</v>
          </cell>
          <cell r="CH126">
            <v>3226850</v>
          </cell>
          <cell r="CI126">
            <v>3226850</v>
          </cell>
          <cell r="CJ126">
            <v>3226850</v>
          </cell>
          <cell r="CK126">
            <v>3226850</v>
          </cell>
          <cell r="CL126">
            <v>3226850</v>
          </cell>
          <cell r="CM126">
            <v>3226850</v>
          </cell>
          <cell r="CN126">
            <v>0</v>
          </cell>
        </row>
        <row r="127">
          <cell r="A127" t="str">
            <v>CD-DTPA-126-2025</v>
          </cell>
          <cell r="B127" t="str">
            <v>1 FONAM</v>
          </cell>
          <cell r="C127" t="str">
            <v>CPS-DTPA-126-2025</v>
          </cell>
          <cell r="D127" t="str">
            <v>ANGIE ALEJANDRA LOAIZA LÓPEZ</v>
          </cell>
          <cell r="E127">
            <v>45707</v>
          </cell>
          <cell r="F127" t="str">
            <v>PA04-3202056-5-039 Prestar servicios de apoyo a la gestion con plena autonomia tecnica y administrativa en las actividades requeridas del PNN Farallones de Cali para adelantar procesos de comunicacion, educacion ambiental con actores priorizados y vinculados a la gestion territorial de las areas protegidas, especialmente en los ecosistemas andinos y de paramo, en el marco de la conservacion de la diversidad biologica de las Areas Protegidas del SINAP Nacional</v>
          </cell>
          <cell r="G127" t="str">
            <v>APOYO A LA GESTIÓN</v>
          </cell>
          <cell r="H127" t="str">
            <v>2 CONTRATACIÓN DIRECTA</v>
          </cell>
          <cell r="I127" t="str">
            <v>14 PRESTACIÓN DE SERVICIOS</v>
          </cell>
          <cell r="J127" t="str">
            <v>N/A</v>
          </cell>
          <cell r="K127">
            <v>80111600</v>
          </cell>
          <cell r="L127">
            <v>9825</v>
          </cell>
          <cell r="M127">
            <v>7625</v>
          </cell>
          <cell r="N127">
            <v>45707</v>
          </cell>
          <cell r="O127">
            <v>3388192</v>
          </cell>
          <cell r="P127">
            <v>35237197</v>
          </cell>
          <cell r="Q127" t="str">
            <v>TREINTA Y CINCO MILLONES DOSCIENTOS TREINTA Y SIETE MIL CIENTO NOVENTA Y SIETE</v>
          </cell>
          <cell r="R127" t="str">
            <v>1 PERSONA NATURAL</v>
          </cell>
          <cell r="S127" t="str">
            <v>3 CÉDULA DE CIUDADANÍA</v>
          </cell>
          <cell r="T127">
            <v>1151961582</v>
          </cell>
          <cell r="U127">
            <v>2</v>
          </cell>
          <cell r="V127" t="str">
            <v>N-A</v>
          </cell>
          <cell r="W127" t="str">
            <v>11 NO SE DILIGENCIA INFORMACIÓN PARA ESTE FORMULARIO EN ESTE PERÍODO DE REPORTE</v>
          </cell>
          <cell r="X127" t="str">
            <v>FEMENINO</v>
          </cell>
          <cell r="Y127" t="str">
            <v>Valle del Cauca</v>
          </cell>
          <cell r="Z127" t="str">
            <v>Cali</v>
          </cell>
          <cell r="AA127" t="str">
            <v>ANGIE</v>
          </cell>
          <cell r="AB127" t="str">
            <v>ALEJANDRA</v>
          </cell>
          <cell r="AC127" t="str">
            <v>LOAIZA</v>
          </cell>
          <cell r="AD127" t="str">
            <v>LÓPEZ</v>
          </cell>
          <cell r="AE127" t="str">
            <v>NO</v>
          </cell>
          <cell r="AF127" t="str">
            <v>6 NO CONSTITUYÓ GARANTÍAS</v>
          </cell>
          <cell r="AG127" t="str">
            <v>N-A</v>
          </cell>
          <cell r="AH127" t="str">
            <v>N-A</v>
          </cell>
          <cell r="AI127" t="str">
            <v>N-A</v>
          </cell>
          <cell r="AJ127" t="str">
            <v>N-A</v>
          </cell>
          <cell r="AK127" t="str">
            <v>GLORIA TERESITA SERNA ALZATE</v>
          </cell>
          <cell r="AL127" t="str">
            <v>PNN FARALLONES DE CALI</v>
          </cell>
          <cell r="AM127" t="str">
            <v>2 SUPERVISOR</v>
          </cell>
          <cell r="AN127" t="str">
            <v>3 CÉDULA DE CIUDADANÍA</v>
          </cell>
          <cell r="AO127">
            <v>29120620</v>
          </cell>
          <cell r="AP127" t="str">
            <v>MARIA JULIANA CERON</v>
          </cell>
          <cell r="AQ127">
            <v>312</v>
          </cell>
          <cell r="AR127" t="str">
            <v>3 NO PACTADOS</v>
          </cell>
          <cell r="AS127" t="str">
            <v>4 NO SE HA ADICIONADO NI EN VALOR y EN TIEMPO</v>
          </cell>
          <cell r="AT127">
            <v>0</v>
          </cell>
          <cell r="AU127">
            <v>0</v>
          </cell>
          <cell r="AV127" t="str">
            <v>-</v>
          </cell>
          <cell r="AW127">
            <v>0</v>
          </cell>
          <cell r="AY127">
            <v>45708</v>
          </cell>
          <cell r="AZ127" t="str">
            <v>N/A</v>
          </cell>
          <cell r="BA127">
            <v>45707</v>
          </cell>
          <cell r="BB127">
            <v>46022</v>
          </cell>
          <cell r="BD127" t="str">
            <v>2. NO</v>
          </cell>
          <cell r="BE127" t="str">
            <v>-</v>
          </cell>
          <cell r="BF127" t="str">
            <v>-</v>
          </cell>
          <cell r="BG127" t="str">
            <v>2. NO</v>
          </cell>
          <cell r="BH127">
            <v>0</v>
          </cell>
          <cell r="BI127" t="str">
            <v>-</v>
          </cell>
          <cell r="BJ127" t="str">
            <v>-</v>
          </cell>
          <cell r="BL127" t="str">
            <v>2025753501900059E</v>
          </cell>
          <cell r="BM127">
            <v>35237197</v>
          </cell>
          <cell r="BN127" t="str">
            <v>ALEX YANIRA PISMAG PORTILLA</v>
          </cell>
          <cell r="BO127" t="str">
            <v>https://community.secop.gov.co/Public/Tendering/ContractNoticePhases/View?PPI=CO1.PPI.37632357&amp;isFromPublicArea=True&amp;isModal=False</v>
          </cell>
          <cell r="BP127" t="str">
            <v>VIGENTE</v>
          </cell>
          <cell r="BR127" t="str">
            <v xml:space="preserve">https://community.secop.gov.co/Public/Tendering/ContractDetailView/Index?UniqueIdentifier=CO1.PCCNTR.7527779 </v>
          </cell>
          <cell r="BS127" t="str">
            <v>angie.loaiza</v>
          </cell>
          <cell r="BT127" t="str">
            <v>parquesnacionales.gov.co</v>
          </cell>
          <cell r="BU127" t="str">
            <v>angiel16c@gmail.com</v>
          </cell>
          <cell r="BV127" t="str">
            <v>TECNOLOGO</v>
          </cell>
          <cell r="BW127" t="str">
            <v>BANCOLOMBIA S.A.</v>
          </cell>
          <cell r="BX127" t="str">
            <v>Ahorro</v>
          </cell>
          <cell r="BY127">
            <v>81261094258</v>
          </cell>
          <cell r="CC127">
            <v>1355277</v>
          </cell>
          <cell r="CD127">
            <v>3388192</v>
          </cell>
          <cell r="CE127">
            <v>3388192</v>
          </cell>
          <cell r="CF127">
            <v>3388192</v>
          </cell>
          <cell r="CG127">
            <v>3388192</v>
          </cell>
          <cell r="CH127">
            <v>3388192</v>
          </cell>
          <cell r="CI127">
            <v>3388192</v>
          </cell>
          <cell r="CJ127">
            <v>3388192</v>
          </cell>
          <cell r="CK127">
            <v>3388192</v>
          </cell>
          <cell r="CL127">
            <v>3388192</v>
          </cell>
          <cell r="CM127">
            <v>3388192</v>
          </cell>
          <cell r="CN127">
            <v>0</v>
          </cell>
        </row>
        <row r="128">
          <cell r="A128" t="str">
            <v>CD-DTPA-127-2025</v>
          </cell>
          <cell r="B128" t="str">
            <v>2 NACION</v>
          </cell>
          <cell r="C128" t="str">
            <v>CPS-DTPA-127-2025</v>
          </cell>
          <cell r="D128" t="str">
            <v>JULIE MANUELA MENA ORTEGA</v>
          </cell>
          <cell r="E128">
            <v>45708</v>
          </cell>
          <cell r="F128" t="str">
            <v>PA07-3202008-10-008 Prestar servicios profesionales con plena autonomía técnica y administrativa en el PNN Munchique para adelantar actividades requeridas para la articulación de las partes involucradas en los procesos de ejecución y seguimiento de las estrategias especiales de manejo en el marco de la conservación de diversidad biológica de las áreas protegidas del SINAP nacional.</v>
          </cell>
          <cell r="G128" t="str">
            <v>PROFESIONAL</v>
          </cell>
          <cell r="H128" t="str">
            <v>2 CONTRATACIÓN DIRECTA</v>
          </cell>
          <cell r="I128" t="str">
            <v>14 PRESTACIÓN DE SERVICIOS</v>
          </cell>
          <cell r="J128" t="str">
            <v>N/A</v>
          </cell>
          <cell r="K128">
            <v>80111600</v>
          </cell>
          <cell r="L128">
            <v>14325</v>
          </cell>
          <cell r="M128">
            <v>12225</v>
          </cell>
          <cell r="N128">
            <v>45708</v>
          </cell>
          <cell r="O128">
            <v>4200744</v>
          </cell>
          <cell r="P128">
            <v>43547713</v>
          </cell>
          <cell r="Q128" t="str">
            <v>CUARENTA Y TRES MILLONES QUINIENTOS CUARENTA Y SIETE MIL SETECIENTOS TRECE</v>
          </cell>
          <cell r="R128" t="str">
            <v>1 PERSONA NATURAL</v>
          </cell>
          <cell r="S128" t="str">
            <v>3 CÉDULA DE CIUDADANÍA</v>
          </cell>
          <cell r="T128">
            <v>1086359324</v>
          </cell>
          <cell r="U128">
            <v>2</v>
          </cell>
          <cell r="V128" t="str">
            <v>N-A</v>
          </cell>
          <cell r="W128" t="str">
            <v>11 NO SE DILIGENCIA INFORMACIÓN PARA ESTE FORMULARIO EN ESTE PERÍODO DE REPORTE</v>
          </cell>
          <cell r="X128" t="str">
            <v>FEMENINO</v>
          </cell>
          <cell r="Y128" t="str">
            <v>Nariño</v>
          </cell>
          <cell r="Z128" t="str">
            <v>El Tambo</v>
          </cell>
          <cell r="AA128" t="str">
            <v>JULIE</v>
          </cell>
          <cell r="AB128" t="str">
            <v>MANUELA</v>
          </cell>
          <cell r="AC128" t="str">
            <v>MENA</v>
          </cell>
          <cell r="AD128" t="str">
            <v>ORTEGA</v>
          </cell>
          <cell r="AE128" t="str">
            <v>SI</v>
          </cell>
          <cell r="AF128" t="str">
            <v>1 PÓLIZA</v>
          </cell>
          <cell r="AG128" t="str">
            <v>12 SEGUROS DEL ESTADO</v>
          </cell>
          <cell r="AH128" t="str">
            <v>2 CUMPLIMIENTO</v>
          </cell>
          <cell r="AI128">
            <v>45708</v>
          </cell>
          <cell r="AJ128" t="str">
            <v>45-46-101029988</v>
          </cell>
          <cell r="AK128" t="str">
            <v>GLORIA TERESITA SERNA ALZATE</v>
          </cell>
          <cell r="AL128" t="str">
            <v>PNN MUNCHIQUE</v>
          </cell>
          <cell r="AM128" t="str">
            <v>2 SUPERVISOR</v>
          </cell>
          <cell r="AN128" t="str">
            <v>3 CÉDULA DE CIUDADANÍA</v>
          </cell>
          <cell r="AO128">
            <v>16738049</v>
          </cell>
          <cell r="AP128" t="str">
            <v>JAIME ALBERTO CELIS PERDOMO</v>
          </cell>
          <cell r="AQ128">
            <v>311</v>
          </cell>
          <cell r="AR128" t="str">
            <v>3 NO PACTADOS</v>
          </cell>
          <cell r="AS128" t="str">
            <v>4 NO SE HA ADICIONADO NI EN VALOR y EN TIEMPO</v>
          </cell>
          <cell r="AT128">
            <v>0</v>
          </cell>
          <cell r="AU128">
            <v>0</v>
          </cell>
          <cell r="AV128" t="str">
            <v>-</v>
          </cell>
          <cell r="AW128">
            <v>0</v>
          </cell>
          <cell r="AY128">
            <v>45708</v>
          </cell>
          <cell r="AZ128">
            <v>45708</v>
          </cell>
          <cell r="BA128">
            <v>45708</v>
          </cell>
          <cell r="BB128">
            <v>46021</v>
          </cell>
          <cell r="BD128" t="str">
            <v>2. NO</v>
          </cell>
          <cell r="BE128" t="str">
            <v>-</v>
          </cell>
          <cell r="BF128" t="str">
            <v>-</v>
          </cell>
          <cell r="BG128" t="str">
            <v>2. NO</v>
          </cell>
          <cell r="BH128">
            <v>0</v>
          </cell>
          <cell r="BI128" t="str">
            <v>-</v>
          </cell>
          <cell r="BJ128" t="str">
            <v>-</v>
          </cell>
          <cell r="BL128" t="str">
            <v>2025753501000065E</v>
          </cell>
          <cell r="BM128">
            <v>43547713</v>
          </cell>
          <cell r="BN128" t="str">
            <v>ALLISON ROJAS CALDERON</v>
          </cell>
          <cell r="BO128" t="str">
            <v>https://community.secop.gov.co/Public/Tendering/ContractNoticePhases/View?PPI=CO1.PPI.37637898&amp;isFromPublicArea=True&amp;isModal=False</v>
          </cell>
          <cell r="BP128" t="str">
            <v>VIGENTE</v>
          </cell>
          <cell r="BR128" t="str">
            <v xml:space="preserve">https://community.secop.gov.co/Public/Tendering/ContractDetailView/Index?UniqueIdentifier=CO1.PCCNTR.7531329 </v>
          </cell>
          <cell r="BS128" t="str">
            <v>julie.mena</v>
          </cell>
          <cell r="BT128" t="str">
            <v>parquesnacionales.gov.co</v>
          </cell>
          <cell r="BU128" t="str">
            <v>julme87@gmail.com</v>
          </cell>
          <cell r="BV128" t="str">
            <v>PROFESIONAL</v>
          </cell>
          <cell r="BW128" t="str">
            <v>SCOTIABANK COLPATRIA SA</v>
          </cell>
          <cell r="BX128" t="str">
            <v>Ahorro</v>
          </cell>
          <cell r="BY128" t="str">
            <v>7942017445</v>
          </cell>
          <cell r="CC128">
            <v>1540273</v>
          </cell>
          <cell r="CD128">
            <v>4200744</v>
          </cell>
          <cell r="CE128">
            <v>4200744</v>
          </cell>
          <cell r="CF128">
            <v>4200744</v>
          </cell>
          <cell r="CG128">
            <v>4200744</v>
          </cell>
          <cell r="CH128">
            <v>4200744</v>
          </cell>
          <cell r="CI128">
            <v>4200744</v>
          </cell>
          <cell r="CJ128">
            <v>4200744</v>
          </cell>
          <cell r="CK128">
            <v>4200744</v>
          </cell>
          <cell r="CL128">
            <v>4200744</v>
          </cell>
          <cell r="CM128">
            <v>4200744</v>
          </cell>
          <cell r="CN128">
            <v>0</v>
          </cell>
        </row>
        <row r="129">
          <cell r="A129" t="str">
            <v>CD-DTPA-128-2025</v>
          </cell>
          <cell r="B129" t="str">
            <v>1 FONAM</v>
          </cell>
          <cell r="C129" t="str">
            <v>CPS-DTPA-128-2025</v>
          </cell>
          <cell r="D129" t="str">
            <v>HEYLER ALEXIS GARCIA MURILLO</v>
          </cell>
          <cell r="E129">
            <v>45708</v>
          </cell>
          <cell r="F129" t="str">
            <v>PA10-3202008-9-006Prestar servicios profesionales con plena autonomía técnica y administrativa en el PNN Utría en la implementación de los instumentos de planeación considerados en la Implementación de la estrategía de monotoreo e investigación del área protegida, en el marco de la conservación de la diversidad biológica de las áreas protegidas del SINAP nacional PA10-3202008-10-007Prestar servicios profesionales con plena autonomía técnica y administrativa en el PNN Utría para adelantar actividades requeridas en la articulación de las partes involucradas en los procesos de ejecución y seguimiento de las estrategias especiales de manejo en el marco de la conservación de diversidad biológica de las áreas protegidas del SINAP nacional.</v>
          </cell>
          <cell r="G129" t="str">
            <v>PROFESIONAL</v>
          </cell>
          <cell r="H129" t="str">
            <v>2 CONTRATACIÓN DIRECTA</v>
          </cell>
          <cell r="I129" t="str">
            <v>14 PRESTACIÓN DE SERVICIOS</v>
          </cell>
          <cell r="J129" t="str">
            <v>N/A</v>
          </cell>
          <cell r="K129">
            <v>80111600</v>
          </cell>
          <cell r="L129">
            <v>8525</v>
          </cell>
          <cell r="M129">
            <v>8025</v>
          </cell>
          <cell r="N129">
            <v>45708</v>
          </cell>
          <cell r="O129">
            <v>3818858</v>
          </cell>
          <cell r="P129">
            <v>39588828</v>
          </cell>
          <cell r="Q129" t="str">
            <v>TREINTA Y NUEVE MILLONES QUINIENTOS OCHENTA Y OCHO MIL OCHOCIENTOS VEINTIOCHO</v>
          </cell>
          <cell r="R129" t="str">
            <v>1 PERSONA NATURAL</v>
          </cell>
          <cell r="S129" t="str">
            <v>3 CÉDULA DE CIUDADANÍA</v>
          </cell>
          <cell r="T129">
            <v>1077172461</v>
          </cell>
          <cell r="U129">
            <v>2</v>
          </cell>
          <cell r="V129" t="str">
            <v>N-A</v>
          </cell>
          <cell r="W129" t="str">
            <v>11 NO SE DILIGENCIA INFORMACIÓN PARA ESTE FORMULARIO EN ESTE PERÍODO DE REPORTE</v>
          </cell>
          <cell r="X129" t="str">
            <v>MASCULINO</v>
          </cell>
          <cell r="Y129" t="str">
            <v>Choco</v>
          </cell>
          <cell r="Z129" t="str">
            <v>Bahia Solano</v>
          </cell>
          <cell r="AA129" t="str">
            <v>HEYLER</v>
          </cell>
          <cell r="AB129" t="str">
            <v>ALEXIS</v>
          </cell>
          <cell r="AC129" t="str">
            <v>GARCIA</v>
          </cell>
          <cell r="AD129" t="str">
            <v>MURILLO</v>
          </cell>
          <cell r="AE129" t="str">
            <v>SI</v>
          </cell>
          <cell r="AF129" t="str">
            <v>1 PÓLIZA</v>
          </cell>
          <cell r="AG129" t="str">
            <v>12 SEGUROS DEL ESTADO</v>
          </cell>
          <cell r="AH129" t="str">
            <v>2 CUMPLIMIENTO</v>
          </cell>
          <cell r="AI129">
            <v>45708</v>
          </cell>
          <cell r="AJ129" t="str">
            <v>45-46-101029989</v>
          </cell>
          <cell r="AK129" t="str">
            <v>GLORIA TERESITA SERNA ALZATE</v>
          </cell>
          <cell r="AL129" t="str">
            <v>PNN UTRÍA</v>
          </cell>
          <cell r="AM129" t="str">
            <v>2 SUPERVISOR</v>
          </cell>
          <cell r="AN129" t="str">
            <v>3 CÉDULA DE CIUDADANÍA</v>
          </cell>
          <cell r="AO129">
            <v>66848955</v>
          </cell>
          <cell r="AP129" t="str">
            <v>MARIA XIMENA ZORRILLA A.</v>
          </cell>
          <cell r="AQ129">
            <v>311</v>
          </cell>
          <cell r="AR129" t="str">
            <v>3 NO PACTADOS</v>
          </cell>
          <cell r="AS129" t="str">
            <v>4 NO SE HA ADICIONADO NI EN VALOR y EN TIEMPO</v>
          </cell>
          <cell r="AT129">
            <v>0</v>
          </cell>
          <cell r="AU129">
            <v>0</v>
          </cell>
          <cell r="AV129" t="str">
            <v>-</v>
          </cell>
          <cell r="AW129">
            <v>0</v>
          </cell>
          <cell r="AY129">
            <v>45709</v>
          </cell>
          <cell r="AZ129">
            <v>45708</v>
          </cell>
          <cell r="BA129">
            <v>45708</v>
          </cell>
          <cell r="BB129">
            <v>46022</v>
          </cell>
          <cell r="BD129" t="str">
            <v>2. NO</v>
          </cell>
          <cell r="BE129" t="str">
            <v>-</v>
          </cell>
          <cell r="BF129" t="str">
            <v>-</v>
          </cell>
          <cell r="BG129" t="str">
            <v>2. NO</v>
          </cell>
          <cell r="BH129">
            <v>0</v>
          </cell>
          <cell r="BI129" t="str">
            <v>-</v>
          </cell>
          <cell r="BJ129" t="str">
            <v>-</v>
          </cell>
          <cell r="BL129" t="str">
            <v>2025753501900060E</v>
          </cell>
          <cell r="BM129">
            <v>39588828</v>
          </cell>
          <cell r="BN129" t="str">
            <v>JULIANA ISABEL MONTES ROMERO</v>
          </cell>
          <cell r="BO129" t="str">
            <v>https://community.secop.gov.co/Public/Tendering/ContractNoticePhases/View?PPI=CO1.PPI.37646908&amp;isFromPublicArea=True&amp;isModal=False</v>
          </cell>
          <cell r="BP129" t="str">
            <v>VIGENTE</v>
          </cell>
          <cell r="BR129" t="str">
            <v xml:space="preserve">https://community.secop.gov.co/Public/Tendering/ContractDetailView/Index?UniqueIdentifier=CO1.PCCNTR.7531332 </v>
          </cell>
          <cell r="BS129" t="str">
            <v>heyler.garcia</v>
          </cell>
          <cell r="BT129" t="str">
            <v>parquesnacionales.gov.co</v>
          </cell>
          <cell r="BU129" t="str">
            <v>heyler10@gmail.com</v>
          </cell>
          <cell r="BV129" t="str">
            <v>PROFESIONAL</v>
          </cell>
          <cell r="BW129" t="str">
            <v>BANCOLOMBIA S.A.</v>
          </cell>
          <cell r="BX129" t="str">
            <v>Ahorro</v>
          </cell>
          <cell r="BY129">
            <v>87052312764</v>
          </cell>
          <cell r="CC129">
            <v>1400248</v>
          </cell>
          <cell r="CD129">
            <v>3818858</v>
          </cell>
          <cell r="CE129">
            <v>3818858</v>
          </cell>
          <cell r="CF129">
            <v>3818858</v>
          </cell>
          <cell r="CG129">
            <v>3818858</v>
          </cell>
          <cell r="CH129">
            <v>3818858</v>
          </cell>
          <cell r="CI129">
            <v>3818858</v>
          </cell>
          <cell r="CJ129">
            <v>3818858</v>
          </cell>
          <cell r="CK129">
            <v>3818858</v>
          </cell>
          <cell r="CL129">
            <v>3818858</v>
          </cell>
          <cell r="CM129">
            <v>3818858</v>
          </cell>
          <cell r="CN129">
            <v>0</v>
          </cell>
        </row>
        <row r="130">
          <cell r="A130" t="str">
            <v>CD-DTPA-129-2025</v>
          </cell>
          <cell r="B130" t="str">
            <v>1 FONAM</v>
          </cell>
          <cell r="C130" t="str">
            <v>CPS-DTPA-129-2025</v>
          </cell>
          <cell r="D130" t="str">
            <v>RAFAEL PARDO MUÑOZ</v>
          </cell>
          <cell r="E130">
            <v>45708</v>
          </cell>
          <cell r="F130" t="str">
            <v>PA04-3202010-25-075 Prestar servicio de apoyo a la gestión con plena autonomía técnica y administrativa en los procedimientos requeridos del PNN Farallones de Cali para Implementar acciones encaminadas al sostenimiento del ecoturismo, especialmente en los ecosistemas andinos y de páramo, en el marco de la conservación de la diversidad biológica de las Áreas Protegidas del SINAP Nacional.</v>
          </cell>
          <cell r="G130" t="str">
            <v>APOYO A LA GESTIÓN</v>
          </cell>
          <cell r="H130" t="str">
            <v>2 CONTRATACIÓN DIRECTA</v>
          </cell>
          <cell r="I130" t="str">
            <v>14 PRESTACIÓN DE SERVICIOS</v>
          </cell>
          <cell r="J130" t="str">
            <v>N/A</v>
          </cell>
          <cell r="K130">
            <v>80111600</v>
          </cell>
          <cell r="L130">
            <v>10525</v>
          </cell>
          <cell r="M130">
            <v>8225</v>
          </cell>
          <cell r="N130">
            <v>45708</v>
          </cell>
          <cell r="O130">
            <v>2084129</v>
          </cell>
          <cell r="P130">
            <v>21605471</v>
          </cell>
          <cell r="Q130" t="str">
            <v>VEINTIÚN MILLONES SEISCIENTOS CINCO MIL CUATROCIENTOS SETENTA Y UNO</v>
          </cell>
          <cell r="R130" t="str">
            <v>1 PERSONA NATURAL</v>
          </cell>
          <cell r="S130" t="str">
            <v>3 CÉDULA DE CIUDADANÍA</v>
          </cell>
          <cell r="T130">
            <v>94516253</v>
          </cell>
          <cell r="U130">
            <v>2</v>
          </cell>
          <cell r="V130" t="str">
            <v>N-A</v>
          </cell>
          <cell r="W130" t="str">
            <v>11 NO SE DILIGENCIA INFORMACIÓN PARA ESTE FORMULARIO EN ESTE PERÍODO DE REPORTE</v>
          </cell>
          <cell r="X130" t="str">
            <v>MASCULINO</v>
          </cell>
          <cell r="Y130" t="str">
            <v>Valle del Cauca</v>
          </cell>
          <cell r="Z130" t="str">
            <v>Cali</v>
          </cell>
          <cell r="AA130" t="str">
            <v>RAFAEL</v>
          </cell>
          <cell r="AC130" t="str">
            <v>PARDO</v>
          </cell>
          <cell r="AD130" t="str">
            <v>MUÑOZ</v>
          </cell>
          <cell r="AE130" t="str">
            <v>NO</v>
          </cell>
          <cell r="AF130" t="str">
            <v>6 NO CONSTITUYÓ GARANTÍAS</v>
          </cell>
          <cell r="AG130" t="str">
            <v>N-A</v>
          </cell>
          <cell r="AH130" t="str">
            <v>N-A</v>
          </cell>
          <cell r="AI130" t="str">
            <v>N-A</v>
          </cell>
          <cell r="AJ130" t="str">
            <v>N-A</v>
          </cell>
          <cell r="AK130" t="str">
            <v>GLORIA TERESITA SERNA ALZATE</v>
          </cell>
          <cell r="AL130" t="str">
            <v>PNN FARALLONES DE CALI</v>
          </cell>
          <cell r="AM130" t="str">
            <v>2 SUPERVISOR</v>
          </cell>
          <cell r="AN130" t="str">
            <v>3 CÉDULA DE CIUDADANÍA</v>
          </cell>
          <cell r="AO130">
            <v>29120620</v>
          </cell>
          <cell r="AP130" t="str">
            <v>MARIA JULIANA CERON</v>
          </cell>
          <cell r="AQ130">
            <v>311</v>
          </cell>
          <cell r="AR130" t="str">
            <v>3 NO PACTADOS</v>
          </cell>
          <cell r="AS130" t="str">
            <v>4 NO SE HA ADICIONADO NI EN VALOR y EN TIEMPO</v>
          </cell>
          <cell r="AT130">
            <v>0</v>
          </cell>
          <cell r="AU130">
            <v>0</v>
          </cell>
          <cell r="AV130" t="str">
            <v>-</v>
          </cell>
          <cell r="AW130">
            <v>0</v>
          </cell>
          <cell r="AY130">
            <v>45709</v>
          </cell>
          <cell r="AZ130" t="str">
            <v>N/A</v>
          </cell>
          <cell r="BA130">
            <v>45708</v>
          </cell>
          <cell r="BB130">
            <v>46022</v>
          </cell>
          <cell r="BD130" t="str">
            <v>2. NO</v>
          </cell>
          <cell r="BE130" t="str">
            <v>-</v>
          </cell>
          <cell r="BF130" t="str">
            <v>-</v>
          </cell>
          <cell r="BG130" t="str">
            <v>2. NO</v>
          </cell>
          <cell r="BH130">
            <v>0</v>
          </cell>
          <cell r="BI130" t="str">
            <v>-</v>
          </cell>
          <cell r="BJ130" t="str">
            <v>-</v>
          </cell>
          <cell r="BL130" t="str">
            <v>2025753501900061E</v>
          </cell>
          <cell r="BM130">
            <v>21605471</v>
          </cell>
          <cell r="BN130" t="str">
            <v>WENDY ISABEL DAVID</v>
          </cell>
          <cell r="BO130" t="str">
            <v>https://community.secop.gov.co/Public/Tendering/ContractNoticePhases/View?PPI=CO1.PPI.37648941&amp;isFromPublicArea=True&amp;isModal=False</v>
          </cell>
          <cell r="BP130" t="str">
            <v>VIGENTE</v>
          </cell>
          <cell r="BR130" t="str">
            <v xml:space="preserve">https://community.secop.gov.co/Public/Tendering/ContractDetailView/Index?UniqueIdentifier=CO1.PCCNTR.7531921 </v>
          </cell>
          <cell r="BS130" t="str">
            <v>rafael.pardo</v>
          </cell>
          <cell r="BT130" t="str">
            <v>parquesnacionales.gov.co</v>
          </cell>
          <cell r="BU130" t="str">
            <v>rafaelpardo352@gmail.com</v>
          </cell>
          <cell r="BV130" t="str">
            <v>OPERARIO</v>
          </cell>
          <cell r="BW130" t="str">
            <v>BANCO CAJA SOCIAL S.A.</v>
          </cell>
          <cell r="BX130" t="str">
            <v>Ahorro</v>
          </cell>
          <cell r="BY130">
            <v>24121200703</v>
          </cell>
          <cell r="CC130">
            <v>764181</v>
          </cell>
          <cell r="CD130">
            <v>2084129</v>
          </cell>
          <cell r="CE130">
            <v>2084129</v>
          </cell>
          <cell r="CF130">
            <v>2084129</v>
          </cell>
          <cell r="CG130">
            <v>2084129</v>
          </cell>
          <cell r="CH130">
            <v>2084129</v>
          </cell>
          <cell r="CI130">
            <v>2084129</v>
          </cell>
          <cell r="CJ130">
            <v>2084129</v>
          </cell>
          <cell r="CK130">
            <v>2084129</v>
          </cell>
          <cell r="CL130">
            <v>2084129</v>
          </cell>
          <cell r="CM130">
            <v>2084129</v>
          </cell>
          <cell r="CN130">
            <v>0</v>
          </cell>
        </row>
        <row r="131">
          <cell r="A131" t="str">
            <v>CD-DTPA-130-2025</v>
          </cell>
          <cell r="B131" t="str">
            <v>1 FONAM</v>
          </cell>
          <cell r="C131" t="str">
            <v>CPS-DTPA-130-2025</v>
          </cell>
          <cell r="D131" t="str">
            <v>LUZ ESTER RESTREPO AMARILES</v>
          </cell>
          <cell r="E131">
            <v>45708</v>
          </cell>
          <cell r="F131" t="str">
            <v>Prestar servicios de apoyo a la gestión con plena autonomía técnica y administrativa en las actividades tecnicas requeridas del PNN Farallones de Cali para Implementar acciones encaminadas al sostenimiento del ecoturismo, especialmente en los ecosistemas andinos y de páramo, en el marco de la conservación de la diversidad biológica de las Áreas Protegidas del SINAP Nacional.</v>
          </cell>
          <cell r="G131" t="str">
            <v>APOYO A LA GESTIÓN</v>
          </cell>
          <cell r="H131" t="str">
            <v>2 CONTRATACIÓN DIRECTA</v>
          </cell>
          <cell r="I131" t="str">
            <v>14 PRESTACIÓN DE SERVICIOS</v>
          </cell>
          <cell r="J131" t="str">
            <v>N/A</v>
          </cell>
          <cell r="K131">
            <v>80111600</v>
          </cell>
          <cell r="L131">
            <v>10425</v>
          </cell>
          <cell r="M131">
            <v>8125</v>
          </cell>
          <cell r="N131">
            <v>45708</v>
          </cell>
          <cell r="O131">
            <v>2680096</v>
          </cell>
          <cell r="P131">
            <v>27783662</v>
          </cell>
          <cell r="Q131" t="str">
            <v>VEINTISIETE MILLONES SETECIENTOS OCHENTA Y TRES MIL SEISCIENTOS SESENTA Y DOS</v>
          </cell>
          <cell r="R131" t="str">
            <v>1 PERSONA NATURAL</v>
          </cell>
          <cell r="S131" t="str">
            <v>3 CÉDULA DE CIUDADANÍA</v>
          </cell>
          <cell r="T131">
            <v>24815360</v>
          </cell>
          <cell r="U131">
            <v>2</v>
          </cell>
          <cell r="V131" t="str">
            <v>N-A</v>
          </cell>
          <cell r="W131" t="str">
            <v>11 NO SE DILIGENCIA INFORMACIÓN PARA ESTE FORMULARIO EN ESTE PERÍODO DE REPORTE</v>
          </cell>
          <cell r="X131" t="str">
            <v>FEMENINO</v>
          </cell>
          <cell r="Y131" t="str">
            <v>Quindio</v>
          </cell>
          <cell r="Z131" t="str">
            <v>Quimbaya</v>
          </cell>
          <cell r="AA131" t="str">
            <v>LUZ</v>
          </cell>
          <cell r="AB131" t="str">
            <v>ESTER</v>
          </cell>
          <cell r="AC131" t="str">
            <v>RESTREPO</v>
          </cell>
          <cell r="AD131" t="str">
            <v>AMARILES</v>
          </cell>
          <cell r="AE131" t="str">
            <v>NO</v>
          </cell>
          <cell r="AF131" t="str">
            <v>6 NO CONSTITUYÓ GARANTÍAS</v>
          </cell>
          <cell r="AG131" t="str">
            <v>N-A</v>
          </cell>
          <cell r="AH131" t="str">
            <v>N-A</v>
          </cell>
          <cell r="AI131" t="str">
            <v>N-A</v>
          </cell>
          <cell r="AJ131" t="str">
            <v>N-A</v>
          </cell>
          <cell r="AK131" t="str">
            <v>GLORIA TERESITA SERNA ALZATE</v>
          </cell>
          <cell r="AL131" t="str">
            <v>PNN FARALLONES DE CALI</v>
          </cell>
          <cell r="AM131" t="str">
            <v>2 SUPERVISOR</v>
          </cell>
          <cell r="AN131" t="str">
            <v>3 CÉDULA DE CIUDADANÍA</v>
          </cell>
          <cell r="AO131">
            <v>29120620</v>
          </cell>
          <cell r="AP131" t="str">
            <v>MARIA JULIANA CERON</v>
          </cell>
          <cell r="AQ131">
            <v>311</v>
          </cell>
          <cell r="AR131" t="str">
            <v>3 NO PACTADOS</v>
          </cell>
          <cell r="AS131" t="str">
            <v>4 NO SE HA ADICIONADO NI EN VALOR y EN TIEMPO</v>
          </cell>
          <cell r="AT131">
            <v>0</v>
          </cell>
          <cell r="AU131">
            <v>0</v>
          </cell>
          <cell r="AV131" t="str">
            <v>-</v>
          </cell>
          <cell r="AW131">
            <v>0</v>
          </cell>
          <cell r="AY131">
            <v>45709</v>
          </cell>
          <cell r="AZ131" t="str">
            <v>N/A</v>
          </cell>
          <cell r="BA131">
            <v>45708</v>
          </cell>
          <cell r="BB131">
            <v>46022</v>
          </cell>
          <cell r="BD131" t="str">
            <v>2. NO</v>
          </cell>
          <cell r="BE131" t="str">
            <v>-</v>
          </cell>
          <cell r="BF131" t="str">
            <v>-</v>
          </cell>
          <cell r="BG131" t="str">
            <v>2. NO</v>
          </cell>
          <cell r="BH131">
            <v>0</v>
          </cell>
          <cell r="BI131" t="str">
            <v>-</v>
          </cell>
          <cell r="BJ131" t="str">
            <v>-</v>
          </cell>
          <cell r="BL131" t="str">
            <v>2025753501900062E</v>
          </cell>
          <cell r="BM131">
            <v>27783662</v>
          </cell>
          <cell r="BN131" t="str">
            <v>WENDY ISABEL DAVID</v>
          </cell>
          <cell r="BO131" t="str">
            <v>https://community.secop.gov.co/Public/Tendering/ContractNoticePhases/View?PPI=CO1.PPI.37648986&amp;isFromPublicArea=True&amp;isModal=False</v>
          </cell>
          <cell r="BP131" t="str">
            <v>VIGENTE</v>
          </cell>
          <cell r="BR131" t="str">
            <v xml:space="preserve">https://community.secop.gov.co/Public/Tendering/ContractDetailView/Index?UniqueIdentifier=CO1.PCCNTR.7531965 </v>
          </cell>
          <cell r="BS131" t="str">
            <v>luz.restrepo</v>
          </cell>
          <cell r="BT131" t="str">
            <v>parquesnacionales.gov.co</v>
          </cell>
          <cell r="BU131" t="str">
            <v>luzesterrestrepo@gmail.com</v>
          </cell>
          <cell r="BV131" t="str">
            <v>TECNICO</v>
          </cell>
          <cell r="BW131" t="str">
            <v>BANCO DE BOGOTA</v>
          </cell>
          <cell r="BX131" t="str">
            <v>Ahorro</v>
          </cell>
          <cell r="BY131">
            <v>295043343</v>
          </cell>
          <cell r="CC131">
            <v>982702</v>
          </cell>
          <cell r="CD131">
            <v>2680096</v>
          </cell>
          <cell r="CE131">
            <v>2680096</v>
          </cell>
          <cell r="CF131">
            <v>2680096</v>
          </cell>
          <cell r="CG131">
            <v>2680096</v>
          </cell>
          <cell r="CH131">
            <v>2680096</v>
          </cell>
          <cell r="CI131">
            <v>2680096</v>
          </cell>
          <cell r="CJ131">
            <v>2680096</v>
          </cell>
          <cell r="CK131">
            <v>2680096</v>
          </cell>
          <cell r="CL131">
            <v>2680096</v>
          </cell>
          <cell r="CM131">
            <v>2680096</v>
          </cell>
          <cell r="CN131">
            <v>0</v>
          </cell>
        </row>
        <row r="132">
          <cell r="A132" t="str">
            <v>CD-DTPA-131-2025</v>
          </cell>
          <cell r="B132" t="str">
            <v>2 NACION</v>
          </cell>
          <cell r="C132" t="str">
            <v>CPS-DTPA-131-2025</v>
          </cell>
          <cell r="D132" t="str">
            <v>ANA CRISTINA LIS FLOR</v>
          </cell>
          <cell r="E132">
            <v>45708</v>
          </cell>
          <cell r="F132" t="str">
            <v>Prestar servicios de apoyo a la gestión con plena autonomía técnica y administrativa en el PNN Munchique para adelantar actividades técnicas y administrativas de apoyo requeridas en la implementación de las Estrategias Especiales de Manejo en el marco de la conservación de diversidad biológica de las áreas protegidas del SINAP nacional.</v>
          </cell>
          <cell r="G132" t="str">
            <v>APOYO A LA GESTIÓN</v>
          </cell>
          <cell r="H132" t="str">
            <v>2 CONTRATACIÓN DIRECTA</v>
          </cell>
          <cell r="I132" t="str">
            <v>14 PRESTACIÓN DE SERVICIOS</v>
          </cell>
          <cell r="J132" t="str">
            <v>N/A</v>
          </cell>
          <cell r="K132">
            <v>80111600</v>
          </cell>
          <cell r="L132">
            <v>14625</v>
          </cell>
          <cell r="M132">
            <v>13125</v>
          </cell>
          <cell r="N132">
            <v>45708</v>
          </cell>
          <cell r="O132">
            <v>2436452</v>
          </cell>
          <cell r="P132">
            <v>25257886</v>
          </cell>
          <cell r="Q132" t="str">
            <v>VEINTICINCO MILLONES DOSCIENTOS CINCUENTA Y SIETE MIL OCHOCIENTOS OCHENTA Y SEIS</v>
          </cell>
          <cell r="R132" t="str">
            <v>1 PERSONA NATURAL</v>
          </cell>
          <cell r="S132" t="str">
            <v>3 CÉDULA DE CIUDADANÍA</v>
          </cell>
          <cell r="T132">
            <v>1002847004</v>
          </cell>
          <cell r="U132">
            <v>2</v>
          </cell>
          <cell r="V132" t="str">
            <v>N-A</v>
          </cell>
          <cell r="W132" t="str">
            <v>11 NO SE DILIGENCIA INFORMACIÓN PARA ESTE FORMULARIO EN ESTE PERÍODO DE REPORTE</v>
          </cell>
          <cell r="X132" t="str">
            <v>FEMENINO</v>
          </cell>
          <cell r="Y132" t="str">
            <v>Cauca</v>
          </cell>
          <cell r="Z132" t="str">
            <v>Morales</v>
          </cell>
          <cell r="AA132" t="str">
            <v>ANA</v>
          </cell>
          <cell r="AB132" t="str">
            <v>CRISTINA</v>
          </cell>
          <cell r="AC132" t="str">
            <v>LIS</v>
          </cell>
          <cell r="AD132" t="str">
            <v>FLOR</v>
          </cell>
          <cell r="AE132" t="str">
            <v>NO</v>
          </cell>
          <cell r="AF132" t="str">
            <v>6 NO CONSTITUYÓ GARANTÍAS</v>
          </cell>
          <cell r="AG132" t="str">
            <v>N-A</v>
          </cell>
          <cell r="AH132" t="str">
            <v>N-A</v>
          </cell>
          <cell r="AI132" t="str">
            <v>N-A</v>
          </cell>
          <cell r="AJ132" t="str">
            <v>N-A</v>
          </cell>
          <cell r="AK132" t="str">
            <v>GLORIA TERESITA SERNA ALZATE</v>
          </cell>
          <cell r="AL132" t="str">
            <v>PNN MUNCHIQUE</v>
          </cell>
          <cell r="AM132" t="str">
            <v>2 SUPERVISOR</v>
          </cell>
          <cell r="AN132" t="str">
            <v>3 CÉDULA DE CIUDADANÍA</v>
          </cell>
          <cell r="AO132">
            <v>16738049</v>
          </cell>
          <cell r="AP132" t="str">
            <v>JAIME ALBERTO CELIS PERDOMO</v>
          </cell>
          <cell r="AQ132">
            <v>311</v>
          </cell>
          <cell r="AR132" t="str">
            <v>3 NO PACTADOS</v>
          </cell>
          <cell r="AS132" t="str">
            <v>4 NO SE HA ADICIONADO NI EN VALOR y EN TIEMPO</v>
          </cell>
          <cell r="AT132">
            <v>0</v>
          </cell>
          <cell r="AU132">
            <v>0</v>
          </cell>
          <cell r="AV132" t="str">
            <v>-</v>
          </cell>
          <cell r="AW132">
            <v>0</v>
          </cell>
          <cell r="AY132">
            <v>45710</v>
          </cell>
          <cell r="AZ132" t="str">
            <v>N/A</v>
          </cell>
          <cell r="BA132">
            <v>45708</v>
          </cell>
          <cell r="BB132">
            <v>46022</v>
          </cell>
          <cell r="BD132" t="str">
            <v>2. NO</v>
          </cell>
          <cell r="BE132" t="str">
            <v>-</v>
          </cell>
          <cell r="BF132" t="str">
            <v>-</v>
          </cell>
          <cell r="BG132" t="str">
            <v>2. NO</v>
          </cell>
          <cell r="BH132">
            <v>0</v>
          </cell>
          <cell r="BI132" t="str">
            <v>-</v>
          </cell>
          <cell r="BJ132" t="str">
            <v>-</v>
          </cell>
          <cell r="BL132" t="str">
            <v>2025753501000066E</v>
          </cell>
          <cell r="BM132">
            <v>25257886</v>
          </cell>
          <cell r="BN132" t="str">
            <v>ALLISON ROJAS CALDERON</v>
          </cell>
          <cell r="BO132" t="str">
            <v>https://community.secop.gov.co/Public/Tendering/ContractNoticePhases/View?PPI=CO1.PPI.37655779&amp;isFromPublicArea=True&amp;isModal=False</v>
          </cell>
          <cell r="BP132" t="str">
            <v>VIGENTE</v>
          </cell>
          <cell r="BR132" t="str">
            <v xml:space="preserve">https://community.secop.gov.co/Public/Tendering/ContractDetailView/Index?UniqueIdentifier=CO1.PCCNTR.7534474 </v>
          </cell>
          <cell r="BS132" t="str">
            <v>ana.lis</v>
          </cell>
          <cell r="BT132" t="str">
            <v>parquesnacionales.gov.co</v>
          </cell>
          <cell r="BU132" t="str">
            <v>lisc0802@gmail.com</v>
          </cell>
          <cell r="BV132" t="str">
            <v>TECNOLOGO</v>
          </cell>
          <cell r="BW132" t="str">
            <v>BANCOLOMBIA S.A.</v>
          </cell>
          <cell r="BX132" t="str">
            <v>Ahorro</v>
          </cell>
          <cell r="BY132">
            <v>86800040983</v>
          </cell>
          <cell r="CC132">
            <v>893366</v>
          </cell>
          <cell r="CD132">
            <v>2436452</v>
          </cell>
          <cell r="CE132">
            <v>2436452</v>
          </cell>
          <cell r="CF132">
            <v>2436452</v>
          </cell>
          <cell r="CG132">
            <v>2436452</v>
          </cell>
          <cell r="CH132">
            <v>2436452</v>
          </cell>
          <cell r="CI132">
            <v>2436452</v>
          </cell>
          <cell r="CJ132">
            <v>2436452</v>
          </cell>
          <cell r="CK132">
            <v>2436452</v>
          </cell>
          <cell r="CL132">
            <v>2436452</v>
          </cell>
          <cell r="CM132">
            <v>2436452</v>
          </cell>
          <cell r="CN132">
            <v>0</v>
          </cell>
        </row>
        <row r="133">
          <cell r="A133" t="str">
            <v>CD-DTPA-132-2025</v>
          </cell>
          <cell r="B133" t="str">
            <v>1 FONAM</v>
          </cell>
          <cell r="C133" t="str">
            <v>CPS-DTPA-132-2025</v>
          </cell>
          <cell r="D133" t="str">
            <v>RUBIELA PECHENE FIGUEROA</v>
          </cell>
          <cell r="E133">
            <v>45709</v>
          </cell>
          <cell r="F133" t="str">
            <v>Prestar servicios de apoyo a la gestión con plena autonomía técnica y administrativa en las actividades requeridas del PNN Farallones de Cali, consistente en actividades de viverismo, en la producción y mantenimiento de plántulas para las actividades de restauración, especialmente en los ecosistemas andinos y de páramo, en el marco de la conservación de la diversidad biológica de las Áreas Protegidas del SINAP Nacional.</v>
          </cell>
          <cell r="G133" t="str">
            <v>APOYO A LA GESTIÓN</v>
          </cell>
          <cell r="H133" t="str">
            <v>2 CONTRATACIÓN DIRECTA</v>
          </cell>
          <cell r="I133" t="str">
            <v>14 PRESTACIÓN DE SERVICIOS</v>
          </cell>
          <cell r="J133" t="str">
            <v>N/A</v>
          </cell>
          <cell r="K133">
            <v>80111600</v>
          </cell>
          <cell r="L133">
            <v>8925</v>
          </cell>
          <cell r="M133">
            <v>8725</v>
          </cell>
          <cell r="N133">
            <v>45709</v>
          </cell>
          <cell r="O133">
            <v>2084129</v>
          </cell>
          <cell r="P133">
            <v>21536000</v>
          </cell>
          <cell r="Q133" t="str">
            <v>VEINTIÚN MILLONES QUINIENTOS TREINTA Y SEIS MIL</v>
          </cell>
          <cell r="R133" t="str">
            <v>1 PERSONA NATURAL</v>
          </cell>
          <cell r="S133" t="str">
            <v>3 CÉDULA DE CIUDADANÍA</v>
          </cell>
          <cell r="T133">
            <v>66949244</v>
          </cell>
          <cell r="U133">
            <v>2</v>
          </cell>
          <cell r="V133" t="str">
            <v>N-A</v>
          </cell>
          <cell r="W133" t="str">
            <v>11 NO SE DILIGENCIA INFORMACIÓN PARA ESTE FORMULARIO EN ESTE PERÍODO DE REPORTE</v>
          </cell>
          <cell r="X133" t="str">
            <v>FEMENINO</v>
          </cell>
          <cell r="Y133" t="str">
            <v>Cauca</v>
          </cell>
          <cell r="Z133" t="str">
            <v>Morales</v>
          </cell>
          <cell r="AA133" t="str">
            <v>RUBIELA</v>
          </cell>
          <cell r="AC133" t="str">
            <v>PECHENE</v>
          </cell>
          <cell r="AD133" t="str">
            <v>FIGUEROA</v>
          </cell>
          <cell r="AE133" t="str">
            <v>NO</v>
          </cell>
          <cell r="AF133" t="str">
            <v>6 NO CONSTITUYÓ GARANTÍAS</v>
          </cell>
          <cell r="AG133" t="str">
            <v>N-A</v>
          </cell>
          <cell r="AH133" t="str">
            <v>N-A</v>
          </cell>
          <cell r="AI133" t="str">
            <v>N-A</v>
          </cell>
          <cell r="AJ133" t="str">
            <v>N-A</v>
          </cell>
          <cell r="AK133" t="str">
            <v>GLORIA TERESITA SERNA ALZATE</v>
          </cell>
          <cell r="AL133" t="str">
            <v>PNN FARALLONES DE CALI</v>
          </cell>
          <cell r="AM133" t="str">
            <v>2 SUPERVISOR</v>
          </cell>
          <cell r="AN133" t="str">
            <v>3 CÉDULA DE CIUDADANÍA</v>
          </cell>
          <cell r="AO133">
            <v>29120620</v>
          </cell>
          <cell r="AP133" t="str">
            <v>MARIA JULIANA CERON</v>
          </cell>
          <cell r="AQ133">
            <v>310</v>
          </cell>
          <cell r="AR133" t="str">
            <v>3 NO PACTADOS</v>
          </cell>
          <cell r="AS133" t="str">
            <v>4 NO SE HA ADICIONADO NI EN VALOR y EN TIEMPO</v>
          </cell>
          <cell r="AT133">
            <v>0</v>
          </cell>
          <cell r="AU133">
            <v>0</v>
          </cell>
          <cell r="AV133" t="str">
            <v>-</v>
          </cell>
          <cell r="AW133">
            <v>0</v>
          </cell>
          <cell r="AY133">
            <v>45713</v>
          </cell>
          <cell r="AZ133" t="str">
            <v>N/A</v>
          </cell>
          <cell r="BA133">
            <v>45709</v>
          </cell>
          <cell r="BB133">
            <v>46022</v>
          </cell>
          <cell r="BD133" t="str">
            <v>2. NO</v>
          </cell>
          <cell r="BE133" t="str">
            <v>-</v>
          </cell>
          <cell r="BF133" t="str">
            <v>-</v>
          </cell>
          <cell r="BG133" t="str">
            <v>2. NO</v>
          </cell>
          <cell r="BH133">
            <v>0</v>
          </cell>
          <cell r="BI133" t="str">
            <v>-</v>
          </cell>
          <cell r="BJ133" t="str">
            <v>-</v>
          </cell>
          <cell r="BL133" t="str">
            <v>2025753501900063E</v>
          </cell>
          <cell r="BM133">
            <v>21536000</v>
          </cell>
          <cell r="BN133" t="str">
            <v>WENDY ISABEL DAVID</v>
          </cell>
          <cell r="BO133" t="str">
            <v>https://community.secop.gov.co/Public/Tendering/ContractNoticePhases/View?PPI=CO1.PPI.37661614&amp;isFromPublicArea=True&amp;isModal=False</v>
          </cell>
          <cell r="BP133" t="str">
            <v>VIGENTE</v>
          </cell>
          <cell r="BR133" t="str">
            <v xml:space="preserve">https://community.secop.gov.co/Public/Tendering/ContractDetailView/Index?UniqueIdentifier=CO1.PCCNTR.7538124 </v>
          </cell>
          <cell r="BS133" t="str">
            <v>rubiela.pechene</v>
          </cell>
          <cell r="BT133" t="str">
            <v>parquesnacionales.gov.co</v>
          </cell>
          <cell r="BU133" t="str">
            <v>rubielapechene976@gmail.com</v>
          </cell>
          <cell r="BV133" t="str">
            <v>OPERARIO</v>
          </cell>
          <cell r="BW133" t="str">
            <v>BANCOLOMBIA S.A.</v>
          </cell>
          <cell r="BX133" t="str">
            <v>Ahorro</v>
          </cell>
          <cell r="BY133">
            <v>87066861171</v>
          </cell>
          <cell r="CC133">
            <v>694710</v>
          </cell>
          <cell r="CD133">
            <v>2084129</v>
          </cell>
          <cell r="CE133">
            <v>2084129</v>
          </cell>
          <cell r="CF133">
            <v>2084129</v>
          </cell>
          <cell r="CG133">
            <v>2084129</v>
          </cell>
          <cell r="CH133">
            <v>2084129</v>
          </cell>
          <cell r="CI133">
            <v>2084129</v>
          </cell>
          <cell r="CJ133">
            <v>2084129</v>
          </cell>
          <cell r="CK133">
            <v>2084129</v>
          </cell>
          <cell r="CL133">
            <v>2084129</v>
          </cell>
          <cell r="CM133">
            <v>2084129</v>
          </cell>
          <cell r="CN133">
            <v>0</v>
          </cell>
        </row>
        <row r="134">
          <cell r="A134" t="str">
            <v>CD-DTPA-133-2025</v>
          </cell>
          <cell r="B134" t="str">
            <v>1 FONAM</v>
          </cell>
          <cell r="C134" t="str">
            <v>CPS-DTPA-133-2025</v>
          </cell>
          <cell r="D134" t="str">
            <v>KAREN VIVIANA GRIJALBA BERMUDEZ</v>
          </cell>
          <cell r="E134">
            <v>45709</v>
          </cell>
          <cell r="F134" t="str">
            <v>Prestar servicios de apoyo a la gestion con plena autonomia tecnica y administrativa en las actividades requeridas del PNN Farallones de Cali, consistente en actividades de viverismo, en la produccion y mantenimiento de plantulas para las actividades de restauracion, especialmente en los ecosistemas andinos y de paramo, en el marco de la conservacion de la diversidad biologica de las Areas Protegidas del SINAP Nacional</v>
          </cell>
          <cell r="G134" t="str">
            <v>APOYO A LA GESTIÓN</v>
          </cell>
          <cell r="H134" t="str">
            <v>2 CONTRATACIÓN DIRECTA</v>
          </cell>
          <cell r="I134" t="str">
            <v>14 PRESTACIÓN DE SERVICIOS</v>
          </cell>
          <cell r="J134" t="str">
            <v>N/A</v>
          </cell>
          <cell r="K134">
            <v>80111600</v>
          </cell>
          <cell r="L134">
            <v>9125</v>
          </cell>
          <cell r="M134">
            <v>8425</v>
          </cell>
          <cell r="N134">
            <v>45709</v>
          </cell>
          <cell r="O134">
            <v>2084129</v>
          </cell>
          <cell r="P134">
            <v>21536000</v>
          </cell>
          <cell r="Q134" t="str">
            <v>VEINTIÚN MILLONES QUINIENTOS TREINTA Y SEIS MIL</v>
          </cell>
          <cell r="R134" t="str">
            <v>1 PERSONA NATURAL</v>
          </cell>
          <cell r="S134" t="str">
            <v>3 CÉDULA DE CIUDADANÍA</v>
          </cell>
          <cell r="T134">
            <v>1143860234</v>
          </cell>
          <cell r="U134">
            <v>2</v>
          </cell>
          <cell r="V134" t="str">
            <v>N-A</v>
          </cell>
          <cell r="W134" t="str">
            <v>11 NO SE DILIGENCIA INFORMACIÓN PARA ESTE FORMULARIO EN ESTE PERÍODO DE REPORTE</v>
          </cell>
          <cell r="X134" t="str">
            <v>FEMENINO</v>
          </cell>
          <cell r="Y134" t="str">
            <v>Valle del Cauca</v>
          </cell>
          <cell r="Z134" t="str">
            <v>Cali</v>
          </cell>
          <cell r="AA134" t="str">
            <v>KAREN</v>
          </cell>
          <cell r="AB134" t="str">
            <v>VIVIANA</v>
          </cell>
          <cell r="AC134" t="str">
            <v>GRIJALBA</v>
          </cell>
          <cell r="AD134" t="str">
            <v>BERMUDEZ</v>
          </cell>
          <cell r="AE134" t="str">
            <v>NO</v>
          </cell>
          <cell r="AF134" t="str">
            <v>6 NO CONSTITUYÓ GARANTÍAS</v>
          </cell>
          <cell r="AG134" t="str">
            <v>N-A</v>
          </cell>
          <cell r="AH134" t="str">
            <v>N-A</v>
          </cell>
          <cell r="AI134" t="str">
            <v>N-A</v>
          </cell>
          <cell r="AJ134" t="str">
            <v>N-A</v>
          </cell>
          <cell r="AK134" t="str">
            <v>GLORIA TERESITA SERNA ALZATE</v>
          </cell>
          <cell r="AL134" t="str">
            <v>PNN FARALLONES DE CALI</v>
          </cell>
          <cell r="AM134" t="str">
            <v>2 SUPERVISOR</v>
          </cell>
          <cell r="AN134" t="str">
            <v>3 CÉDULA DE CIUDADANÍA</v>
          </cell>
          <cell r="AO134">
            <v>29120620</v>
          </cell>
          <cell r="AP134" t="str">
            <v>MARIA JULIANA CERON</v>
          </cell>
          <cell r="AQ134">
            <v>310</v>
          </cell>
          <cell r="AR134" t="str">
            <v>3 NO PACTADOS</v>
          </cell>
          <cell r="AS134" t="str">
            <v>4 NO SE HA ADICIONADO NI EN VALOR y EN TIEMPO</v>
          </cell>
          <cell r="AT134">
            <v>0</v>
          </cell>
          <cell r="AU134">
            <v>0</v>
          </cell>
          <cell r="AV134" t="str">
            <v>-</v>
          </cell>
          <cell r="AW134">
            <v>0</v>
          </cell>
          <cell r="AY134">
            <v>45713</v>
          </cell>
          <cell r="AZ134" t="str">
            <v>N/A</v>
          </cell>
          <cell r="BA134">
            <v>45709</v>
          </cell>
          <cell r="BB134">
            <v>46022</v>
          </cell>
          <cell r="BD134" t="str">
            <v>2. NO</v>
          </cell>
          <cell r="BE134" t="str">
            <v>-</v>
          </cell>
          <cell r="BF134" t="str">
            <v>-</v>
          </cell>
          <cell r="BG134" t="str">
            <v>2. NO</v>
          </cell>
          <cell r="BH134">
            <v>0</v>
          </cell>
          <cell r="BI134" t="str">
            <v>-</v>
          </cell>
          <cell r="BJ134" t="str">
            <v>-</v>
          </cell>
          <cell r="BK134" t="str">
            <v>CESIÓN DE CONTRATO</v>
          </cell>
          <cell r="BL134" t="str">
            <v>2025753501900064E</v>
          </cell>
          <cell r="BM134">
            <v>21536000</v>
          </cell>
          <cell r="BN134" t="str">
            <v>ALEX YANIRA PISMAG PORTILLA</v>
          </cell>
          <cell r="BO134" t="str">
            <v>https://community.secop.gov.co/Public/Tendering/ContractNoticePhases/View?PPI=CO1.PPI.37665895&amp;isFromPublicArea=True&amp;isModal=False</v>
          </cell>
          <cell r="BP134" t="str">
            <v>VIGENTE</v>
          </cell>
          <cell r="BR134" t="str">
            <v xml:space="preserve">https://community.secop.gov.co/Public/Tendering/ContractDetailView/Index?UniqueIdentifier=CO1.PCCNTR.7537935 </v>
          </cell>
          <cell r="BS134" t="str">
            <v>karen.grijalba</v>
          </cell>
          <cell r="BT134" t="str">
            <v>parquesnacionales.gov.co</v>
          </cell>
          <cell r="BU134" t="str">
            <v>karenvivianagb2025@gmail.com</v>
          </cell>
          <cell r="BV134" t="str">
            <v>OPERARIO</v>
          </cell>
          <cell r="BW134" t="str">
            <v>BANCOLOMBIA S.A.</v>
          </cell>
          <cell r="BX134" t="str">
            <v>Ahorro</v>
          </cell>
          <cell r="BY134">
            <v>6066222886</v>
          </cell>
          <cell r="CC134">
            <v>694710</v>
          </cell>
          <cell r="CD134">
            <v>2084129</v>
          </cell>
          <cell r="CE134">
            <v>2084129</v>
          </cell>
          <cell r="CF134">
            <v>2084129</v>
          </cell>
          <cell r="CG134">
            <v>2084129</v>
          </cell>
          <cell r="CN134">
            <v>12504774</v>
          </cell>
        </row>
        <row r="135">
          <cell r="A135" t="str">
            <v>CD-DTPA-133-2025</v>
          </cell>
          <cell r="B135" t="str">
            <v>1 FONAM</v>
          </cell>
          <cell r="C135" t="str">
            <v>CPS-DTPA-133-2025</v>
          </cell>
          <cell r="D135" t="str">
            <v>LUIS FELIPE GARCIA GUTIERREZ</v>
          </cell>
          <cell r="E135">
            <v>45709</v>
          </cell>
          <cell r="F135" t="str">
            <v>Prestar servicios de apoyo a la gestion con plena autonomia tecnica y administrativa en las actividades requeridas del PNN Farallones de Cali, consistente en actividades de viverismo, en la produccion y mantenimiento de plantulas para las actividades de restauracion, especialmente en los ecosistemas andinos y de paramo, en el marco de la conservacion de la diversidad biologica de las Areas Protegidas del SINAP Nacional</v>
          </cell>
          <cell r="G135" t="str">
            <v>APOYO A LA GESTIÓN</v>
          </cell>
          <cell r="H135" t="str">
            <v>2 CONTRATACIÓN DIRECTA</v>
          </cell>
          <cell r="I135" t="str">
            <v>14 PRESTACIÓN DE SERVICIOS</v>
          </cell>
          <cell r="J135" t="str">
            <v>N/A</v>
          </cell>
          <cell r="K135">
            <v>80111600</v>
          </cell>
          <cell r="L135">
            <v>9125</v>
          </cell>
          <cell r="M135">
            <v>8425</v>
          </cell>
          <cell r="N135">
            <v>45709</v>
          </cell>
          <cell r="O135">
            <v>2084129</v>
          </cell>
          <cell r="P135">
            <v>21536000</v>
          </cell>
          <cell r="Q135" t="str">
            <v>VEINTIÚN MILLONES QUINIENTOS TREINTA Y SEIS MIL</v>
          </cell>
          <cell r="R135" t="str">
            <v>1 PERSONA NATURAL</v>
          </cell>
          <cell r="S135" t="str">
            <v>3 CÉDULA DE CIUDADANÍA</v>
          </cell>
          <cell r="T135">
            <v>1144061296</v>
          </cell>
          <cell r="U135">
            <v>2</v>
          </cell>
          <cell r="V135" t="str">
            <v>N-A</v>
          </cell>
          <cell r="W135" t="str">
            <v>11 NO SE DILIGENCIA INFORMACIÓN PARA ESTE FORMULARIO EN ESTE PERÍODO DE REPORTE</v>
          </cell>
          <cell r="X135" t="str">
            <v>MASCULINO</v>
          </cell>
          <cell r="AA135" t="str">
            <v>LUIS</v>
          </cell>
          <cell r="AB135" t="str">
            <v>FELIPE</v>
          </cell>
          <cell r="AC135" t="str">
            <v xml:space="preserve">GARCIA </v>
          </cell>
          <cell r="AD135" t="str">
            <v>GUTIERREZ</v>
          </cell>
          <cell r="AE135" t="str">
            <v>NO</v>
          </cell>
          <cell r="AF135" t="str">
            <v>6 NO CONSTITUYÓ GARANTÍAS</v>
          </cell>
          <cell r="AG135" t="str">
            <v>N-A</v>
          </cell>
          <cell r="AH135" t="str">
            <v>N-A</v>
          </cell>
          <cell r="AI135" t="str">
            <v>N-A</v>
          </cell>
          <cell r="AJ135" t="str">
            <v>N-A</v>
          </cell>
          <cell r="AK135" t="str">
            <v>GLORIA TERESITA SERNA ALZATE</v>
          </cell>
          <cell r="AL135" t="str">
            <v>PNN FARALLONES DE CALI</v>
          </cell>
          <cell r="AM135" t="str">
            <v>2 SUPERVISOR</v>
          </cell>
          <cell r="AN135" t="str">
            <v>3 CÉDULA DE CIUDADANÍA</v>
          </cell>
          <cell r="AO135">
            <v>29120620</v>
          </cell>
          <cell r="AP135" t="str">
            <v>MARIA JULIANA CERON</v>
          </cell>
          <cell r="AQ135">
            <v>310</v>
          </cell>
          <cell r="AR135" t="str">
            <v>3 NO PACTADOS</v>
          </cell>
          <cell r="AS135" t="str">
            <v>4 NO SE HA ADICIONADO NI EN VALOR y EN TIEMPO</v>
          </cell>
          <cell r="AT135">
            <v>0</v>
          </cell>
          <cell r="AU135">
            <v>0</v>
          </cell>
          <cell r="AV135" t="str">
            <v>-</v>
          </cell>
          <cell r="AW135">
            <v>0</v>
          </cell>
          <cell r="AY135">
            <v>45713</v>
          </cell>
          <cell r="AZ135" t="str">
            <v>N/A</v>
          </cell>
          <cell r="BA135">
            <v>45709</v>
          </cell>
          <cell r="BB135">
            <v>46022</v>
          </cell>
          <cell r="BD135" t="str">
            <v>2. NO</v>
          </cell>
          <cell r="BE135" t="str">
            <v>-</v>
          </cell>
          <cell r="BF135" t="str">
            <v>-</v>
          </cell>
          <cell r="BG135" t="str">
            <v>2. NO</v>
          </cell>
          <cell r="BH135">
            <v>0</v>
          </cell>
          <cell r="BI135" t="str">
            <v>-</v>
          </cell>
          <cell r="BJ135" t="str">
            <v>-</v>
          </cell>
          <cell r="BL135" t="str">
            <v>2025753501900064E</v>
          </cell>
          <cell r="BM135">
            <v>21536000</v>
          </cell>
          <cell r="BN135" t="str">
            <v>WENDY ISABEL DAVID</v>
          </cell>
          <cell r="BO135" t="str">
            <v>https://community.secop.gov.co/Public/Tendering/ContractNoticePhases/View?PPI=CO1.PPI.37665895&amp;isFromPublicArea=True&amp;isModal=False</v>
          </cell>
          <cell r="BP135" t="str">
            <v>VIGENTE</v>
          </cell>
          <cell r="BR135" t="str">
            <v xml:space="preserve">https://community.secop.gov.co/Public/Tendering/ContractDetailView/Index?UniqueIdentifier=CO1.PCCNTR.7537935 </v>
          </cell>
          <cell r="BS135" t="str">
            <v>LUIS.GUTIERREZ</v>
          </cell>
          <cell r="BT135" t="str">
            <v>parquesnacionales.gov.co</v>
          </cell>
          <cell r="BU135" t="str">
            <v>felipegarciagutierrez2025@gmail.com</v>
          </cell>
          <cell r="BV135" t="str">
            <v>OPERARIO</v>
          </cell>
          <cell r="BW135" t="e">
            <v>#N/A</v>
          </cell>
          <cell r="BX135" t="e">
            <v>#N/A</v>
          </cell>
          <cell r="BY135" t="e">
            <v>#N/A</v>
          </cell>
          <cell r="CH135">
            <v>2084129</v>
          </cell>
          <cell r="CI135">
            <v>2084129</v>
          </cell>
          <cell r="CJ135">
            <v>2084129</v>
          </cell>
          <cell r="CK135">
            <v>2084129</v>
          </cell>
          <cell r="CL135">
            <v>2084129</v>
          </cell>
          <cell r="CM135">
            <v>2084129</v>
          </cell>
          <cell r="CN135">
            <v>9031226</v>
          </cell>
        </row>
        <row r="136">
          <cell r="A136" t="str">
            <v>CD-DTPA-134-2025</v>
          </cell>
          <cell r="B136" t="str">
            <v>1 FONAM</v>
          </cell>
          <cell r="C136" t="str">
            <v>CPS-DTPA-134-2025</v>
          </cell>
          <cell r="D136" t="str">
            <v>CESAR AUGUSTO RUEDA CORRAL</v>
          </cell>
          <cell r="E136">
            <v>45709</v>
          </cell>
          <cell r="F136" t="str">
            <v>Prestar servicios de apoyo a la gestión con plena autonomía técnica y administrativa en las actividades tecnicas requeridas del PNN Farallones de Cali para Implementar las acciones de prevención, vigilancia y control en las áreas protegidas administradas por PNNC , especialmente en los ecosistemas andinos y de páramo, en el marco de la conservación de la diversidad biológica de las Áreas Protegidas del SINAP Nacional.</v>
          </cell>
          <cell r="G136" t="str">
            <v>APOYO A LA GESTIÓN</v>
          </cell>
          <cell r="H136" t="str">
            <v>2 CONTRATACIÓN DIRECTA</v>
          </cell>
          <cell r="I136" t="str">
            <v>14 PRESTACIÓN DE SERVICIOS</v>
          </cell>
          <cell r="J136" t="str">
            <v>N/A</v>
          </cell>
          <cell r="K136">
            <v>80111600</v>
          </cell>
          <cell r="L136">
            <v>11025</v>
          </cell>
          <cell r="M136">
            <v>8625</v>
          </cell>
          <cell r="N136">
            <v>45709</v>
          </cell>
          <cell r="O136">
            <v>2680096</v>
          </cell>
          <cell r="P136">
            <v>27694325</v>
          </cell>
          <cell r="Q136" t="str">
            <v>VEINTISIETE MILLONES SEISCIENTOS NOVENTA Y CUATRO MIL TRESCIENTOS VEINTICINCO</v>
          </cell>
          <cell r="R136" t="str">
            <v>1 PERSONA NATURAL</v>
          </cell>
          <cell r="S136" t="str">
            <v>3 CÉDULA DE CIUDADANÍA</v>
          </cell>
          <cell r="T136">
            <v>16798438</v>
          </cell>
          <cell r="U136">
            <v>2</v>
          </cell>
          <cell r="V136" t="str">
            <v>N-A</v>
          </cell>
          <cell r="W136" t="str">
            <v>11 NO SE DILIGENCIA INFORMACIÓN PARA ESTE FORMULARIO EN ESTE PERÍODO DE REPORTE</v>
          </cell>
          <cell r="X136" t="str">
            <v>MASCULINO</v>
          </cell>
          <cell r="Y136" t="str">
            <v>Valle del Cauca</v>
          </cell>
          <cell r="Z136" t="str">
            <v>Cali</v>
          </cell>
          <cell r="AA136" t="str">
            <v>CESAR</v>
          </cell>
          <cell r="AB136" t="str">
            <v>AUGUSTO</v>
          </cell>
          <cell r="AC136" t="str">
            <v>RUEDA</v>
          </cell>
          <cell r="AD136" t="str">
            <v>CORRAL</v>
          </cell>
          <cell r="AE136" t="str">
            <v>NO</v>
          </cell>
          <cell r="AF136" t="str">
            <v>6 NO CONSTITUYÓ GARANTÍAS</v>
          </cell>
          <cell r="AG136" t="str">
            <v>N-A</v>
          </cell>
          <cell r="AH136" t="str">
            <v>N-A</v>
          </cell>
          <cell r="AI136" t="str">
            <v>N-A</v>
          </cell>
          <cell r="AJ136" t="str">
            <v>N-A</v>
          </cell>
          <cell r="AK136" t="str">
            <v>GLORIA TERESITA SERNA ALZATE</v>
          </cell>
          <cell r="AL136" t="str">
            <v>PNN FARALLONES DE CALI</v>
          </cell>
          <cell r="AM136" t="str">
            <v>2 SUPERVISOR</v>
          </cell>
          <cell r="AN136" t="str">
            <v>3 CÉDULA DE CIUDADANÍA</v>
          </cell>
          <cell r="AO136">
            <v>1082775671</v>
          </cell>
          <cell r="AP136" t="str">
            <v>JUAN MANUEL GUZMÁN LÓPEZ</v>
          </cell>
          <cell r="AQ136">
            <v>310</v>
          </cell>
          <cell r="AR136" t="str">
            <v>3 NO PACTADOS</v>
          </cell>
          <cell r="AS136" t="str">
            <v>4 NO SE HA ADICIONADO NI EN VALOR y EN TIEMPO</v>
          </cell>
          <cell r="AT136">
            <v>0</v>
          </cell>
          <cell r="AU136">
            <v>0</v>
          </cell>
          <cell r="AV136" t="str">
            <v>-</v>
          </cell>
          <cell r="AW136">
            <v>0</v>
          </cell>
          <cell r="AY136">
            <v>45713</v>
          </cell>
          <cell r="AZ136" t="str">
            <v>N/A</v>
          </cell>
          <cell r="BA136">
            <v>45709</v>
          </cell>
          <cell r="BB136">
            <v>46022</v>
          </cell>
          <cell r="BD136" t="str">
            <v>2. NO</v>
          </cell>
          <cell r="BE136" t="str">
            <v>-</v>
          </cell>
          <cell r="BF136" t="str">
            <v>-</v>
          </cell>
          <cell r="BG136" t="str">
            <v>2. NO</v>
          </cell>
          <cell r="BH136">
            <v>0</v>
          </cell>
          <cell r="BI136" t="str">
            <v>-</v>
          </cell>
          <cell r="BJ136" t="str">
            <v>-</v>
          </cell>
          <cell r="BL136" t="str">
            <v>2025753501900065E</v>
          </cell>
          <cell r="BM136">
            <v>27694325</v>
          </cell>
          <cell r="BN136" t="str">
            <v>WENDY ISABEL DAVID</v>
          </cell>
          <cell r="BO136" t="str">
            <v>https://community.secop.gov.co/Public/Tendering/ContractNoticePhases/View?PPI=CO1.PPI.37675225&amp;isFromPublicArea=True&amp;isModal=False</v>
          </cell>
          <cell r="BP136" t="str">
            <v>VIGENTE</v>
          </cell>
          <cell r="BR136" t="str">
            <v xml:space="preserve"> https://community.secop.gov.co/Public/Tendering/ContractDetailView/Index?UniqueIdentifier=CO1.PCCNTR.7540110 </v>
          </cell>
          <cell r="BS136" t="str">
            <v>cesar.rueda</v>
          </cell>
          <cell r="BT136" t="str">
            <v>parquesnacionales.gov.co</v>
          </cell>
          <cell r="BU136" t="str">
            <v>infocriteryhum@gmail.com</v>
          </cell>
          <cell r="BV136" t="str">
            <v>TECNICO</v>
          </cell>
          <cell r="BW136" t="str">
            <v>BANCOLOMBIA S.A.</v>
          </cell>
          <cell r="BX136" t="str">
            <v>Ahorro</v>
          </cell>
          <cell r="BY136">
            <v>30631696386</v>
          </cell>
          <cell r="CC136">
            <v>893365</v>
          </cell>
          <cell r="CD136">
            <v>2680096</v>
          </cell>
          <cell r="CE136">
            <v>2680096</v>
          </cell>
          <cell r="CF136">
            <v>2680096</v>
          </cell>
          <cell r="CG136">
            <v>2680096</v>
          </cell>
          <cell r="CH136">
            <v>2680096</v>
          </cell>
          <cell r="CI136">
            <v>2680096</v>
          </cell>
          <cell r="CJ136">
            <v>2680096</v>
          </cell>
          <cell r="CK136">
            <v>2680096</v>
          </cell>
          <cell r="CL136">
            <v>2680096</v>
          </cell>
          <cell r="CM136">
            <v>2680096</v>
          </cell>
          <cell r="CN136">
            <v>0</v>
          </cell>
        </row>
        <row r="137">
          <cell r="A137" t="str">
            <v>CD-DTPA-135-2025</v>
          </cell>
          <cell r="B137" t="str">
            <v>1 FONAM</v>
          </cell>
          <cell r="C137" t="str">
            <v>CPS-DTPA-135-2025</v>
          </cell>
          <cell r="D137" t="str">
            <v>SANDRA MLIENA VILLADA HERNANDEZ</v>
          </cell>
          <cell r="E137">
            <v>45709</v>
          </cell>
          <cell r="F137" t="str">
            <v>PA04-3202060-19-1-071 Prestar servicios de apoyo a la gestion con plena autonomia tecnica y administrativa en el PNN Farallones de Cali en la realizacion de las actividades necesarias para el seguimiento a los Acuerdos suscritos con las familias campesinas que usan o habitan las areas protegidas, especialmente en los ecosistemas andinos y de paramo, en el marco de la conservacion de la diversidad biologica de las Areas Protegidas del SINAP Nacional</v>
          </cell>
          <cell r="G137" t="str">
            <v>APOYO A LA GESTIÓN</v>
          </cell>
          <cell r="H137" t="str">
            <v>2 CONTRATACIÓN DIRECTA</v>
          </cell>
          <cell r="I137" t="str">
            <v>14 PRESTACIÓN DE SERVICIOS</v>
          </cell>
          <cell r="J137" t="str">
            <v>N/A</v>
          </cell>
          <cell r="K137">
            <v>80111600</v>
          </cell>
          <cell r="L137">
            <v>11425</v>
          </cell>
          <cell r="M137">
            <v>9125</v>
          </cell>
          <cell r="N137">
            <v>45709</v>
          </cell>
          <cell r="O137">
            <v>2680096</v>
          </cell>
          <cell r="P137">
            <v>27694325</v>
          </cell>
          <cell r="Q137" t="str">
            <v>VEINTISIETE MILLONES SEISCIENTOS NOVENTA Y CUATRO MIL TRESCIENTOS VEINTICINCO</v>
          </cell>
          <cell r="R137" t="str">
            <v>1 PERSONA NATURAL</v>
          </cell>
          <cell r="S137" t="str">
            <v>3 CÉDULA DE CIUDADANÍA</v>
          </cell>
          <cell r="T137">
            <v>66913031</v>
          </cell>
          <cell r="U137">
            <v>2</v>
          </cell>
          <cell r="V137" t="str">
            <v>N-A</v>
          </cell>
          <cell r="W137" t="str">
            <v>11 NO SE DILIGENCIA INFORMACIÓN PARA ESTE FORMULARIO EN ESTE PERÍODO DE REPORTE</v>
          </cell>
          <cell r="X137" t="str">
            <v>FEMENINO</v>
          </cell>
          <cell r="Y137" t="str">
            <v>Caldas</v>
          </cell>
          <cell r="Z137" t="str">
            <v>Samana</v>
          </cell>
          <cell r="AA137" t="str">
            <v>SANDRA</v>
          </cell>
          <cell r="AB137" t="str">
            <v xml:space="preserve">MILENA </v>
          </cell>
          <cell r="AC137" t="str">
            <v>VILLADA</v>
          </cell>
          <cell r="AD137" t="str">
            <v>HERNANDEZ</v>
          </cell>
          <cell r="AE137" t="str">
            <v>NO</v>
          </cell>
          <cell r="AF137" t="str">
            <v>6 NO CONSTITUYÓ GARANTÍAS</v>
          </cell>
          <cell r="AG137" t="str">
            <v>N-A</v>
          </cell>
          <cell r="AH137" t="str">
            <v>N-A</v>
          </cell>
          <cell r="AI137" t="str">
            <v>N-A</v>
          </cell>
          <cell r="AJ137" t="str">
            <v>N-A</v>
          </cell>
          <cell r="AK137" t="str">
            <v>GLORIA TERESITA SERNA ALZATE</v>
          </cell>
          <cell r="AL137" t="str">
            <v>PNN FARALLONES DE CALI</v>
          </cell>
          <cell r="AM137" t="str">
            <v>2 SUPERVISOR</v>
          </cell>
          <cell r="AN137" t="str">
            <v>3 CÉDULA DE CIUDADANÍA</v>
          </cell>
          <cell r="AO137">
            <v>29120620</v>
          </cell>
          <cell r="AP137" t="str">
            <v>MARIA JULIANA CERON</v>
          </cell>
          <cell r="AQ137">
            <v>310</v>
          </cell>
          <cell r="AR137" t="str">
            <v>3 NO PACTADOS</v>
          </cell>
          <cell r="AS137" t="str">
            <v>4 NO SE HA ADICIONADO NI EN VALOR y EN TIEMPO</v>
          </cell>
          <cell r="AT137">
            <v>0</v>
          </cell>
          <cell r="AU137">
            <v>0</v>
          </cell>
          <cell r="AV137" t="str">
            <v>-</v>
          </cell>
          <cell r="AW137">
            <v>0</v>
          </cell>
          <cell r="AY137">
            <v>45713</v>
          </cell>
          <cell r="AZ137" t="str">
            <v>N/A</v>
          </cell>
          <cell r="BA137">
            <v>45709</v>
          </cell>
          <cell r="BB137">
            <v>46022</v>
          </cell>
          <cell r="BD137" t="str">
            <v>2. NO</v>
          </cell>
          <cell r="BE137" t="str">
            <v>-</v>
          </cell>
          <cell r="BF137" t="str">
            <v>-</v>
          </cell>
          <cell r="BG137" t="str">
            <v>2. NO</v>
          </cell>
          <cell r="BH137">
            <v>0</v>
          </cell>
          <cell r="BI137" t="str">
            <v>-</v>
          </cell>
          <cell r="BJ137" t="str">
            <v>-</v>
          </cell>
          <cell r="BL137" t="str">
            <v>2025753501900066E</v>
          </cell>
          <cell r="BM137">
            <v>27694325</v>
          </cell>
          <cell r="BN137" t="str">
            <v>ALLISON ROJAS CALDERON</v>
          </cell>
          <cell r="BO137" t="str">
            <v>https://community.secop.gov.co/Public/Tendering/ContractNoticePhases/View?PPI=CO1.PPI.37684719&amp;isFromPublicArea=True&amp;isModal=False</v>
          </cell>
          <cell r="BP137" t="str">
            <v>VIGENTE</v>
          </cell>
          <cell r="BR137" t="str">
            <v xml:space="preserve">https://community.secop.gov.co/Public/Tendering/ContractDetailView/Index?UniqueIdentifier=CO1.PCCNTR.7542600 </v>
          </cell>
          <cell r="BS137" t="str">
            <v>sandra.villada</v>
          </cell>
          <cell r="BT137" t="str">
            <v>parquesnacionales.gov.co</v>
          </cell>
          <cell r="BU137" t="str">
            <v>sandravillada031@gmail.com</v>
          </cell>
          <cell r="BV137" t="str">
            <v>TECNICO</v>
          </cell>
          <cell r="BW137" t="str">
            <v>BANCO DE BOGOTA</v>
          </cell>
          <cell r="BX137" t="str">
            <v>Ahorro</v>
          </cell>
          <cell r="BY137">
            <v>295058796</v>
          </cell>
          <cell r="CC137">
            <v>893365</v>
          </cell>
          <cell r="CD137">
            <v>2680096</v>
          </cell>
          <cell r="CE137">
            <v>2680096</v>
          </cell>
          <cell r="CF137">
            <v>2680096</v>
          </cell>
          <cell r="CG137">
            <v>2680096</v>
          </cell>
          <cell r="CH137">
            <v>2680096</v>
          </cell>
          <cell r="CI137">
            <v>2680096</v>
          </cell>
          <cell r="CJ137">
            <v>2680096</v>
          </cell>
          <cell r="CK137">
            <v>2680096</v>
          </cell>
          <cell r="CL137">
            <v>2680096</v>
          </cell>
          <cell r="CM137">
            <v>2680096</v>
          </cell>
          <cell r="CN137">
            <v>0</v>
          </cell>
        </row>
        <row r="138">
          <cell r="A138" t="str">
            <v>CD-DTPA-136-2025</v>
          </cell>
          <cell r="B138" t="str">
            <v>1 FONAM</v>
          </cell>
          <cell r="C138" t="str">
            <v>CPS-DTPA-136-2025</v>
          </cell>
          <cell r="D138" t="str">
            <v>JOSÉ FERNELY MENA DÍAZ</v>
          </cell>
          <cell r="E138">
            <v>45709</v>
          </cell>
          <cell r="F138" t="str">
            <v>Prestar servicios de apoyo a la gestión con plena autonomía técnica y administrativa en el PNN Utría para desarrollar las acciones operativas derivadas de plan de ordenamiento ecoturístico del área protegida en el marco de la conservación de la diversidad biológica de las áreas protegidas del SINAP nacional.</v>
          </cell>
          <cell r="G138" t="str">
            <v>APOYO A LA GESTIÓN</v>
          </cell>
          <cell r="H138" t="str">
            <v>2 CONTRATACIÓN DIRECTA</v>
          </cell>
          <cell r="I138" t="str">
            <v>14 PRESTACIÓN DE SERVICIOS</v>
          </cell>
          <cell r="J138" t="str">
            <v>N/A</v>
          </cell>
          <cell r="K138">
            <v>80111600</v>
          </cell>
          <cell r="L138">
            <v>12025</v>
          </cell>
          <cell r="M138">
            <v>9025</v>
          </cell>
          <cell r="N138">
            <v>45709</v>
          </cell>
          <cell r="O138">
            <v>2084129</v>
          </cell>
          <cell r="P138">
            <v>20771819</v>
          </cell>
          <cell r="Q138" t="str">
            <v>VEINTE MILLONES SETECIENTOS SETENTA Y UN MIL OCHOCIENTOS DIECINUEVE</v>
          </cell>
          <cell r="R138" t="str">
            <v>1 PERSONA NATURAL</v>
          </cell>
          <cell r="S138" t="str">
            <v>3 CÉDULA DE CIUDADANÍA</v>
          </cell>
          <cell r="T138">
            <v>4847360</v>
          </cell>
          <cell r="U138">
            <v>2</v>
          </cell>
          <cell r="V138" t="str">
            <v>N-A</v>
          </cell>
          <cell r="W138" t="str">
            <v>11 NO SE DILIGENCIA INFORMACIÓN PARA ESTE FORMULARIO EN ESTE PERÍODO DE REPORTE</v>
          </cell>
          <cell r="X138" t="str">
            <v>MASCULINO</v>
          </cell>
          <cell r="Y138" t="str">
            <v>Choco</v>
          </cell>
          <cell r="Z138" t="str">
            <v>Nuqui</v>
          </cell>
          <cell r="AA138" t="str">
            <v>JOSÉ</v>
          </cell>
          <cell r="AB138" t="str">
            <v>FERNELY</v>
          </cell>
          <cell r="AC138" t="str">
            <v>MENA</v>
          </cell>
          <cell r="AD138" t="str">
            <v>DÍAZ</v>
          </cell>
          <cell r="AE138" t="str">
            <v>NO</v>
          </cell>
          <cell r="AF138" t="str">
            <v>6 NO CONSTITUYÓ GARANTÍAS</v>
          </cell>
          <cell r="AG138" t="str">
            <v>N-A</v>
          </cell>
          <cell r="AH138" t="str">
            <v>N-A</v>
          </cell>
          <cell r="AI138" t="str">
            <v>N-A</v>
          </cell>
          <cell r="AJ138" t="str">
            <v>N-A</v>
          </cell>
          <cell r="AK138" t="str">
            <v>GLORIA TERESITA SERNA ALZATE</v>
          </cell>
          <cell r="AL138" t="str">
            <v>PNN UTRÍA</v>
          </cell>
          <cell r="AM138" t="str">
            <v>2 SUPERVISOR</v>
          </cell>
          <cell r="AN138" t="str">
            <v>3 CÉDULA DE CIUDADANÍA</v>
          </cell>
          <cell r="AO138">
            <v>66848955</v>
          </cell>
          <cell r="AP138" t="str">
            <v>MARIA XIMENA ZORRILLA A.</v>
          </cell>
          <cell r="AQ138">
            <v>299</v>
          </cell>
          <cell r="AR138" t="str">
            <v>3 NO PACTADOS</v>
          </cell>
          <cell r="AS138" t="str">
            <v>4 NO SE HA ADICIONADO NI EN VALOR y EN TIEMPO</v>
          </cell>
          <cell r="AT138">
            <v>0</v>
          </cell>
          <cell r="AU138">
            <v>0</v>
          </cell>
          <cell r="AV138" t="str">
            <v>-</v>
          </cell>
          <cell r="AW138">
            <v>0</v>
          </cell>
          <cell r="AY138">
            <v>45713</v>
          </cell>
          <cell r="AZ138" t="str">
            <v>N/A</v>
          </cell>
          <cell r="BA138">
            <v>45709</v>
          </cell>
          <cell r="BB138">
            <v>46010</v>
          </cell>
          <cell r="BD138" t="str">
            <v>2. NO</v>
          </cell>
          <cell r="BE138" t="str">
            <v>-</v>
          </cell>
          <cell r="BF138" t="str">
            <v>-</v>
          </cell>
          <cell r="BG138" t="str">
            <v>2. NO</v>
          </cell>
          <cell r="BH138">
            <v>0</v>
          </cell>
          <cell r="BI138" t="str">
            <v>-</v>
          </cell>
          <cell r="BJ138" t="str">
            <v>-</v>
          </cell>
          <cell r="BL138" t="str">
            <v>2025753501900067E</v>
          </cell>
          <cell r="BM138">
            <v>20771819</v>
          </cell>
          <cell r="BN138" t="str">
            <v>JULIANA ISABEL MONTES ROMERO</v>
          </cell>
          <cell r="BO138" t="str">
            <v>https://community.secop.gov.co/Public/Tendering/ContractNoticePhases/View?PPI=CO1.PPI.37681847&amp;isFromPublicArea=True&amp;isModal=False</v>
          </cell>
          <cell r="BP138" t="str">
            <v>VIGENTE</v>
          </cell>
          <cell r="BR138" t="str">
            <v xml:space="preserve">https://community.secop.gov.co/Public/Tendering/ContractDetailView/Index?UniqueIdentifier=CO1.PCCNTR.7541062 </v>
          </cell>
          <cell r="BS138" t="str">
            <v>jose.mena</v>
          </cell>
          <cell r="BT138" t="str">
            <v>parquesnacionales.gov.co</v>
          </cell>
          <cell r="BU138" t="str">
            <v>menafernely2022@hotmail.com</v>
          </cell>
          <cell r="BV138" t="str">
            <v>OPERARIO</v>
          </cell>
          <cell r="BW138" t="str">
            <v>BANCOLOMBIA S.A.</v>
          </cell>
          <cell r="BX138" t="str">
            <v>Ahorro</v>
          </cell>
          <cell r="BY138">
            <v>87063155348</v>
          </cell>
          <cell r="CC138">
            <v>694710</v>
          </cell>
          <cell r="CD138">
            <v>2084129</v>
          </cell>
          <cell r="CE138">
            <v>2084129</v>
          </cell>
          <cell r="CF138">
            <v>2084129</v>
          </cell>
          <cell r="CG138">
            <v>2084129</v>
          </cell>
          <cell r="CH138">
            <v>2084129</v>
          </cell>
          <cell r="CI138">
            <v>2084129</v>
          </cell>
          <cell r="CJ138">
            <v>2084129</v>
          </cell>
          <cell r="CK138">
            <v>2084129</v>
          </cell>
          <cell r="CL138">
            <v>2084129</v>
          </cell>
          <cell r="CM138">
            <v>1319948</v>
          </cell>
          <cell r="CN138">
            <v>0</v>
          </cell>
        </row>
        <row r="139">
          <cell r="A139" t="str">
            <v>CD-DTPA-137-2025</v>
          </cell>
          <cell r="B139" t="str">
            <v>1 FONAM</v>
          </cell>
          <cell r="C139" t="str">
            <v>CPS-DTPA-137-2025</v>
          </cell>
          <cell r="D139" t="str">
            <v>ELMER RENTERÍA MATURANA</v>
          </cell>
          <cell r="E139">
            <v>45709</v>
          </cell>
          <cell r="F139" t="str">
            <v>Prestar servicios profesionales con plena autonomía técnica y administrativa para implementar el proceso de restauración en las zonas degradadas y/o alteradas del PNN Utría y/o zonas de influencia en el marco de la conservación de diversidad biológica de las áreas del SINAP nacional.</v>
          </cell>
          <cell r="G139" t="str">
            <v>PROFESIONAL</v>
          </cell>
          <cell r="H139" t="str">
            <v>2 CONTRATACIÓN DIRECTA</v>
          </cell>
          <cell r="I139" t="str">
            <v>14 PRESTACIÓN DE SERVICIOS</v>
          </cell>
          <cell r="J139" t="str">
            <v>N/A</v>
          </cell>
          <cell r="K139">
            <v>80111600</v>
          </cell>
          <cell r="L139">
            <v>11625</v>
          </cell>
          <cell r="M139">
            <v>8825</v>
          </cell>
          <cell r="N139">
            <v>45709</v>
          </cell>
          <cell r="O139">
            <v>5106004</v>
          </cell>
          <cell r="P139">
            <v>52251441</v>
          </cell>
          <cell r="Q139" t="str">
            <v>CINCUENTA Y DOS MILLONES DOSCIENTOS CINCUENTA Y UN MIL CUATROCIENTOS CUARENTA Y UNO</v>
          </cell>
          <cell r="R139" t="str">
            <v>1 PERSONA NATURAL</v>
          </cell>
          <cell r="S139" t="str">
            <v>3 CÉDULA DE CIUDADANÍA</v>
          </cell>
          <cell r="T139">
            <v>12022784</v>
          </cell>
          <cell r="U139">
            <v>2</v>
          </cell>
          <cell r="V139" t="str">
            <v>N-A</v>
          </cell>
          <cell r="W139" t="str">
            <v>11 NO SE DILIGENCIA INFORMACIÓN PARA ESTE FORMULARIO EN ESTE PERÍODO DE REPORTE</v>
          </cell>
          <cell r="X139" t="str">
            <v>MASCULINO</v>
          </cell>
          <cell r="Y139" t="str">
            <v>Choco</v>
          </cell>
          <cell r="Z139" t="str">
            <v>Lloro</v>
          </cell>
          <cell r="AA139" t="str">
            <v>ELMER</v>
          </cell>
          <cell r="AC139" t="str">
            <v>RENTERIA</v>
          </cell>
          <cell r="AD139" t="str">
            <v>MATURANA</v>
          </cell>
          <cell r="AE139" t="str">
            <v>SI</v>
          </cell>
          <cell r="AF139" t="str">
            <v>1 PÓLIZA</v>
          </cell>
          <cell r="AG139" t="str">
            <v>12 SEGUROS DEL ESTADO</v>
          </cell>
          <cell r="AH139" t="str">
            <v>2 CUMPLIMIENTO</v>
          </cell>
          <cell r="AI139">
            <v>45709</v>
          </cell>
          <cell r="AJ139" t="str">
            <v>45-46-101030047</v>
          </cell>
          <cell r="AK139" t="str">
            <v>GLORIA TERESITA SERNA ALZATE</v>
          </cell>
          <cell r="AL139" t="str">
            <v>PNN UTRÍA</v>
          </cell>
          <cell r="AM139" t="str">
            <v>2 SUPERVISOR</v>
          </cell>
          <cell r="AN139" t="str">
            <v>3 CÉDULA DE CIUDADANÍA</v>
          </cell>
          <cell r="AO139">
            <v>66848955</v>
          </cell>
          <cell r="AP139" t="str">
            <v>MARIA XIMENA ZORRILLA A.</v>
          </cell>
          <cell r="AQ139">
            <v>307</v>
          </cell>
          <cell r="AR139" t="str">
            <v>3 NO PACTADOS</v>
          </cell>
          <cell r="AS139" t="str">
            <v>4 NO SE HA ADICIONADO NI EN VALOR y EN TIEMPO</v>
          </cell>
          <cell r="AT139">
            <v>0</v>
          </cell>
          <cell r="AU139">
            <v>0</v>
          </cell>
          <cell r="AV139" t="str">
            <v>-</v>
          </cell>
          <cell r="AW139">
            <v>0</v>
          </cell>
          <cell r="AY139">
            <v>45713</v>
          </cell>
          <cell r="AZ139">
            <v>45709</v>
          </cell>
          <cell r="BA139">
            <v>45709</v>
          </cell>
          <cell r="BB139">
            <v>46018</v>
          </cell>
          <cell r="BD139" t="str">
            <v>2. NO</v>
          </cell>
          <cell r="BE139" t="str">
            <v>-</v>
          </cell>
          <cell r="BF139" t="str">
            <v>-</v>
          </cell>
          <cell r="BG139" t="str">
            <v>2. NO</v>
          </cell>
          <cell r="BH139">
            <v>0</v>
          </cell>
          <cell r="BI139" t="str">
            <v>-</v>
          </cell>
          <cell r="BJ139" t="str">
            <v>-</v>
          </cell>
          <cell r="BL139" t="str">
            <v>2025753501900068E</v>
          </cell>
          <cell r="BM139">
            <v>52251441</v>
          </cell>
          <cell r="BN139" t="str">
            <v>JULIANA ISABEL MONTES ROMERO</v>
          </cell>
          <cell r="BO139" t="str">
            <v>https://community.secop.gov.co/Public/Tendering/ContractNoticePhases/View?PPI=CO1.PPI.37682568&amp;isFromPublicArea=True&amp;isModal=False</v>
          </cell>
          <cell r="BP139" t="str">
            <v>VIGENTE</v>
          </cell>
          <cell r="BR139" t="str">
            <v xml:space="preserve">https://community.secop.gov.co/Public/Tendering/ContractDetailView/Index?UniqueIdentifier=CO1.PCCNTR.7541157 </v>
          </cell>
          <cell r="BS139" t="str">
            <v>elmer.renteria</v>
          </cell>
          <cell r="BT139" t="str">
            <v>parquesnacionales.gov.co</v>
          </cell>
          <cell r="BU139" t="str">
            <v>elmerbiol27@gmail.com</v>
          </cell>
          <cell r="BV139" t="str">
            <v>PROFESIONAL</v>
          </cell>
          <cell r="BW139" t="str">
            <v>BANCOLOMBIA S.A.</v>
          </cell>
          <cell r="BX139" t="str">
            <v>Ahorro</v>
          </cell>
          <cell r="BY139">
            <v>53655524190</v>
          </cell>
          <cell r="CC139">
            <v>1702001</v>
          </cell>
          <cell r="CD139">
            <v>5106004</v>
          </cell>
          <cell r="CE139">
            <v>5106004</v>
          </cell>
          <cell r="CF139">
            <v>5106004</v>
          </cell>
          <cell r="CG139">
            <v>5106004</v>
          </cell>
          <cell r="CH139">
            <v>5106004</v>
          </cell>
          <cell r="CI139">
            <v>5106004</v>
          </cell>
          <cell r="CJ139">
            <v>5106004</v>
          </cell>
          <cell r="CK139">
            <v>5106004</v>
          </cell>
          <cell r="CL139">
            <v>5106004</v>
          </cell>
          <cell r="CM139">
            <v>4595404</v>
          </cell>
          <cell r="CN139">
            <v>0</v>
          </cell>
        </row>
        <row r="140">
          <cell r="A140" t="str">
            <v>CD-DTPA-138-2025</v>
          </cell>
          <cell r="B140" t="str">
            <v>1 FONAM</v>
          </cell>
          <cell r="C140" t="str">
            <v>CPS-DTPA-138-2025</v>
          </cell>
          <cell r="D140" t="str">
            <v>LAURA ISABEL GIRALDO HERREÑO</v>
          </cell>
          <cell r="E140">
            <v>45709</v>
          </cell>
          <cell r="F140" t="str">
            <v>Prestar servicios profesionales con plena autonomía técnica y administrativa para implementar el proceso de restauración en las zonas degradadas y/o alteradas del PNN Utría y/o zonas de influencia en el marco de la conservación de diversidad biológica de las áreas del SINAP nacional.</v>
          </cell>
          <cell r="G140" t="str">
            <v>PROFESIONAL</v>
          </cell>
          <cell r="H140" t="str">
            <v>2 CONTRATACIÓN DIRECTA</v>
          </cell>
          <cell r="I140" t="str">
            <v>14 PRESTACIÓN DE SERVICIOS</v>
          </cell>
          <cell r="J140" t="str">
            <v>N/A</v>
          </cell>
          <cell r="K140">
            <v>80111600</v>
          </cell>
          <cell r="L140">
            <v>11725</v>
          </cell>
          <cell r="M140">
            <v>8525</v>
          </cell>
          <cell r="N140">
            <v>45709</v>
          </cell>
          <cell r="O140">
            <v>3818858</v>
          </cell>
          <cell r="P140">
            <v>39461533</v>
          </cell>
          <cell r="Q140" t="str">
            <v>TREINTA Y NUEVE MILLONES CUATROCIENTOS SESENTA Y UN MIL QUINIENTOS TREINTA Y TRES</v>
          </cell>
          <cell r="R140" t="str">
            <v>1 PERSONA NATURAL</v>
          </cell>
          <cell r="S140" t="str">
            <v>3 CÉDULA DE CIUDADANÍA</v>
          </cell>
          <cell r="T140">
            <v>1004870947</v>
          </cell>
          <cell r="U140">
            <v>2</v>
          </cell>
          <cell r="V140" t="str">
            <v>N-A</v>
          </cell>
          <cell r="W140" t="str">
            <v>11 NO SE DILIGENCIA INFORMACIÓN PARA ESTE FORMULARIO EN ESTE PERÍODO DE REPORTE</v>
          </cell>
          <cell r="X140" t="str">
            <v>FEMENINO</v>
          </cell>
          <cell r="Y140" t="str">
            <v>Quindio</v>
          </cell>
          <cell r="Z140" t="str">
            <v>Armenia</v>
          </cell>
          <cell r="AA140" t="str">
            <v>LAURA</v>
          </cell>
          <cell r="AB140" t="str">
            <v>ISABEL</v>
          </cell>
          <cell r="AC140" t="str">
            <v>GIRALDO</v>
          </cell>
          <cell r="AD140" t="str">
            <v>HERREÑO</v>
          </cell>
          <cell r="AE140" t="str">
            <v>SI</v>
          </cell>
          <cell r="AF140" t="str">
            <v>1 PÓLIZA</v>
          </cell>
          <cell r="AG140" t="str">
            <v>12 SEGUROS DEL ESTADO</v>
          </cell>
          <cell r="AH140" t="str">
            <v>2 CUMPLIMIENTO</v>
          </cell>
          <cell r="AI140">
            <v>45709</v>
          </cell>
          <cell r="AJ140" t="str">
            <v>45-46-101030054</v>
          </cell>
          <cell r="AK140" t="str">
            <v>GLORIA TERESITA SERNA ALZATE</v>
          </cell>
          <cell r="AL140" t="str">
            <v>PNN UTRÍA</v>
          </cell>
          <cell r="AM140" t="str">
            <v>2 SUPERVISOR</v>
          </cell>
          <cell r="AN140" t="str">
            <v>3 CÉDULA DE CIUDADANÍA</v>
          </cell>
          <cell r="AO140">
            <v>66848955</v>
          </cell>
          <cell r="AP140" t="str">
            <v>MARIA XIMENA ZORRILLA A.</v>
          </cell>
          <cell r="AQ140">
            <v>310</v>
          </cell>
          <cell r="AR140" t="str">
            <v>3 NO PACTADOS</v>
          </cell>
          <cell r="AS140" t="str">
            <v>4 NO SE HA ADICIONADO NI EN VALOR y EN TIEMPO</v>
          </cell>
          <cell r="AT140">
            <v>0</v>
          </cell>
          <cell r="AU140">
            <v>0</v>
          </cell>
          <cell r="AV140" t="str">
            <v>-</v>
          </cell>
          <cell r="AW140">
            <v>0</v>
          </cell>
          <cell r="AY140">
            <v>45713</v>
          </cell>
          <cell r="AZ140">
            <v>45709</v>
          </cell>
          <cell r="BA140">
            <v>45709</v>
          </cell>
          <cell r="BB140">
            <v>46022</v>
          </cell>
          <cell r="BD140" t="str">
            <v>2. NO</v>
          </cell>
          <cell r="BE140" t="str">
            <v>-</v>
          </cell>
          <cell r="BF140" t="str">
            <v>-</v>
          </cell>
          <cell r="BG140" t="str">
            <v>2. NO</v>
          </cell>
          <cell r="BH140">
            <v>0</v>
          </cell>
          <cell r="BI140" t="str">
            <v>-</v>
          </cell>
          <cell r="BJ140" t="str">
            <v>-</v>
          </cell>
          <cell r="BL140" t="str">
            <v>2025753501900069E</v>
          </cell>
          <cell r="BM140">
            <v>39461533</v>
          </cell>
          <cell r="BN140" t="str">
            <v>JULIANA ISABEL MONTES ROMERO</v>
          </cell>
          <cell r="BO140" t="str">
            <v>https://community.secop.gov.co/Public/Tendering/ContractNoticePhases/View?PPI=CO1.PPI.37684683&amp;isFromPublicArea=True&amp;isModal=False</v>
          </cell>
          <cell r="BP140" t="str">
            <v>VIGENTE</v>
          </cell>
          <cell r="BR140" t="str">
            <v xml:space="preserve"> https://community.secop.gov.co/Public/Tendering/ContractDetailView/Index?UniqueIdentifier=CO1.PCCNTR.7541613</v>
          </cell>
          <cell r="BS140" t="str">
            <v>laura.giraldo</v>
          </cell>
          <cell r="BT140" t="str">
            <v>parquesnacionales.gov.co</v>
          </cell>
          <cell r="BU140" t="str">
            <v>laurafgh562@gmail.com</v>
          </cell>
          <cell r="BV140" t="str">
            <v>PROFESIONAL</v>
          </cell>
          <cell r="BW140" t="str">
            <v>BANCOLOMBIA S.A.</v>
          </cell>
          <cell r="BX140" t="str">
            <v>Ahorro</v>
          </cell>
          <cell r="BY140">
            <v>76100001074</v>
          </cell>
          <cell r="CC140">
            <v>1272953</v>
          </cell>
          <cell r="CD140">
            <v>3818858</v>
          </cell>
          <cell r="CE140">
            <v>3818858</v>
          </cell>
          <cell r="CF140">
            <v>3818858</v>
          </cell>
          <cell r="CG140">
            <v>3818858</v>
          </cell>
          <cell r="CH140">
            <v>3818858</v>
          </cell>
          <cell r="CI140">
            <v>3818858</v>
          </cell>
          <cell r="CJ140">
            <v>3818858</v>
          </cell>
          <cell r="CK140">
            <v>3818858</v>
          </cell>
          <cell r="CL140">
            <v>3818858</v>
          </cell>
          <cell r="CM140">
            <v>3818858</v>
          </cell>
          <cell r="CN140">
            <v>0</v>
          </cell>
        </row>
        <row r="141">
          <cell r="A141" t="str">
            <v>CD-DTPA-139-2025</v>
          </cell>
          <cell r="B141" t="str">
            <v>1 FONAM</v>
          </cell>
          <cell r="C141" t="str">
            <v>CPS-DTPA-139-2025</v>
          </cell>
          <cell r="D141" t="str">
            <v>ELVIN CONDE BANUVI</v>
          </cell>
          <cell r="E141">
            <v>45709</v>
          </cell>
          <cell r="F141" t="str">
            <v>Prestar servicios de apoyo a la gestión con plena autonomía técnica y administrativa en el PNN Utría en el desarrollo operativo de las acciones adelantadas en el proceso de restauración en las zonas degradadas y/o alteradas del área protegida y/o zonas de influencia, en el marco de la conservación de la diversidad biológica de las áreas protegidas del SINAP nacional.</v>
          </cell>
          <cell r="G141" t="str">
            <v>APOYO A LA GESTIÓN</v>
          </cell>
          <cell r="H141" t="str">
            <v>2 CONTRATACIÓN DIRECTA</v>
          </cell>
          <cell r="I141" t="str">
            <v>14 PRESTACIÓN DE SERVICIOS</v>
          </cell>
          <cell r="J141" t="str">
            <v>N/A</v>
          </cell>
          <cell r="K141">
            <v>80111600</v>
          </cell>
          <cell r="L141">
            <v>11925</v>
          </cell>
          <cell r="M141">
            <v>8925</v>
          </cell>
          <cell r="N141">
            <v>45709</v>
          </cell>
          <cell r="O141">
            <v>2084129</v>
          </cell>
          <cell r="P141">
            <v>20771819</v>
          </cell>
          <cell r="Q141" t="str">
            <v>VEINTE MILLONES SETECIENTOS SETENTA Y UN MIL OCHOCIENTOS DIECINUEVE</v>
          </cell>
          <cell r="R141" t="str">
            <v>1 PERSONA NATURAL</v>
          </cell>
          <cell r="S141" t="str">
            <v>3 CÉDULA DE CIUDADANÍA</v>
          </cell>
          <cell r="T141">
            <v>1149443847</v>
          </cell>
          <cell r="U141">
            <v>2</v>
          </cell>
          <cell r="V141" t="str">
            <v>N-A</v>
          </cell>
          <cell r="W141" t="str">
            <v>11 NO SE DILIGENCIA INFORMACIÓN PARA ESTE FORMULARIO EN ESTE PERÍODO DE REPORTE</v>
          </cell>
          <cell r="X141" t="str">
            <v>MASCULINO</v>
          </cell>
          <cell r="Y141" t="str">
            <v>Choco</v>
          </cell>
          <cell r="Z141" t="str">
            <v>Nuqui</v>
          </cell>
          <cell r="AA141" t="str">
            <v>ELVIN</v>
          </cell>
          <cell r="AC141" t="str">
            <v>CONDE</v>
          </cell>
          <cell r="AD141" t="str">
            <v>BANUVI</v>
          </cell>
          <cell r="AE141" t="str">
            <v>NO</v>
          </cell>
          <cell r="AF141" t="str">
            <v>6 NO CONSTITUYÓ GARANTÍAS</v>
          </cell>
          <cell r="AG141" t="str">
            <v>N-A</v>
          </cell>
          <cell r="AH141" t="str">
            <v>N-A</v>
          </cell>
          <cell r="AI141" t="str">
            <v>N-A</v>
          </cell>
          <cell r="AJ141" t="str">
            <v>N-A</v>
          </cell>
          <cell r="AK141" t="str">
            <v>GLORIA TERESITA SERNA ALZATE</v>
          </cell>
          <cell r="AL141" t="str">
            <v>PNN UTRÍA</v>
          </cell>
          <cell r="AM141" t="str">
            <v>2 SUPERVISOR</v>
          </cell>
          <cell r="AN141" t="str">
            <v>3 CÉDULA DE CIUDADANÍA</v>
          </cell>
          <cell r="AO141">
            <v>66848955</v>
          </cell>
          <cell r="AP141" t="str">
            <v>MARIA XIMENA ZORRILLA A.</v>
          </cell>
          <cell r="AQ141">
            <v>299</v>
          </cell>
          <cell r="AR141" t="str">
            <v>3 NO PACTADOS</v>
          </cell>
          <cell r="AS141" t="str">
            <v>4 NO SE HA ADICIONADO NI EN VALOR y EN TIEMPO</v>
          </cell>
          <cell r="AT141">
            <v>0</v>
          </cell>
          <cell r="AU141">
            <v>0</v>
          </cell>
          <cell r="AV141" t="str">
            <v>-</v>
          </cell>
          <cell r="AW141">
            <v>0</v>
          </cell>
          <cell r="AY141">
            <v>45713</v>
          </cell>
          <cell r="AZ141" t="str">
            <v>N/A</v>
          </cell>
          <cell r="BA141">
            <v>45709</v>
          </cell>
          <cell r="BB141">
            <v>46010</v>
          </cell>
          <cell r="BD141" t="str">
            <v>2. NO</v>
          </cell>
          <cell r="BE141" t="str">
            <v>-</v>
          </cell>
          <cell r="BF141" t="str">
            <v>-</v>
          </cell>
          <cell r="BG141" t="str">
            <v>2. NO</v>
          </cell>
          <cell r="BH141">
            <v>0</v>
          </cell>
          <cell r="BI141" t="str">
            <v>-</v>
          </cell>
          <cell r="BJ141" t="str">
            <v>-</v>
          </cell>
          <cell r="BL141" t="str">
            <v>2025753501900070E</v>
          </cell>
          <cell r="BM141">
            <v>20771819</v>
          </cell>
          <cell r="BN141" t="str">
            <v>JULIANA ISABEL MONTES ROMERO</v>
          </cell>
          <cell r="BO141" t="str">
            <v>https://community.secop.gov.co/Public/Tendering/ContractNoticePhases/View?PPI=CO1.PPI.37686660&amp;isFromPublicArea=True&amp;isModal=False</v>
          </cell>
          <cell r="BP141" t="str">
            <v>VIGENTE</v>
          </cell>
          <cell r="BR141" t="str">
            <v xml:space="preserve">https://community.secop.gov.co/Public/Tendering/ContractDetailView/Index?UniqueIdentifier=CO1.PCCNTR.7541945 </v>
          </cell>
          <cell r="BS141" t="str">
            <v>elvin.conde</v>
          </cell>
          <cell r="BT141" t="str">
            <v>parquesnacionales.gov.co</v>
          </cell>
          <cell r="BU141" t="str">
            <v>condebelvin890@gmail.com</v>
          </cell>
          <cell r="BV141" t="str">
            <v>OPERARIO</v>
          </cell>
          <cell r="BW141" t="str">
            <v>BANCOLOMBIA S.A.</v>
          </cell>
          <cell r="BX141" t="str">
            <v>Ahorro</v>
          </cell>
          <cell r="BY141">
            <v>53617344196</v>
          </cell>
          <cell r="CC141">
            <v>694710</v>
          </cell>
          <cell r="CD141">
            <v>2084129</v>
          </cell>
          <cell r="CE141">
            <v>2084129</v>
          </cell>
          <cell r="CF141">
            <v>2084129</v>
          </cell>
          <cell r="CG141">
            <v>2084129</v>
          </cell>
          <cell r="CH141">
            <v>2084129</v>
          </cell>
          <cell r="CI141">
            <v>2084129</v>
          </cell>
          <cell r="CJ141">
            <v>2084129</v>
          </cell>
          <cell r="CK141">
            <v>2084129</v>
          </cell>
          <cell r="CL141">
            <v>2084129</v>
          </cell>
          <cell r="CM141">
            <v>1319948</v>
          </cell>
          <cell r="CN141">
            <v>0</v>
          </cell>
        </row>
        <row r="142">
          <cell r="A142" t="str">
            <v>CD-DTPA-140-2025</v>
          </cell>
          <cell r="B142" t="str">
            <v>2 NACION</v>
          </cell>
          <cell r="C142" t="str">
            <v>CPS-DTPA-140-2025</v>
          </cell>
          <cell r="D142" t="str">
            <v>JOVANNY MOSQUERA ROJAS</v>
          </cell>
          <cell r="E142">
            <v>45709</v>
          </cell>
          <cell r="F142" t="str">
            <v>Prestar servicio de apoyo a la gestión con plena autonomía técnica y administrativa en el PNN Los Katíos, para el desarrollo operativo de las acciones de monitoreo y mantenimiento de los procesos de restauración ecológica adelantados en el área protegida, en el marco de la conservación de la diversidad biológica de las áreas protegidas del SINAP nacional.</v>
          </cell>
          <cell r="G142" t="str">
            <v>APOYO A LA GESTIÓN</v>
          </cell>
          <cell r="H142" t="str">
            <v>2 CONTRATACIÓN DIRECTA</v>
          </cell>
          <cell r="I142" t="str">
            <v>14 PRESTACIÓN DE SERVICIOS</v>
          </cell>
          <cell r="J142" t="str">
            <v>N/A</v>
          </cell>
          <cell r="K142">
            <v>80111600</v>
          </cell>
          <cell r="L142">
            <v>14825</v>
          </cell>
          <cell r="M142">
            <v>13225</v>
          </cell>
          <cell r="N142">
            <v>45709</v>
          </cell>
          <cell r="O142">
            <v>1836237</v>
          </cell>
          <cell r="P142">
            <v>18423578</v>
          </cell>
          <cell r="Q142" t="str">
            <v>DIECIOCHO MILLONES CUATROCIENTOS VEINTITRÉS MIL QUINIENTOS SETENTA Y OCHO</v>
          </cell>
          <cell r="R142" t="str">
            <v>1 PERSONA NATURAL</v>
          </cell>
          <cell r="S142" t="str">
            <v>3 CÉDULA DE CIUDADANÍA</v>
          </cell>
          <cell r="T142">
            <v>12001258</v>
          </cell>
          <cell r="U142">
            <v>2</v>
          </cell>
          <cell r="V142" t="str">
            <v>N-A</v>
          </cell>
          <cell r="W142" t="str">
            <v>11 NO SE DILIGENCIA INFORMACIÓN PARA ESTE FORMULARIO EN ESTE PERÍODO DE REPORTE</v>
          </cell>
          <cell r="X142" t="str">
            <v>MASCULINO</v>
          </cell>
          <cell r="Y142" t="str">
            <v>Choco</v>
          </cell>
          <cell r="Z142" t="str">
            <v>Rio Sucio</v>
          </cell>
          <cell r="AA142" t="str">
            <v xml:space="preserve">JOVANNY </v>
          </cell>
          <cell r="AC142" t="str">
            <v>MOSQUERA</v>
          </cell>
          <cell r="AD142" t="str">
            <v>ROJAS</v>
          </cell>
          <cell r="AE142" t="str">
            <v>NO</v>
          </cell>
          <cell r="AF142" t="str">
            <v>6 NO CONSTITUYÓ GARANTÍAS</v>
          </cell>
          <cell r="AG142" t="str">
            <v>N-A</v>
          </cell>
          <cell r="AH142" t="str">
            <v>N-A</v>
          </cell>
          <cell r="AI142" t="str">
            <v>N-A</v>
          </cell>
          <cell r="AJ142" t="str">
            <v>N-A</v>
          </cell>
          <cell r="AK142" t="str">
            <v>GLORIA TERESITA SERNA ALZATE</v>
          </cell>
          <cell r="AL142" t="str">
            <v>PNN LOS KATIOS</v>
          </cell>
          <cell r="AM142" t="str">
            <v>2 SUPERVISOR</v>
          </cell>
          <cell r="AN142" t="str">
            <v>3 CÉDULA DE CIUDADANÍA</v>
          </cell>
          <cell r="AO142">
            <v>12563768</v>
          </cell>
          <cell r="AP142" t="str">
            <v>NELSON DE LA ROSA MANJARRES</v>
          </cell>
          <cell r="AQ142">
            <v>301</v>
          </cell>
          <cell r="AR142" t="str">
            <v>3 NO PACTADOS</v>
          </cell>
          <cell r="AS142" t="str">
            <v>4 NO SE HA ADICIONADO NI EN VALOR y EN TIEMPO</v>
          </cell>
          <cell r="AT142">
            <v>0</v>
          </cell>
          <cell r="AU142">
            <v>0</v>
          </cell>
          <cell r="AV142" t="str">
            <v>-</v>
          </cell>
          <cell r="AW142">
            <v>0</v>
          </cell>
          <cell r="AY142">
            <v>45713</v>
          </cell>
          <cell r="AZ142" t="str">
            <v>N/A</v>
          </cell>
          <cell r="BA142">
            <v>45709</v>
          </cell>
          <cell r="BB142">
            <v>46012</v>
          </cell>
          <cell r="BD142" t="str">
            <v>2. NO</v>
          </cell>
          <cell r="BE142" t="str">
            <v>-</v>
          </cell>
          <cell r="BF142" t="str">
            <v>-</v>
          </cell>
          <cell r="BG142" t="str">
            <v>2. NO</v>
          </cell>
          <cell r="BH142">
            <v>0</v>
          </cell>
          <cell r="BI142" t="str">
            <v>-</v>
          </cell>
          <cell r="BJ142" t="str">
            <v>-</v>
          </cell>
          <cell r="BL142" t="str">
            <v xml:space="preserve">2025753501000067E </v>
          </cell>
          <cell r="BM142">
            <v>18423578</v>
          </cell>
          <cell r="BN142" t="str">
            <v>KHAREM CARABALI MARULANDA</v>
          </cell>
          <cell r="BO142" t="str">
            <v>https://community.secop.gov.co/Public/Tendering/ContractNoticePhases/View?PPI=CO1.PPI.37686229&amp;isFromPublicArea=True&amp;isModal=False</v>
          </cell>
          <cell r="BP142" t="str">
            <v>VIGENTE</v>
          </cell>
          <cell r="BR142" t="str">
            <v xml:space="preserve">https://community.secop.gov.co/Public/Tendering/ContractDetailView/Index?UniqueIdentifier=CO1.PCCNTR.7542384 </v>
          </cell>
          <cell r="BS142" t="str">
            <v>jovanny.mosquera</v>
          </cell>
          <cell r="BT142" t="str">
            <v>parquesnacionales.gov.co</v>
          </cell>
          <cell r="BU142" t="str">
            <v>daisonmr@gmail.com</v>
          </cell>
          <cell r="BV142" t="str">
            <v>OPERARIO</v>
          </cell>
          <cell r="BW142" t="str">
            <v>BANCOLOMBIA S.A.</v>
          </cell>
          <cell r="BX142" t="str">
            <v>Ahorro</v>
          </cell>
          <cell r="BY142">
            <v>95947677340</v>
          </cell>
          <cell r="CC142">
            <v>612079</v>
          </cell>
          <cell r="CD142">
            <v>1836237</v>
          </cell>
          <cell r="CE142">
            <v>1836237</v>
          </cell>
          <cell r="CF142">
            <v>1836237</v>
          </cell>
          <cell r="CG142">
            <v>1836237</v>
          </cell>
          <cell r="CH142">
            <v>1836237</v>
          </cell>
          <cell r="CI142">
            <v>1836237</v>
          </cell>
          <cell r="CJ142">
            <v>1836237</v>
          </cell>
          <cell r="CK142">
            <v>1836237</v>
          </cell>
          <cell r="CL142">
            <v>1836237</v>
          </cell>
          <cell r="CM142">
            <v>1285366</v>
          </cell>
          <cell r="CN142">
            <v>0</v>
          </cell>
        </row>
        <row r="143">
          <cell r="A143" t="str">
            <v>CD-DTPA-141-2025</v>
          </cell>
          <cell r="B143" t="str">
            <v>1 FONAM</v>
          </cell>
          <cell r="C143" t="str">
            <v>CPS-DTPA-141-2025</v>
          </cell>
          <cell r="D143" t="str">
            <v>JENNY MOSQUERA PEREA</v>
          </cell>
          <cell r="E143">
            <v>45709</v>
          </cell>
          <cell r="F143" t="str">
            <v>Prestar servicios profesionales con plena autonomía técnica y administrativa en el PNN Utría para adelantar el proceso de comunicación, educación ambiental con actores priorizados y vinculados al área protegida, en el marco de la conservación de la diversidad biológica de las áreas protegidas del SINAP nacional.</v>
          </cell>
          <cell r="G143" t="str">
            <v>PROFESIONAL</v>
          </cell>
          <cell r="H143" t="str">
            <v>2 CONTRATACIÓN DIRECTA</v>
          </cell>
          <cell r="I143" t="str">
            <v>14 PRESTACIÓN DE SERVICIOS</v>
          </cell>
          <cell r="J143" t="str">
            <v>N/A</v>
          </cell>
          <cell r="K143">
            <v>80111600</v>
          </cell>
          <cell r="L143">
            <v>11825</v>
          </cell>
          <cell r="M143">
            <v>9225</v>
          </cell>
          <cell r="N143">
            <v>45709</v>
          </cell>
          <cell r="O143">
            <v>4620818</v>
          </cell>
          <cell r="P143">
            <v>47594425</v>
          </cell>
          <cell r="Q143" t="str">
            <v>CUARENTA Y SIETE MILLONES QUINIENTOS NOVENTA Y CUATRO MIL CUATROCIENTOS VEINTICINCO</v>
          </cell>
          <cell r="R143" t="str">
            <v>1 PERSONA NATURAL</v>
          </cell>
          <cell r="S143" t="str">
            <v>3 CÉDULA DE CIUDADANÍA</v>
          </cell>
          <cell r="T143">
            <v>26363463</v>
          </cell>
          <cell r="U143">
            <v>2</v>
          </cell>
          <cell r="V143" t="str">
            <v>N-A</v>
          </cell>
          <cell r="W143" t="str">
            <v>11 NO SE DILIGENCIA INFORMACIÓN PARA ESTE FORMULARIO EN ESTE PERÍODO DE REPORTE</v>
          </cell>
          <cell r="X143" t="str">
            <v>MASCULINO</v>
          </cell>
          <cell r="Y143" t="str">
            <v>Choco</v>
          </cell>
          <cell r="Z143" t="str">
            <v>Nuqui</v>
          </cell>
          <cell r="AA143" t="str">
            <v>JENNY</v>
          </cell>
          <cell r="AC143" t="str">
            <v>MOSQUERA</v>
          </cell>
          <cell r="AD143" t="str">
            <v>PEREA</v>
          </cell>
          <cell r="AE143" t="str">
            <v>SI</v>
          </cell>
          <cell r="AF143" t="str">
            <v>1 PÓLIZA</v>
          </cell>
          <cell r="AG143" t="str">
            <v>12 SEGUROS DEL ESTADO</v>
          </cell>
          <cell r="AH143" t="str">
            <v>2 CUMPLIMIENTO</v>
          </cell>
          <cell r="AI143">
            <v>45709</v>
          </cell>
          <cell r="AJ143" t="str">
            <v>45-46-101030057</v>
          </cell>
          <cell r="AK143" t="str">
            <v>GLORIA TERESITA SERNA ALZATE</v>
          </cell>
          <cell r="AL143" t="str">
            <v>PNN UTRÍA</v>
          </cell>
          <cell r="AM143" t="str">
            <v>2 SUPERVISOR</v>
          </cell>
          <cell r="AN143" t="str">
            <v>3 CÉDULA DE CIUDADANÍA</v>
          </cell>
          <cell r="AO143">
            <v>66848955</v>
          </cell>
          <cell r="AP143" t="str">
            <v>MARIA XIMENA ZORRILLA A.</v>
          </cell>
          <cell r="AQ143">
            <v>309</v>
          </cell>
          <cell r="AR143" t="str">
            <v>3 NO PACTADOS</v>
          </cell>
          <cell r="AS143" t="str">
            <v>4 NO SE HA ADICIONADO NI EN VALOR y EN TIEMPO</v>
          </cell>
          <cell r="AT143">
            <v>0</v>
          </cell>
          <cell r="AU143">
            <v>0</v>
          </cell>
          <cell r="AV143" t="str">
            <v>-</v>
          </cell>
          <cell r="AW143">
            <v>0</v>
          </cell>
          <cell r="AY143">
            <v>45713</v>
          </cell>
          <cell r="AZ143">
            <v>45709</v>
          </cell>
          <cell r="BA143">
            <v>45709</v>
          </cell>
          <cell r="BB143">
            <v>46020</v>
          </cell>
          <cell r="BD143" t="str">
            <v>2. NO</v>
          </cell>
          <cell r="BE143" t="str">
            <v>-</v>
          </cell>
          <cell r="BF143" t="str">
            <v>-</v>
          </cell>
          <cell r="BG143" t="str">
            <v>2. NO</v>
          </cell>
          <cell r="BH143">
            <v>0</v>
          </cell>
          <cell r="BI143" t="str">
            <v>-</v>
          </cell>
          <cell r="BJ143" t="str">
            <v>-</v>
          </cell>
          <cell r="BL143" t="str">
            <v>2025753501900071E</v>
          </cell>
          <cell r="BM143">
            <v>47594425</v>
          </cell>
          <cell r="BN143" t="str">
            <v>JULIANA ISABEL MONTES ROMERO</v>
          </cell>
          <cell r="BO143" t="str">
            <v>https://community.secop.gov.co/Public/Tendering/ContractNoticePhases/View?PPI=CO1.PPI.37689146&amp;isFromPublicArea=True&amp;isModal=False</v>
          </cell>
          <cell r="BP143" t="str">
            <v>VIGENTE</v>
          </cell>
          <cell r="BR143" t="str">
            <v xml:space="preserve">https://community.secop.gov.co/Public/Tendering/ContractDetailView/Index?UniqueIdentifier=CO1.PCCNTR.7542383 </v>
          </cell>
          <cell r="BS143" t="str">
            <v>yenny.mosquera</v>
          </cell>
          <cell r="BT143" t="str">
            <v>parquesnacionales.gov.co</v>
          </cell>
          <cell r="BU143" t="str">
            <v xml:space="preserve"> eduambiental.utria@parquesnacionales.gov.co</v>
          </cell>
          <cell r="BV143" t="str">
            <v>PROFESIONAL</v>
          </cell>
          <cell r="BW143" t="str">
            <v>BANCOLOMBIA S.A.</v>
          </cell>
          <cell r="BX143" t="str">
            <v>Ahorro</v>
          </cell>
          <cell r="BY143">
            <v>53600054615</v>
          </cell>
          <cell r="CC143">
            <v>1386245</v>
          </cell>
          <cell r="CD143">
            <v>4620818</v>
          </cell>
          <cell r="CE143">
            <v>4620818</v>
          </cell>
          <cell r="CF143">
            <v>4620818</v>
          </cell>
          <cell r="CG143">
            <v>4620818</v>
          </cell>
          <cell r="CH143">
            <v>4620818</v>
          </cell>
          <cell r="CI143">
            <v>4620818</v>
          </cell>
          <cell r="CJ143">
            <v>4620818</v>
          </cell>
          <cell r="CK143">
            <v>4620818</v>
          </cell>
          <cell r="CL143">
            <v>4620818</v>
          </cell>
          <cell r="CM143">
            <v>4620818</v>
          </cell>
          <cell r="CN143">
            <v>0</v>
          </cell>
        </row>
        <row r="144">
          <cell r="A144" t="str">
            <v>CD-DTPA-142-2025</v>
          </cell>
          <cell r="B144" t="str">
            <v>1 FONAM</v>
          </cell>
          <cell r="C144" t="str">
            <v>CPS-DTPA-142-2025</v>
          </cell>
          <cell r="D144" t="str">
            <v>ANDRÉS GARCÍA VELASQUEZ</v>
          </cell>
          <cell r="E144">
            <v>45712</v>
          </cell>
          <cell r="F144" t="str">
            <v>Prestar servicios profesionales con plena autonomía técnica y administrativa en el PNN Gorgona en la administración y manejo fortaleciendo los procesos administrativos y de planeación y fortalecimiento, en el marco de la conservación de la diversidad biológica de las áreas protegidas del SINAP nacional</v>
          </cell>
          <cell r="G144" t="str">
            <v>PROFESIONAL</v>
          </cell>
          <cell r="H144" t="str">
            <v>2 CONTRATACIÓN DIRECTA</v>
          </cell>
          <cell r="I144" t="str">
            <v>14 PRESTACIÓN DE SERVICIOS</v>
          </cell>
          <cell r="J144" t="str">
            <v>N/A</v>
          </cell>
          <cell r="K144">
            <v>80111600</v>
          </cell>
          <cell r="L144">
            <v>12525</v>
          </cell>
          <cell r="M144">
            <v>9525</v>
          </cell>
          <cell r="N144">
            <v>45712</v>
          </cell>
          <cell r="O144">
            <v>6347912</v>
          </cell>
          <cell r="P144">
            <v>64960299</v>
          </cell>
          <cell r="Q144" t="str">
            <v>SESENTA Y CUATRO MILLONES NOVECIENTOS SESENTA MIL DOSCIENTOS NOVENTA Y NUEVE</v>
          </cell>
          <cell r="R144" t="str">
            <v>1 PERSONA NATURAL</v>
          </cell>
          <cell r="S144" t="str">
            <v>3 CÉDULA DE CIUDADANÍA</v>
          </cell>
          <cell r="T144">
            <v>10003070</v>
          </cell>
          <cell r="U144">
            <v>2</v>
          </cell>
          <cell r="V144" t="str">
            <v>N-A</v>
          </cell>
          <cell r="W144" t="str">
            <v>11 NO SE DILIGENCIA INFORMACIÓN PARA ESTE FORMULARIO EN ESTE PERÍODO DE REPORTE</v>
          </cell>
          <cell r="X144" t="str">
            <v>FEMENINO</v>
          </cell>
          <cell r="Y144" t="str">
            <v>Risaralda</v>
          </cell>
          <cell r="Z144" t="str">
            <v>Pereira</v>
          </cell>
          <cell r="AA144" t="str">
            <v>ANDRÉS</v>
          </cell>
          <cell r="AC144" t="str">
            <v>GARCÍA</v>
          </cell>
          <cell r="AD144" t="str">
            <v>VELASQUEZ</v>
          </cell>
          <cell r="AE144" t="str">
            <v>SI</v>
          </cell>
          <cell r="AF144" t="str">
            <v>1 PÓLIZA</v>
          </cell>
          <cell r="AG144" t="str">
            <v>12 SEGUROS DEL ESTADO</v>
          </cell>
          <cell r="AH144" t="str">
            <v>2 CUMPLIMIENTO</v>
          </cell>
          <cell r="AI144">
            <v>45712</v>
          </cell>
          <cell r="AJ144" t="str">
            <v>45-46-101030102</v>
          </cell>
          <cell r="AK144" t="str">
            <v>GLORIA TERESITA SERNA ALZATE</v>
          </cell>
          <cell r="AL144" t="str">
            <v>PNN GORGONA</v>
          </cell>
          <cell r="AM144" t="str">
            <v>2 SUPERVISOR</v>
          </cell>
          <cell r="AN144" t="str">
            <v>3 CÉDULA DE CIUDADANÍA</v>
          </cell>
          <cell r="AO144">
            <v>6499218</v>
          </cell>
          <cell r="AP144" t="str">
            <v>ANDRES MAURICIO ROJAS CAÑAS</v>
          </cell>
          <cell r="AQ144">
            <v>307</v>
          </cell>
          <cell r="AR144" t="str">
            <v>3 NO PACTADOS</v>
          </cell>
          <cell r="AS144" t="str">
            <v>4 NO SE HA ADICIONADO NI EN VALOR y EN TIEMPO</v>
          </cell>
          <cell r="AT144">
            <v>0</v>
          </cell>
          <cell r="AU144">
            <v>0</v>
          </cell>
          <cell r="AV144" t="str">
            <v>-</v>
          </cell>
          <cell r="AW144">
            <v>0</v>
          </cell>
          <cell r="AY144">
            <v>45713</v>
          </cell>
          <cell r="AZ144">
            <v>45712</v>
          </cell>
          <cell r="BA144">
            <v>45712</v>
          </cell>
          <cell r="BB144">
            <v>46022</v>
          </cell>
          <cell r="BD144" t="str">
            <v>2. NO</v>
          </cell>
          <cell r="BE144" t="str">
            <v>-</v>
          </cell>
          <cell r="BF144" t="str">
            <v>-</v>
          </cell>
          <cell r="BG144" t="str">
            <v>2. NO</v>
          </cell>
          <cell r="BH144">
            <v>0</v>
          </cell>
          <cell r="BI144" t="str">
            <v>-</v>
          </cell>
          <cell r="BJ144" t="str">
            <v>-</v>
          </cell>
          <cell r="BL144" t="str">
            <v>2025753501900072E</v>
          </cell>
          <cell r="BM144">
            <v>64960299</v>
          </cell>
          <cell r="BN144" t="str">
            <v>DIANA PATRICIA GUERRERO</v>
          </cell>
          <cell r="BO144" t="str">
            <v>https://community.secop.gov.co/Public/Tendering/ContractNoticePhases/View?PPI=CO1.PPI.37722816&amp;isFromPublicArea=True&amp;isModal=False</v>
          </cell>
          <cell r="BP144" t="str">
            <v>VIGENTE</v>
          </cell>
          <cell r="BR144" t="str">
            <v xml:space="preserve">https://community.secop.gov.co/Public/Tendering/ContractDetailView/Index?UniqueIdentifier=CO1.PCCNTR.7550849 </v>
          </cell>
          <cell r="BS144" t="str">
            <v>andres.garcia</v>
          </cell>
          <cell r="BT144" t="str">
            <v>parquesnacionales.gov.co</v>
          </cell>
          <cell r="BU144" t="str">
            <v xml:space="preserve">andresgarvelasquez@gmail.com </v>
          </cell>
          <cell r="BV144" t="str">
            <v>PROFESIONAL</v>
          </cell>
          <cell r="BW144" t="str">
            <v>BANCOLOMBIA S.A.</v>
          </cell>
          <cell r="BX144" t="str">
            <v>Ahorro</v>
          </cell>
          <cell r="BY144">
            <v>85283583991</v>
          </cell>
          <cell r="CC144">
            <v>1481179</v>
          </cell>
          <cell r="CD144">
            <v>6347912</v>
          </cell>
          <cell r="CE144">
            <v>6347912</v>
          </cell>
          <cell r="CF144">
            <v>6347912</v>
          </cell>
          <cell r="CG144">
            <v>6347912</v>
          </cell>
          <cell r="CH144">
            <v>6347912</v>
          </cell>
          <cell r="CI144">
            <v>6347912</v>
          </cell>
          <cell r="CJ144">
            <v>6347912</v>
          </cell>
          <cell r="CK144">
            <v>6347912</v>
          </cell>
          <cell r="CL144">
            <v>6347912</v>
          </cell>
          <cell r="CM144">
            <v>6347912</v>
          </cell>
          <cell r="CN144">
            <v>0</v>
          </cell>
        </row>
        <row r="145">
          <cell r="A145" t="str">
            <v>CD-DTPA-143-2025</v>
          </cell>
          <cell r="B145" t="str">
            <v>1 FONAM</v>
          </cell>
          <cell r="C145" t="str">
            <v>CPS-DTPA-143-2025</v>
          </cell>
          <cell r="D145" t="str">
            <v>ANGIE DANIELA CASTAÑEDA RUIZ</v>
          </cell>
          <cell r="E145">
            <v>45712</v>
          </cell>
          <cell r="F145" t="str">
            <v>Prestar servicios de apoyo a la gestión con plena autonomía técnica y administrativa en las actividades requeridas del PNN Farallones de Cali, consistente en actividades de viverismo, en la producción y mantenimiento de plántulas para las actividades de restauración, especialmente en los ecosistemas andinos y de páramo, en el marco de la conservación de la diversidad biológica de las Áreas Protegidas del SINAP Nacional.</v>
          </cell>
          <cell r="G145" t="str">
            <v>APOYO A LA GESTIÓN</v>
          </cell>
          <cell r="H145" t="str">
            <v>2 CONTRATACIÓN DIRECTA</v>
          </cell>
          <cell r="I145" t="str">
            <v>14 PRESTACIÓN DE SERVICIOS</v>
          </cell>
          <cell r="J145" t="str">
            <v>N/A</v>
          </cell>
          <cell r="K145">
            <v>80111600</v>
          </cell>
          <cell r="L145">
            <v>9025</v>
          </cell>
          <cell r="M145">
            <v>9325</v>
          </cell>
          <cell r="N145">
            <v>45712</v>
          </cell>
          <cell r="O145">
            <v>2084129</v>
          </cell>
          <cell r="P145">
            <v>21327587</v>
          </cell>
          <cell r="Q145" t="str">
            <v>VEINTIÚN MILLONES TRESCIENTOS VEINTISIETE MIL QUINIENTOS OCHENTA Y SIETE</v>
          </cell>
          <cell r="R145" t="str">
            <v>1 PERSONA NATURAL</v>
          </cell>
          <cell r="S145" t="str">
            <v>3 CÉDULA DE CIUDADANÍA</v>
          </cell>
          <cell r="T145">
            <v>1143876578</v>
          </cell>
          <cell r="U145">
            <v>2</v>
          </cell>
          <cell r="V145" t="str">
            <v>N-A</v>
          </cell>
          <cell r="W145" t="str">
            <v>11 NO SE DILIGENCIA INFORMACIÓN PARA ESTE FORMULARIO EN ESTE PERÍODO DE REPORTE</v>
          </cell>
          <cell r="X145" t="str">
            <v>FEMENINO</v>
          </cell>
          <cell r="Y145" t="str">
            <v>Valle del Cauca</v>
          </cell>
          <cell r="Z145" t="str">
            <v>Jamundi</v>
          </cell>
          <cell r="AA145" t="str">
            <v>ANGIE</v>
          </cell>
          <cell r="AB145" t="str">
            <v>DANIELA</v>
          </cell>
          <cell r="AC145" t="str">
            <v>CASTAÑEDA</v>
          </cell>
          <cell r="AD145" t="str">
            <v>RUIZ</v>
          </cell>
          <cell r="AE145" t="str">
            <v>NO</v>
          </cell>
          <cell r="AF145" t="str">
            <v>6 NO CONSTITUYÓ GARANTÍAS</v>
          </cell>
          <cell r="AG145" t="str">
            <v>N-A</v>
          </cell>
          <cell r="AH145" t="str">
            <v>N-A</v>
          </cell>
          <cell r="AI145" t="str">
            <v>N-A</v>
          </cell>
          <cell r="AJ145" t="str">
            <v>N-A</v>
          </cell>
          <cell r="AK145" t="str">
            <v>GLORIA TERESITA SERNA ALZATE</v>
          </cell>
          <cell r="AL145" t="str">
            <v>PNN FARALLONES DE CALI</v>
          </cell>
          <cell r="AM145" t="str">
            <v>2 SUPERVISOR</v>
          </cell>
          <cell r="AN145" t="str">
            <v>3 CÉDULA DE CIUDADANÍA</v>
          </cell>
          <cell r="AO145">
            <v>29120620</v>
          </cell>
          <cell r="AP145" t="str">
            <v>MARIA JULIANA CERON</v>
          </cell>
          <cell r="AQ145">
            <v>307</v>
          </cell>
          <cell r="AR145" t="str">
            <v>3 NO PACTADOS</v>
          </cell>
          <cell r="AS145" t="str">
            <v>4 NO SE HA ADICIONADO NI EN VALOR y EN TIEMPO</v>
          </cell>
          <cell r="AT145">
            <v>0</v>
          </cell>
          <cell r="AU145">
            <v>0</v>
          </cell>
          <cell r="AV145" t="str">
            <v>-</v>
          </cell>
          <cell r="AW145">
            <v>0</v>
          </cell>
          <cell r="AY145">
            <v>45714</v>
          </cell>
          <cell r="AZ145" t="str">
            <v>N/A</v>
          </cell>
          <cell r="BA145">
            <v>45712</v>
          </cell>
          <cell r="BB145">
            <v>46022</v>
          </cell>
          <cell r="BD145" t="str">
            <v>2. NO</v>
          </cell>
          <cell r="BE145" t="str">
            <v>-</v>
          </cell>
          <cell r="BF145" t="str">
            <v>-</v>
          </cell>
          <cell r="BG145" t="str">
            <v>2. NO</v>
          </cell>
          <cell r="BH145">
            <v>0</v>
          </cell>
          <cell r="BI145" t="str">
            <v>-</v>
          </cell>
          <cell r="BJ145" t="str">
            <v>-</v>
          </cell>
          <cell r="BL145" t="str">
            <v>2025753501900073E</v>
          </cell>
          <cell r="BM145">
            <v>21327587</v>
          </cell>
          <cell r="BN145" t="str">
            <v>WENDY ISABEL DAVID</v>
          </cell>
          <cell r="BO145" t="str">
            <v>https://community.secop.gov.co/Public/Tendering/ContractNoticePhases/View?PPI=CO1.PPI.37706577&amp;isFromPublicArea=True&amp;isModal=False</v>
          </cell>
          <cell r="BP145" t="str">
            <v>VIGENTE</v>
          </cell>
          <cell r="BR145" t="str">
            <v xml:space="preserve">https://community.secop.gov.co/Public/Tendering/ContractDetailView/Index?UniqueIdentifier=CO1.PCCNTR.7547054 </v>
          </cell>
          <cell r="BS145" t="str">
            <v>angie.castaneda</v>
          </cell>
          <cell r="BT145" t="str">
            <v>parquesnacionales.gov.co</v>
          </cell>
          <cell r="BU145" t="str">
            <v>andani1298@gmail.com</v>
          </cell>
          <cell r="BV145" t="str">
            <v>OPERARIO</v>
          </cell>
          <cell r="BW145" t="str">
            <v>BANCO DE BOGOTA</v>
          </cell>
          <cell r="BX145" t="str">
            <v>Ahorro</v>
          </cell>
          <cell r="BY145">
            <v>180950578</v>
          </cell>
          <cell r="CC145">
            <v>486297</v>
          </cell>
          <cell r="CD145">
            <v>2084129</v>
          </cell>
          <cell r="CE145">
            <v>2084129</v>
          </cell>
          <cell r="CF145">
            <v>2084129</v>
          </cell>
          <cell r="CG145">
            <v>2084129</v>
          </cell>
          <cell r="CH145">
            <v>2084129</v>
          </cell>
          <cell r="CI145">
            <v>2084129</v>
          </cell>
          <cell r="CJ145">
            <v>2084129</v>
          </cell>
          <cell r="CK145">
            <v>2084129</v>
          </cell>
          <cell r="CL145">
            <v>2084129</v>
          </cell>
          <cell r="CM145">
            <v>2084129</v>
          </cell>
          <cell r="CN145">
            <v>0</v>
          </cell>
        </row>
        <row r="146">
          <cell r="A146" t="str">
            <v>CD-DTPA-144-2025</v>
          </cell>
          <cell r="B146" t="str">
            <v>1 FONAM</v>
          </cell>
          <cell r="C146" t="str">
            <v>CPS-DTPA-144-2025</v>
          </cell>
          <cell r="D146" t="str">
            <v>ZORAIDA BERMUDEZ CARDONA</v>
          </cell>
          <cell r="E146">
            <v>45712</v>
          </cell>
          <cell r="F146" t="str">
            <v>Prestar servicios de apoyo a la gestion con plena autonomia tecnica y administrativa en las actividades requeridas del PNN Farallones de Cali, consistente en actividades de viverismo, en la produccion y mantenimiento de plantulas para las actividades de restauracion, especialmente en los ecosistemas andinos y de paramo, en el marco de la conservacion de la diversidad biologica de las Areas Protegidas del SINAP Nacional</v>
          </cell>
          <cell r="G146" t="str">
            <v>APOYO A LA GESTIÓN</v>
          </cell>
          <cell r="H146" t="str">
            <v>2 CONTRATACIÓN DIRECTA</v>
          </cell>
          <cell r="I146" t="str">
            <v>14 PRESTACIÓN DE SERVICIOS</v>
          </cell>
          <cell r="J146" t="str">
            <v>N/A</v>
          </cell>
          <cell r="K146">
            <v>80111600</v>
          </cell>
          <cell r="L146">
            <v>10325</v>
          </cell>
          <cell r="M146">
            <v>10025</v>
          </cell>
          <cell r="N146">
            <v>45712</v>
          </cell>
          <cell r="O146">
            <v>2084129</v>
          </cell>
          <cell r="P146">
            <v>21327587</v>
          </cell>
          <cell r="Q146" t="str">
            <v>VEINTIÚN MILLONES TRESCIENTOS VEINTISIETE MIL QUINIENTOS OCHENTA Y SIETE</v>
          </cell>
          <cell r="R146" t="str">
            <v>1 PERSONA NATURAL</v>
          </cell>
          <cell r="S146" t="str">
            <v>3 CÉDULA DE CIUDADANÍA</v>
          </cell>
          <cell r="T146">
            <v>1118287049</v>
          </cell>
          <cell r="U146">
            <v>2</v>
          </cell>
          <cell r="V146" t="str">
            <v>N-A</v>
          </cell>
          <cell r="W146" t="str">
            <v>11 NO SE DILIGENCIA INFORMACIÓN PARA ESTE FORMULARIO EN ESTE PERÍODO DE REPORTE</v>
          </cell>
          <cell r="X146" t="str">
            <v>FEMENINO</v>
          </cell>
          <cell r="Y146" t="str">
            <v>Valle del Cauca</v>
          </cell>
          <cell r="Z146" t="str">
            <v>Cali</v>
          </cell>
          <cell r="AA146" t="str">
            <v>ZORAIDA</v>
          </cell>
          <cell r="AC146" t="str">
            <v>BERMUDEZ</v>
          </cell>
          <cell r="AD146" t="str">
            <v>CARDONA</v>
          </cell>
          <cell r="AE146" t="str">
            <v>NO</v>
          </cell>
          <cell r="AF146" t="str">
            <v>6 NO CONSTITUYÓ GARANTÍAS</v>
          </cell>
          <cell r="AG146" t="str">
            <v>N-A</v>
          </cell>
          <cell r="AH146" t="str">
            <v>N-A</v>
          </cell>
          <cell r="AI146" t="str">
            <v>N-A</v>
          </cell>
          <cell r="AJ146" t="str">
            <v>N-A</v>
          </cell>
          <cell r="AK146" t="str">
            <v>GLORIA TERESITA SERNA ALZATE</v>
          </cell>
          <cell r="AL146" t="str">
            <v>PNN FARALLONES DE CALI</v>
          </cell>
          <cell r="AM146" t="str">
            <v>2 SUPERVISOR</v>
          </cell>
          <cell r="AN146" t="str">
            <v>3 CÉDULA DE CIUDADANÍA</v>
          </cell>
          <cell r="AO146">
            <v>29120620</v>
          </cell>
          <cell r="AP146" t="str">
            <v>MARIA JULIANA CERON</v>
          </cell>
          <cell r="AQ146">
            <v>307</v>
          </cell>
          <cell r="AR146" t="str">
            <v>3 NO PACTADOS</v>
          </cell>
          <cell r="AS146" t="str">
            <v>4 NO SE HA ADICIONADO NI EN VALOR y EN TIEMPO</v>
          </cell>
          <cell r="AT146">
            <v>0</v>
          </cell>
          <cell r="AU146">
            <v>0</v>
          </cell>
          <cell r="AV146" t="str">
            <v>-</v>
          </cell>
          <cell r="AW146">
            <v>0</v>
          </cell>
          <cell r="AY146">
            <v>45714</v>
          </cell>
          <cell r="AZ146" t="str">
            <v>N/A</v>
          </cell>
          <cell r="BA146">
            <v>45712</v>
          </cell>
          <cell r="BB146">
            <v>46022</v>
          </cell>
          <cell r="BD146" t="str">
            <v>2. NO</v>
          </cell>
          <cell r="BE146" t="str">
            <v>-</v>
          </cell>
          <cell r="BF146" t="str">
            <v>-</v>
          </cell>
          <cell r="BG146" t="str">
            <v>2. NO</v>
          </cell>
          <cell r="BH146">
            <v>0</v>
          </cell>
          <cell r="BI146" t="str">
            <v>-</v>
          </cell>
          <cell r="BJ146" t="str">
            <v>-</v>
          </cell>
          <cell r="BL146" t="str">
            <v>2025753501900074E</v>
          </cell>
          <cell r="BM146">
            <v>21327587</v>
          </cell>
          <cell r="BN146" t="str">
            <v>ALEX YANIRA PISMAG PORTILLA</v>
          </cell>
          <cell r="BO146" t="str">
            <v>https://community.secop.gov.co/Public/Tendering/ContractNoticePhases/View?PPI=CO1.PPI.37706763&amp;isFromPublicArea=True&amp;isModal=False</v>
          </cell>
          <cell r="BP146" t="str">
            <v>VIGENTE</v>
          </cell>
          <cell r="BR146" t="str">
            <v xml:space="preserve">https://community.secop.gov.co/Public/Tendering/ContractDetailView/Index?UniqueIdentifier=CO1.PCCNTR.7551998 </v>
          </cell>
          <cell r="BS146" t="str">
            <v>zoraida.bermudez</v>
          </cell>
          <cell r="BT146" t="str">
            <v>parquesnacionales.gov.co</v>
          </cell>
          <cell r="BU146" t="str">
            <v>jacpblancas@gmail.com</v>
          </cell>
          <cell r="BV146" t="str">
            <v>OPERARIO</v>
          </cell>
          <cell r="BW146" t="str">
            <v>BANCO CAJA SOCIAL S.A.</v>
          </cell>
          <cell r="BX146" t="str">
            <v>Ahorro</v>
          </cell>
          <cell r="BY146">
            <v>24143313469</v>
          </cell>
          <cell r="CC146">
            <v>486297</v>
          </cell>
          <cell r="CD146">
            <v>2084129</v>
          </cell>
          <cell r="CE146">
            <v>2084129</v>
          </cell>
          <cell r="CF146">
            <v>2084129</v>
          </cell>
          <cell r="CG146">
            <v>2084129</v>
          </cell>
          <cell r="CH146">
            <v>2084129</v>
          </cell>
          <cell r="CI146">
            <v>2084129</v>
          </cell>
          <cell r="CJ146">
            <v>2084129</v>
          </cell>
          <cell r="CK146">
            <v>2084129</v>
          </cell>
          <cell r="CL146">
            <v>2084129</v>
          </cell>
          <cell r="CM146">
            <v>2084129</v>
          </cell>
          <cell r="CN146">
            <v>0</v>
          </cell>
        </row>
        <row r="147">
          <cell r="A147" t="str">
            <v>CD-DTPA-145-2025</v>
          </cell>
          <cell r="B147" t="str">
            <v>1 FONAM</v>
          </cell>
          <cell r="C147" t="str">
            <v>CPS-DTPA-145-2025</v>
          </cell>
          <cell r="D147" t="str">
            <v>ETIEN ARISTIZABAL</v>
          </cell>
          <cell r="E147">
            <v>45712</v>
          </cell>
          <cell r="F147" t="str">
            <v>Prestar servicios de apoyo a la gestión con plena autonomía técnica y administrativa en las actividades requeridas del PNN Farallones de Cali, consistente en actividades de viverismo, en la producción y mantenimiento de plántulas para las actividades de restauración, especialmente en los ecosistemas andinos y de páramo, en el marco de la conservación de la diversidad biológica de las Áreas Protegidas del SINAP Nacional.</v>
          </cell>
          <cell r="G147" t="str">
            <v>APOYO A LA GESTIÓN</v>
          </cell>
          <cell r="H147" t="str">
            <v>2 CONTRATACIÓN DIRECTA</v>
          </cell>
          <cell r="I147" t="str">
            <v>14 PRESTACIÓN DE SERVICIOS</v>
          </cell>
          <cell r="J147" t="str">
            <v>N/A</v>
          </cell>
          <cell r="K147">
            <v>80111600</v>
          </cell>
          <cell r="L147">
            <v>10125</v>
          </cell>
          <cell r="M147">
            <v>9425</v>
          </cell>
          <cell r="N147">
            <v>45712</v>
          </cell>
          <cell r="O147">
            <v>2084129</v>
          </cell>
          <cell r="P147">
            <v>21327587</v>
          </cell>
          <cell r="Q147" t="str">
            <v>VEINTIÚN MILLONES TRESCIENTOS VEINTISIETE MIL QUINIENTOS OCHENTA Y SIETE</v>
          </cell>
          <cell r="R147" t="str">
            <v>1 PERSONA NATURAL</v>
          </cell>
          <cell r="S147" t="str">
            <v>3 CÉDULA DE CIUDADANÍA</v>
          </cell>
          <cell r="T147">
            <v>94524892</v>
          </cell>
          <cell r="U147">
            <v>2</v>
          </cell>
          <cell r="V147" t="str">
            <v>N-A</v>
          </cell>
          <cell r="W147" t="str">
            <v>11 NO SE DILIGENCIA INFORMACIÓN PARA ESTE FORMULARIO EN ESTE PERÍODO DE REPORTE</v>
          </cell>
          <cell r="X147" t="str">
            <v>MASCULINO</v>
          </cell>
          <cell r="Y147" t="str">
            <v>Valle del Cauca</v>
          </cell>
          <cell r="Z147" t="str">
            <v>Cali</v>
          </cell>
          <cell r="AA147" t="str">
            <v>ETIEN</v>
          </cell>
          <cell r="AC147" t="str">
            <v>ARISTIZABAL</v>
          </cell>
          <cell r="AE147" t="str">
            <v>NO</v>
          </cell>
          <cell r="AF147" t="str">
            <v>6 NO CONSTITUYÓ GARANTÍAS</v>
          </cell>
          <cell r="AG147" t="str">
            <v>N-A</v>
          </cell>
          <cell r="AH147" t="str">
            <v>N-A</v>
          </cell>
          <cell r="AI147" t="str">
            <v>N-A</v>
          </cell>
          <cell r="AJ147" t="str">
            <v>N-A</v>
          </cell>
          <cell r="AK147" t="str">
            <v>GLORIA TERESITA SERNA ALZATE</v>
          </cell>
          <cell r="AL147" t="str">
            <v>PNN FARALLONES DE CALI</v>
          </cell>
          <cell r="AM147" t="str">
            <v>2 SUPERVISOR</v>
          </cell>
          <cell r="AN147" t="str">
            <v>3 CÉDULA DE CIUDADANÍA</v>
          </cell>
          <cell r="AO147">
            <v>29120620</v>
          </cell>
          <cell r="AP147" t="str">
            <v>MARIA JULIANA CERON</v>
          </cell>
          <cell r="AQ147">
            <v>307</v>
          </cell>
          <cell r="AR147" t="str">
            <v>3 NO PACTADOS</v>
          </cell>
          <cell r="AS147" t="str">
            <v>4 NO SE HA ADICIONADO NI EN VALOR y EN TIEMPO</v>
          </cell>
          <cell r="AT147">
            <v>0</v>
          </cell>
          <cell r="AU147">
            <v>0</v>
          </cell>
          <cell r="AV147" t="str">
            <v>-</v>
          </cell>
          <cell r="AW147">
            <v>0</v>
          </cell>
          <cell r="AY147">
            <v>45712</v>
          </cell>
          <cell r="AZ147" t="str">
            <v>N/A</v>
          </cell>
          <cell r="BA147">
            <v>45712</v>
          </cell>
          <cell r="BB147">
            <v>46022</v>
          </cell>
          <cell r="BD147" t="str">
            <v>2. NO</v>
          </cell>
          <cell r="BE147" t="str">
            <v>-</v>
          </cell>
          <cell r="BF147" t="str">
            <v>-</v>
          </cell>
          <cell r="BG147" t="str">
            <v>2. NO</v>
          </cell>
          <cell r="BH147">
            <v>0</v>
          </cell>
          <cell r="BI147" t="str">
            <v>-</v>
          </cell>
          <cell r="BJ147" t="str">
            <v>-</v>
          </cell>
          <cell r="BL147" t="str">
            <v>2025753501900075E</v>
          </cell>
          <cell r="BM147">
            <v>21327587</v>
          </cell>
          <cell r="BN147" t="str">
            <v>WENDY ISABEL DAVID</v>
          </cell>
          <cell r="BO147" t="str">
            <v>https://community.secop.gov.co/Public/Tendering/ContractNoticePhases/View?PPI=CO1.PPI.37707134&amp;isFromPublicArea=True&amp;isModal=False</v>
          </cell>
          <cell r="BP147" t="str">
            <v>VIGENTE</v>
          </cell>
          <cell r="BR147" t="str">
            <v xml:space="preserve"> https://community.secop.gov.co/Public/Tendering/ContractDetailView/Index?UniqueIdentifier=CO1.PCCNTR.7546990 </v>
          </cell>
          <cell r="BS147" t="str">
            <v>etien.aristizabal</v>
          </cell>
          <cell r="BT147" t="str">
            <v>parquesnacionales.gov.co</v>
          </cell>
          <cell r="BU147" t="str">
            <v>jhorel88@hotmail.com</v>
          </cell>
          <cell r="BV147" t="str">
            <v>OPERARIO</v>
          </cell>
          <cell r="BW147" t="str">
            <v>BANCOLOMBIA S.A.</v>
          </cell>
          <cell r="BX147" t="str">
            <v>Ahorro</v>
          </cell>
          <cell r="BY147">
            <v>6057715870</v>
          </cell>
          <cell r="CC147">
            <v>486297</v>
          </cell>
          <cell r="CD147">
            <v>2084129</v>
          </cell>
          <cell r="CE147">
            <v>2084129</v>
          </cell>
          <cell r="CF147">
            <v>2084129</v>
          </cell>
          <cell r="CG147">
            <v>2084129</v>
          </cell>
          <cell r="CH147">
            <v>2084129</v>
          </cell>
          <cell r="CI147">
            <v>2084129</v>
          </cell>
          <cell r="CJ147">
            <v>2084129</v>
          </cell>
          <cell r="CK147">
            <v>2084129</v>
          </cell>
          <cell r="CL147">
            <v>2084129</v>
          </cell>
          <cell r="CM147">
            <v>2084129</v>
          </cell>
          <cell r="CN147">
            <v>0</v>
          </cell>
        </row>
        <row r="148">
          <cell r="A148" t="str">
            <v>CD-DTPA-146-2025</v>
          </cell>
          <cell r="B148" t="str">
            <v>1 FONAM</v>
          </cell>
          <cell r="C148" t="str">
            <v>CPS-DTPA-146-2025</v>
          </cell>
          <cell r="D148" t="str">
            <v>MARIA CAMILA FREYRE GUASPUD</v>
          </cell>
          <cell r="E148">
            <v>45712</v>
          </cell>
          <cell r="F148" t="str">
            <v>Prestar servicio de apoyo a la gestión con plena autonomía técnica y administrativa en el PNN Farallones de Cali para la realización de las actividades necesarias para la implementación de los instrumentos de planeación (Programa de Monitoreo y Portafolio de Investigaciones) de la entidad, asociados a la estrategia de investigación y monitoreo en el área protegida, especialmente en los ecosistemas andinos y de páramo, en el marco de la conservación de la diversidad biológica de las áreas protegidas.</v>
          </cell>
          <cell r="G148" t="str">
            <v>APOYO A LA GESTIÓN</v>
          </cell>
          <cell r="H148" t="str">
            <v>2 CONTRATACIÓN DIRECTA</v>
          </cell>
          <cell r="I148" t="str">
            <v>14 PRESTACIÓN DE SERVICIOS</v>
          </cell>
          <cell r="J148" t="str">
            <v>N/A</v>
          </cell>
          <cell r="K148">
            <v>80111600</v>
          </cell>
          <cell r="L148">
            <v>7625</v>
          </cell>
          <cell r="M148">
            <v>9625</v>
          </cell>
          <cell r="N148">
            <v>45712</v>
          </cell>
          <cell r="O148">
            <v>1836238</v>
          </cell>
          <cell r="P148">
            <v>18790836</v>
          </cell>
          <cell r="Q148" t="str">
            <v>DIECIOCHO MILLONES SETECIENTOS NOVENTA MIL OCHOCIENTOS TREINTA Y SEIS</v>
          </cell>
          <cell r="R148" t="str">
            <v>1 PERSONA NATURAL</v>
          </cell>
          <cell r="S148" t="str">
            <v>3 CÉDULA DE CIUDADANÍA</v>
          </cell>
          <cell r="T148">
            <v>1005895897</v>
          </cell>
          <cell r="U148">
            <v>2</v>
          </cell>
          <cell r="V148" t="str">
            <v>N-A</v>
          </cell>
          <cell r="W148" t="str">
            <v>11 NO SE DILIGENCIA INFORMACIÓN PARA ESTE FORMULARIO EN ESTE PERÍODO DE REPORTE</v>
          </cell>
          <cell r="X148" t="str">
            <v>FEMENINO</v>
          </cell>
          <cell r="Y148" t="str">
            <v>Valle del Cauca</v>
          </cell>
          <cell r="Z148" t="str">
            <v>Cali</v>
          </cell>
          <cell r="AA148" t="str">
            <v>MARIA</v>
          </cell>
          <cell r="AB148" t="str">
            <v>CAMILA</v>
          </cell>
          <cell r="AC148" t="str">
            <v>FREYRE</v>
          </cell>
          <cell r="AD148" t="str">
            <v>GASPUD</v>
          </cell>
          <cell r="AE148" t="str">
            <v>NO</v>
          </cell>
          <cell r="AF148" t="str">
            <v>6 NO CONSTITUYÓ GARANTÍAS</v>
          </cell>
          <cell r="AG148" t="str">
            <v>N-A</v>
          </cell>
          <cell r="AH148" t="str">
            <v>N-A</v>
          </cell>
          <cell r="AI148" t="str">
            <v>N-A</v>
          </cell>
          <cell r="AJ148" t="str">
            <v>N-A</v>
          </cell>
          <cell r="AK148" t="str">
            <v>GLORIA TERESITA SERNA ALZATE</v>
          </cell>
          <cell r="AL148" t="str">
            <v>PNN FARALLONES DE CALI</v>
          </cell>
          <cell r="AM148" t="str">
            <v>2 SUPERVISOR</v>
          </cell>
          <cell r="AN148" t="str">
            <v>3 CÉDULA DE CIUDADANÍA</v>
          </cell>
          <cell r="AO148">
            <v>29120620</v>
          </cell>
          <cell r="AP148" t="str">
            <v>MARIA JULIANA CERON</v>
          </cell>
          <cell r="AQ148">
            <v>307</v>
          </cell>
          <cell r="AR148" t="str">
            <v>3 NO PACTADOS</v>
          </cell>
          <cell r="AS148" t="str">
            <v>4 NO SE HA ADICIONADO NI EN VALOR y EN TIEMPO</v>
          </cell>
          <cell r="AT148">
            <v>0</v>
          </cell>
          <cell r="AU148">
            <v>0</v>
          </cell>
          <cell r="AV148" t="str">
            <v>-</v>
          </cell>
          <cell r="AW148">
            <v>0</v>
          </cell>
          <cell r="AY148">
            <v>45713</v>
          </cell>
          <cell r="AZ148" t="str">
            <v>N/A</v>
          </cell>
          <cell r="BA148">
            <v>45712</v>
          </cell>
          <cell r="BB148">
            <v>46022</v>
          </cell>
          <cell r="BD148" t="str">
            <v>2. NO</v>
          </cell>
          <cell r="BE148" t="str">
            <v>-</v>
          </cell>
          <cell r="BF148" t="str">
            <v>-</v>
          </cell>
          <cell r="BG148" t="str">
            <v>2. NO</v>
          </cell>
          <cell r="BH148">
            <v>0</v>
          </cell>
          <cell r="BI148" t="str">
            <v>-</v>
          </cell>
          <cell r="BJ148" t="str">
            <v>-</v>
          </cell>
          <cell r="BL148" t="str">
            <v>2025753501900076E</v>
          </cell>
          <cell r="BM148">
            <v>18790836</v>
          </cell>
          <cell r="BN148" t="str">
            <v>WENDY ISABEL DAVID</v>
          </cell>
          <cell r="BO148" t="str">
            <v>https://community.secop.gov.co/Public/Tendering/ContractNoticePhases/View?PPI=CO1.PPI.37707070&amp;isFromPublicArea=True&amp;isModal=False</v>
          </cell>
          <cell r="BP148" t="str">
            <v>VIGENTE</v>
          </cell>
          <cell r="BR148" t="str">
            <v xml:space="preserve">https://community.secop.gov.co/Public/Tendering/ContractDetailView/Index?UniqueIdentifier=CO1.PCCNTR.7546993 </v>
          </cell>
          <cell r="BS148" t="str">
            <v>maria.freyre</v>
          </cell>
          <cell r="BT148" t="str">
            <v>parquesnacionales.gov.co</v>
          </cell>
          <cell r="BU148" t="str">
            <v>mariacfreyreguaspud@gmail.com</v>
          </cell>
          <cell r="BV148" t="str">
            <v>OPERARIO</v>
          </cell>
          <cell r="BW148" t="str">
            <v>BANCO BILBAO VIZCAYA ARGENTARIA COLOMBIA S.A. BBVA</v>
          </cell>
          <cell r="BX148" t="str">
            <v>Ahorro</v>
          </cell>
          <cell r="BY148">
            <v>572303717</v>
          </cell>
          <cell r="CC148">
            <v>428456</v>
          </cell>
          <cell r="CD148">
            <v>1836238</v>
          </cell>
          <cell r="CE148">
            <v>1836238</v>
          </cell>
          <cell r="CF148">
            <v>1836238</v>
          </cell>
          <cell r="CG148">
            <v>1836238</v>
          </cell>
          <cell r="CH148">
            <v>1836238</v>
          </cell>
          <cell r="CI148">
            <v>1836238</v>
          </cell>
          <cell r="CJ148">
            <v>1836238</v>
          </cell>
          <cell r="CK148">
            <v>1836238</v>
          </cell>
          <cell r="CL148">
            <v>1836238</v>
          </cell>
          <cell r="CM148">
            <v>1836238</v>
          </cell>
          <cell r="CN148">
            <v>0</v>
          </cell>
        </row>
        <row r="149">
          <cell r="A149" t="str">
            <v>CD-DTPA-147-2025</v>
          </cell>
          <cell r="B149" t="str">
            <v>1 FONAM</v>
          </cell>
          <cell r="C149" t="str">
            <v>CPS-DTPA-147-2025</v>
          </cell>
          <cell r="D149" t="str">
            <v>MARIA FERNANDA PARRA OSPINA</v>
          </cell>
          <cell r="E149">
            <v>45712</v>
          </cell>
          <cell r="F149" t="str">
            <v>PA04-3202060-19-1-069 Prestar servicios profesionales con plena autonomia tecnica y administrativa en el PNN Farallones de Cali en la realizacion de las actividades necesarias para Implementar el proceso de restauracion en las zonas degradadas y/o alteradas de las areas protegidas nacionales y/o zonas de influencia especialmente en los ecosistemas andinos y de paramo, en el marco de la conservacion de la diversidad biologica de las Areas Protegidas del SINAP Nacional.</v>
          </cell>
          <cell r="G149" t="str">
            <v>PROFESIONAL</v>
          </cell>
          <cell r="H149" t="str">
            <v>2 CONTRATACIÓN DIRECTA</v>
          </cell>
          <cell r="I149" t="str">
            <v>14 PRESTACIÓN DE SERVICIOS</v>
          </cell>
          <cell r="J149" t="str">
            <v>N/A</v>
          </cell>
          <cell r="K149">
            <v>80111600</v>
          </cell>
          <cell r="L149">
            <v>6625</v>
          </cell>
          <cell r="M149">
            <v>9925</v>
          </cell>
          <cell r="N149">
            <v>45712</v>
          </cell>
          <cell r="O149">
            <v>5693195</v>
          </cell>
          <cell r="P149">
            <v>58260362</v>
          </cell>
          <cell r="Q149" t="str">
            <v>CINCUENTA Y OCHO MILLONES DOSCIENTOS SESENTA MIL TRESCIENTOS SESENTA Y DOS</v>
          </cell>
          <cell r="R149" t="str">
            <v>1 PERSONA NATURAL</v>
          </cell>
          <cell r="S149" t="str">
            <v>3 CÉDULA DE CIUDADANÍA</v>
          </cell>
          <cell r="T149">
            <v>1061048034</v>
          </cell>
          <cell r="U149">
            <v>2</v>
          </cell>
          <cell r="V149" t="str">
            <v>N-A</v>
          </cell>
          <cell r="W149" t="str">
            <v>11 NO SE DILIGENCIA INFORMACIÓN PARA ESTE FORMULARIO EN ESTE PERÍODO DE REPORTE</v>
          </cell>
          <cell r="X149" t="str">
            <v>FEMENINO</v>
          </cell>
          <cell r="Y149" t="str">
            <v>Caldas</v>
          </cell>
          <cell r="Z149" t="str">
            <v>Manizales</v>
          </cell>
          <cell r="AA149" t="str">
            <v>MARIA</v>
          </cell>
          <cell r="AB149" t="str">
            <v>FERNANDA</v>
          </cell>
          <cell r="AC149" t="str">
            <v>PARRA</v>
          </cell>
          <cell r="AD149" t="str">
            <v>OSPINA</v>
          </cell>
          <cell r="AE149" t="str">
            <v>SI</v>
          </cell>
          <cell r="AF149" t="str">
            <v>1 PÓLIZA</v>
          </cell>
          <cell r="AG149" t="str">
            <v>12 SEGUROS DEL ESTADO</v>
          </cell>
          <cell r="AH149" t="str">
            <v>2 CUMPLIMIENTO</v>
          </cell>
          <cell r="AI149">
            <v>45712</v>
          </cell>
          <cell r="AJ149" t="str">
            <v>45-46-101030097</v>
          </cell>
          <cell r="AK149" t="str">
            <v>GLORIA TERESITA SERNA ALZATE</v>
          </cell>
          <cell r="AL149" t="str">
            <v>PNN FARALLONES DE CALI</v>
          </cell>
          <cell r="AM149" t="str">
            <v>2 SUPERVISOR</v>
          </cell>
          <cell r="AN149" t="str">
            <v>3 CÉDULA DE CIUDADANÍA</v>
          </cell>
          <cell r="AO149">
            <v>29120620</v>
          </cell>
          <cell r="AP149" t="str">
            <v>MARIA JULIANA CERON</v>
          </cell>
          <cell r="AQ149">
            <v>307</v>
          </cell>
          <cell r="AR149" t="str">
            <v>3 NO PACTADOS</v>
          </cell>
          <cell r="AS149" t="str">
            <v>4 NO SE HA ADICIONADO NI EN VALOR y EN TIEMPO</v>
          </cell>
          <cell r="AT149">
            <v>0</v>
          </cell>
          <cell r="AU149">
            <v>0</v>
          </cell>
          <cell r="AV149" t="str">
            <v>-</v>
          </cell>
          <cell r="AW149">
            <v>0</v>
          </cell>
          <cell r="AY149">
            <v>45714</v>
          </cell>
          <cell r="AZ149">
            <v>45712</v>
          </cell>
          <cell r="BA149">
            <v>45712</v>
          </cell>
          <cell r="BB149">
            <v>46022</v>
          </cell>
          <cell r="BD149" t="str">
            <v>2. NO</v>
          </cell>
          <cell r="BE149" t="str">
            <v>-</v>
          </cell>
          <cell r="BF149" t="str">
            <v>-</v>
          </cell>
          <cell r="BG149" t="str">
            <v>2. NO</v>
          </cell>
          <cell r="BH149">
            <v>0</v>
          </cell>
          <cell r="BI149" t="str">
            <v>-</v>
          </cell>
          <cell r="BJ149" t="str">
            <v>-</v>
          </cell>
          <cell r="BL149" t="str">
            <v>2025753501900077E</v>
          </cell>
          <cell r="BM149">
            <v>58260362</v>
          </cell>
          <cell r="BN149" t="str">
            <v>ALEX YANIRA PISMAG PORTILLA</v>
          </cell>
          <cell r="BO149" t="str">
            <v>https://community.secop.gov.co/Public/Tendering/ContractNoticePhases/View?PPI=CO1.PPI.37707073&amp;isFromPublicArea=True&amp;isModal=False</v>
          </cell>
          <cell r="BP149" t="str">
            <v>VIGENTE</v>
          </cell>
          <cell r="BR149" t="str">
            <v xml:space="preserve">https://community.secop.gov.co/Public/Tendering/ContractDetailView/Index?UniqueIdentifier=CO1.PCCNTR.7551637 </v>
          </cell>
          <cell r="BS149" t="str">
            <v>maria.parra</v>
          </cell>
          <cell r="BT149" t="str">
            <v>parquesnacionales.gov.co</v>
          </cell>
          <cell r="BU149" t="str">
            <v>mariaasistenteinvestigacion.mvz@gmail.com</v>
          </cell>
          <cell r="BV149" t="str">
            <v>PROFESIONAL</v>
          </cell>
          <cell r="BW149" t="str">
            <v>BANCOLOMBIA S.A.</v>
          </cell>
          <cell r="BX149" t="str">
            <v>Ahorro</v>
          </cell>
          <cell r="BY149">
            <v>91278088681</v>
          </cell>
          <cell r="CC149">
            <v>1328412</v>
          </cell>
          <cell r="CD149">
            <v>5693195</v>
          </cell>
          <cell r="CE149">
            <v>5693195</v>
          </cell>
          <cell r="CF149">
            <v>5693195</v>
          </cell>
          <cell r="CG149">
            <v>5693195</v>
          </cell>
          <cell r="CH149">
            <v>5693195</v>
          </cell>
          <cell r="CI149">
            <v>5693195</v>
          </cell>
          <cell r="CJ149">
            <v>5693195</v>
          </cell>
          <cell r="CK149">
            <v>5693195</v>
          </cell>
          <cell r="CL149">
            <v>5693195</v>
          </cell>
          <cell r="CM149">
            <v>5693195</v>
          </cell>
          <cell r="CN149">
            <v>0</v>
          </cell>
        </row>
        <row r="150">
          <cell r="A150" t="str">
            <v>CD-DTPA-148-2025</v>
          </cell>
          <cell r="B150" t="str">
            <v>1 FONAM</v>
          </cell>
          <cell r="C150" t="str">
            <v>CPS-DTPA-148-2025</v>
          </cell>
          <cell r="D150" t="str">
            <v>HÉCTOR CHIRIMIA GONZALEZ</v>
          </cell>
          <cell r="E150">
            <v>45712</v>
          </cell>
          <cell r="F150" t="str">
            <v>Prestar servicios de apoyo a la gestión con plena autonomía técnica y administrativa en el PNN Utría en el desarrollo técnico de acciones en el proceso de restauración en las zonas degradadas y/o alteradas del área protegida y/o zonas de influencia, en el marco de la conservación de la diversidad biológica de las áreas protegidas del SINAP nacional.</v>
          </cell>
          <cell r="G150" t="str">
            <v>APOYO A LA GESTIÓN</v>
          </cell>
          <cell r="H150" t="str">
            <v>2 CONTRATACIÓN DIRECTA</v>
          </cell>
          <cell r="I150" t="str">
            <v>14 PRESTACIÓN DE SERVICIOS</v>
          </cell>
          <cell r="J150" t="str">
            <v>N/A</v>
          </cell>
          <cell r="K150">
            <v>80111600</v>
          </cell>
          <cell r="L150">
            <v>12325</v>
          </cell>
          <cell r="M150">
            <v>9825</v>
          </cell>
          <cell r="N150">
            <v>45712</v>
          </cell>
          <cell r="O150">
            <v>3670920</v>
          </cell>
          <cell r="P150">
            <v>37565748</v>
          </cell>
          <cell r="Q150" t="str">
            <v>TREINTA Y SIETE MILLONES QUINIENTOS SESENTA Y CINCO MIL SETECIENTOS CUARENTA Y OCHO</v>
          </cell>
          <cell r="R150" t="str">
            <v>1 PERSONA NATURAL</v>
          </cell>
          <cell r="S150" t="str">
            <v>3 CÉDULA DE CIUDADANÍA</v>
          </cell>
          <cell r="T150">
            <v>76279963</v>
          </cell>
          <cell r="U150">
            <v>2</v>
          </cell>
          <cell r="V150" t="str">
            <v>N-A</v>
          </cell>
          <cell r="W150" t="str">
            <v>11 NO SE DILIGENCIA INFORMACIÓN PARA ESTE FORMULARIO EN ESTE PERÍODO DE REPORTE</v>
          </cell>
          <cell r="X150" t="str">
            <v>MASCULINO</v>
          </cell>
          <cell r="Y150" t="str">
            <v>Cauca</v>
          </cell>
          <cell r="Z150" t="str">
            <v xml:space="preserve">López Micay </v>
          </cell>
          <cell r="AA150" t="str">
            <v>HÉCTOR</v>
          </cell>
          <cell r="AC150" t="str">
            <v>CHIRIMIA</v>
          </cell>
          <cell r="AD150" t="str">
            <v>GONZALEZ</v>
          </cell>
          <cell r="AE150" t="str">
            <v>NO</v>
          </cell>
          <cell r="AF150" t="str">
            <v>6 NO CONSTITUYÓ GARANTÍAS</v>
          </cell>
          <cell r="AG150" t="str">
            <v>N-A</v>
          </cell>
          <cell r="AH150" t="str">
            <v>N-A</v>
          </cell>
          <cell r="AI150" t="str">
            <v>N-A</v>
          </cell>
          <cell r="AJ150" t="str">
            <v>N-A</v>
          </cell>
          <cell r="AK150" t="str">
            <v>GLORIA TERESITA SERNA ALZATE</v>
          </cell>
          <cell r="AL150" t="str">
            <v>PNN UTRÍA</v>
          </cell>
          <cell r="AM150" t="str">
            <v>2 SUPERVISOR</v>
          </cell>
          <cell r="AN150" t="str">
            <v>3 CÉDULA DE CIUDADANÍA</v>
          </cell>
          <cell r="AO150">
            <v>66848955</v>
          </cell>
          <cell r="AP150" t="str">
            <v>MARIA XIMENA ZORRILLA A.</v>
          </cell>
          <cell r="AQ150">
            <v>307</v>
          </cell>
          <cell r="AR150" t="str">
            <v>3 NO PACTADOS</v>
          </cell>
          <cell r="AS150" t="str">
            <v>4 NO SE HA ADICIONADO NI EN VALOR y EN TIEMPO</v>
          </cell>
          <cell r="AT150">
            <v>0</v>
          </cell>
          <cell r="AU150">
            <v>0</v>
          </cell>
          <cell r="AV150" t="str">
            <v>-</v>
          </cell>
          <cell r="AW150">
            <v>0</v>
          </cell>
          <cell r="AY150">
            <v>45714</v>
          </cell>
          <cell r="AZ150" t="str">
            <v>N/A</v>
          </cell>
          <cell r="BA150">
            <v>45712</v>
          </cell>
          <cell r="BB150">
            <v>46022</v>
          </cell>
          <cell r="BD150" t="str">
            <v>2. NO</v>
          </cell>
          <cell r="BE150" t="str">
            <v>-</v>
          </cell>
          <cell r="BF150" t="str">
            <v>-</v>
          </cell>
          <cell r="BG150" t="str">
            <v>2. NO</v>
          </cell>
          <cell r="BH150">
            <v>0</v>
          </cell>
          <cell r="BI150" t="str">
            <v>-</v>
          </cell>
          <cell r="BJ150" t="str">
            <v>-</v>
          </cell>
          <cell r="BL150" t="str">
            <v>2025753501900078E</v>
          </cell>
          <cell r="BM150">
            <v>37565748</v>
          </cell>
          <cell r="BN150" t="str">
            <v>JULIANA ISABEL MONTES ROMERO</v>
          </cell>
          <cell r="BO150" t="str">
            <v>https://community.secop.gov.co/Public/Tendering/ContractNoticePhases/View?PPI=CO1.PPI.37720734&amp;isFromPublicArea=True&amp;isModal=False</v>
          </cell>
          <cell r="BP150" t="str">
            <v>VIGENTE</v>
          </cell>
          <cell r="BR150" t="str">
            <v xml:space="preserve">https://community.secop.gov.co/Public/Tendering/ContractDetailView/Index?UniqueIdentifier=CO1.PCCNTR.7550162 </v>
          </cell>
          <cell r="BS150" t="str">
            <v>hector.chirimia</v>
          </cell>
          <cell r="BT150" t="str">
            <v>parquesnacionales.gov.co</v>
          </cell>
          <cell r="BU150" t="str">
            <v>hectorchiry03@gmail.com</v>
          </cell>
          <cell r="BV150" t="str">
            <v>TECNOLOGO</v>
          </cell>
          <cell r="BW150" t="str">
            <v>BANCOLOMBIA S.A.</v>
          </cell>
          <cell r="BX150" t="str">
            <v>Ahorro</v>
          </cell>
          <cell r="BY150">
            <v>86837709581</v>
          </cell>
          <cell r="CC150">
            <v>856548</v>
          </cell>
          <cell r="CD150">
            <v>3670920</v>
          </cell>
          <cell r="CE150">
            <v>3670920</v>
          </cell>
          <cell r="CF150">
            <v>3670920</v>
          </cell>
          <cell r="CG150">
            <v>3670920</v>
          </cell>
          <cell r="CH150">
            <v>3670920</v>
          </cell>
          <cell r="CI150">
            <v>3670920</v>
          </cell>
          <cell r="CJ150">
            <v>3670920</v>
          </cell>
          <cell r="CK150">
            <v>3670920</v>
          </cell>
          <cell r="CL150">
            <v>3670920</v>
          </cell>
          <cell r="CM150">
            <v>3670920</v>
          </cell>
          <cell r="CN150">
            <v>0</v>
          </cell>
        </row>
        <row r="151">
          <cell r="A151" t="str">
            <v>CD-DTPA-149-2025</v>
          </cell>
          <cell r="B151" t="str">
            <v>1 FONAM</v>
          </cell>
          <cell r="C151" t="str">
            <v>CPS-DTPA-149-2025</v>
          </cell>
          <cell r="D151" t="str">
            <v>DARWIN ASPRILLA PALACIOS</v>
          </cell>
          <cell r="E151">
            <v>45712</v>
          </cell>
          <cell r="F151" t="str">
            <v>Prestar servicio de apoyo a la gestión con plena autonomía técnica y administrativa en el PNN Utría para el desarrollo de los recorridos de la estrategia de prevención, vigilancia y control, en el marco de la conservación de la diversidad biológica de las áreas protegidas del SINAP nacional.</v>
          </cell>
          <cell r="G151" t="str">
            <v>APOYO A LA GESTIÓN</v>
          </cell>
          <cell r="H151" t="str">
            <v>2 CONTRATACIÓN DIRECTA</v>
          </cell>
          <cell r="I151" t="str">
            <v>14 PRESTACIÓN DE SERVICIOS</v>
          </cell>
          <cell r="J151" t="str">
            <v>N/A</v>
          </cell>
          <cell r="K151">
            <v>80111600</v>
          </cell>
          <cell r="L151">
            <v>9325</v>
          </cell>
          <cell r="M151">
            <v>9725</v>
          </cell>
          <cell r="N151">
            <v>45712</v>
          </cell>
          <cell r="O151">
            <v>2365487</v>
          </cell>
          <cell r="P151">
            <v>23576020</v>
          </cell>
          <cell r="Q151" t="str">
            <v>VEINTITRÉS MILLONES QUINIENTOS SETENTA Y SEIS MIL VEINTE</v>
          </cell>
          <cell r="R151" t="str">
            <v>1 PERSONA NATURAL</v>
          </cell>
          <cell r="S151" t="str">
            <v>3 CÉDULA DE CIUDADANÍA</v>
          </cell>
          <cell r="T151">
            <v>11621531</v>
          </cell>
          <cell r="U151">
            <v>2</v>
          </cell>
          <cell r="V151" t="str">
            <v>N-A</v>
          </cell>
          <cell r="W151" t="str">
            <v>11 NO SE DILIGENCIA INFORMACIÓN PARA ESTE FORMULARIO EN ESTE PERÍODO DE REPORTE</v>
          </cell>
          <cell r="X151" t="str">
            <v>MASCULINO</v>
          </cell>
          <cell r="Y151" t="str">
            <v>Choco</v>
          </cell>
          <cell r="Z151" t="str">
            <v>Bajo Baudo</v>
          </cell>
          <cell r="AA151" t="str">
            <v>DARWIN</v>
          </cell>
          <cell r="AC151" t="str">
            <v>ASPRILLA</v>
          </cell>
          <cell r="AD151" t="str">
            <v>PALACIOS</v>
          </cell>
          <cell r="AE151" t="str">
            <v>NO</v>
          </cell>
          <cell r="AF151" t="str">
            <v>6 NO CONSTITUYÓ GARANTÍAS</v>
          </cell>
          <cell r="AG151" t="str">
            <v>N-A</v>
          </cell>
          <cell r="AH151" t="str">
            <v>N-A</v>
          </cell>
          <cell r="AI151" t="str">
            <v>N-A</v>
          </cell>
          <cell r="AJ151" t="str">
            <v>N-A</v>
          </cell>
          <cell r="AK151" t="str">
            <v>GLORIA TERESITA SERNA ALZATE</v>
          </cell>
          <cell r="AL151" t="str">
            <v>PNN UTRÍA</v>
          </cell>
          <cell r="AM151" t="str">
            <v>2 SUPERVISOR</v>
          </cell>
          <cell r="AN151" t="str">
            <v>3 CÉDULA DE CIUDADANÍA</v>
          </cell>
          <cell r="AO151">
            <v>66848955</v>
          </cell>
          <cell r="AP151" t="str">
            <v>MARIA XIMENA ZORRILLA A.</v>
          </cell>
          <cell r="AQ151">
            <v>299</v>
          </cell>
          <cell r="AR151" t="str">
            <v>3 NO PACTADOS</v>
          </cell>
          <cell r="AS151" t="str">
            <v>4 NO SE HA ADICIONADO NI EN VALOR y EN TIEMPO</v>
          </cell>
          <cell r="AT151">
            <v>0</v>
          </cell>
          <cell r="AU151">
            <v>0</v>
          </cell>
          <cell r="AV151" t="str">
            <v>-</v>
          </cell>
          <cell r="AW151">
            <v>0</v>
          </cell>
          <cell r="AY151">
            <v>45713</v>
          </cell>
          <cell r="AZ151" t="str">
            <v>N/A</v>
          </cell>
          <cell r="BA151">
            <v>45712</v>
          </cell>
          <cell r="BB151">
            <v>46013</v>
          </cell>
          <cell r="BD151" t="str">
            <v>2. NO</v>
          </cell>
          <cell r="BE151" t="str">
            <v>-</v>
          </cell>
          <cell r="BF151" t="str">
            <v>-</v>
          </cell>
          <cell r="BG151" t="str">
            <v>2. NO</v>
          </cell>
          <cell r="BH151">
            <v>0</v>
          </cell>
          <cell r="BI151" t="str">
            <v>-</v>
          </cell>
          <cell r="BJ151" t="str">
            <v>-</v>
          </cell>
          <cell r="BL151" t="str">
            <v>2025753501900079E</v>
          </cell>
          <cell r="BM151">
            <v>23576020</v>
          </cell>
          <cell r="BN151" t="str">
            <v>JULIANA ISABEL MONTES ROMERO</v>
          </cell>
          <cell r="BO151" t="str">
            <v>https://community.secop.gov.co/Public/Tendering/ContractNoticePhases/View?PPI=CO1.PPI.37726085&amp;isFromPublicArea=True&amp;isModal=False</v>
          </cell>
          <cell r="BP151" t="str">
            <v>VIGENTE</v>
          </cell>
          <cell r="BR151" t="str">
            <v xml:space="preserve">https://community.secop.gov.co/Public/Tendering/ContractDetailView/Index?UniqueIdentifier=CO1.PCCNTR.7551656 </v>
          </cell>
          <cell r="BS151" t="str">
            <v>darwin.asprilla</v>
          </cell>
          <cell r="BT151" t="str">
            <v>parquesnacionales.gov.co</v>
          </cell>
          <cell r="BU151" t="str">
            <v>asprilladarwin25@hotmail.es</v>
          </cell>
          <cell r="BV151" t="str">
            <v>OPERARIO</v>
          </cell>
          <cell r="BW151" t="str">
            <v>BANCOLOMBIA S.A.</v>
          </cell>
          <cell r="BX151" t="str">
            <v>Ahorro</v>
          </cell>
          <cell r="BY151">
            <v>87067325014</v>
          </cell>
          <cell r="CC151">
            <v>551947</v>
          </cell>
          <cell r="CD151">
            <v>2365487</v>
          </cell>
          <cell r="CE151">
            <v>2365487</v>
          </cell>
          <cell r="CF151">
            <v>2365487</v>
          </cell>
          <cell r="CG151">
            <v>2365487</v>
          </cell>
          <cell r="CH151">
            <v>2365487</v>
          </cell>
          <cell r="CI151">
            <v>2365487</v>
          </cell>
          <cell r="CJ151">
            <v>2365487</v>
          </cell>
          <cell r="CK151">
            <v>2365487</v>
          </cell>
          <cell r="CL151">
            <v>2365487</v>
          </cell>
          <cell r="CM151">
            <v>1734690</v>
          </cell>
          <cell r="CN151">
            <v>0</v>
          </cell>
        </row>
        <row r="152">
          <cell r="A152" t="str">
            <v>CD-DTPA-150-2025</v>
          </cell>
          <cell r="B152" t="str">
            <v>2 NACION</v>
          </cell>
          <cell r="C152" t="str">
            <v>CPS-DTPA-150-2025</v>
          </cell>
          <cell r="D152" t="str">
            <v>PHIUSUT CHOCHO CARPIO</v>
          </cell>
          <cell r="E152">
            <v>45713</v>
          </cell>
          <cell r="F152" t="str">
            <v>Prestar servicios de apoyo a la gestión con plena autonomía técnica y administrativa en el PNN LOS Katíos en el desarrollo de actividades operativas de las estrategias especiales de manejo que contribuyen a la construcción de la gobernanza y fortalecen las diversas formas de participación con los grupos étnicos presentes en el área protegida, en el marco de la conservación de la diversidad biológica de las áreas protegidas del SINAP nacional.</v>
          </cell>
          <cell r="G152" t="str">
            <v>APOYO A LA GESTIÓN</v>
          </cell>
          <cell r="H152" t="str">
            <v>2 CONTRATACIÓN DIRECTA</v>
          </cell>
          <cell r="I152" t="str">
            <v>14 PRESTACIÓN DE SERVICIOS</v>
          </cell>
          <cell r="J152" t="str">
            <v>N/A</v>
          </cell>
          <cell r="K152">
            <v>80111600</v>
          </cell>
          <cell r="L152">
            <v>14925</v>
          </cell>
          <cell r="M152">
            <v>13525</v>
          </cell>
          <cell r="N152">
            <v>45713</v>
          </cell>
          <cell r="O152">
            <v>1836237</v>
          </cell>
          <cell r="P152">
            <v>18423578</v>
          </cell>
          <cell r="Q152" t="str">
            <v>DIECIOCHO MILLONES CUATROCIENTOS VEINTITRÉS MIL QUINIENTOS SETENTA Y OCHO</v>
          </cell>
          <cell r="R152" t="str">
            <v>1 PERSONA NATURAL</v>
          </cell>
          <cell r="S152" t="str">
            <v>3 CÉDULA DE CIUDADANÍA</v>
          </cell>
          <cell r="T152">
            <v>1003786679</v>
          </cell>
          <cell r="U152">
            <v>2</v>
          </cell>
          <cell r="V152" t="str">
            <v>N-A</v>
          </cell>
          <cell r="W152" t="str">
            <v>11 NO SE DILIGENCIA INFORMACIÓN PARA ESTE FORMULARIO EN ESTE PERÍODO DE REPORTE</v>
          </cell>
          <cell r="X152" t="str">
            <v>MASCULINO</v>
          </cell>
          <cell r="Y152" t="str">
            <v>Choco</v>
          </cell>
          <cell r="Z152" t="str">
            <v>Rio Sucio</v>
          </cell>
          <cell r="AA152" t="str">
            <v>PHIUSUT</v>
          </cell>
          <cell r="AC152" t="str">
            <v>CHOCHO</v>
          </cell>
          <cell r="AD152" t="str">
            <v>CARPIO</v>
          </cell>
          <cell r="AE152" t="str">
            <v>NO</v>
          </cell>
          <cell r="AF152" t="str">
            <v>6 NO CONSTITUYÓ GARANTÍAS</v>
          </cell>
          <cell r="AG152" t="str">
            <v>N-A</v>
          </cell>
          <cell r="AH152" t="str">
            <v>N-A</v>
          </cell>
          <cell r="AI152" t="str">
            <v>N-A</v>
          </cell>
          <cell r="AJ152" t="str">
            <v>N-A</v>
          </cell>
          <cell r="AK152" t="str">
            <v>GLORIA TERESITA SERNA ALZATE</v>
          </cell>
          <cell r="AL152" t="str">
            <v>PNN LOS KATIOS</v>
          </cell>
          <cell r="AM152" t="str">
            <v>2 SUPERVISOR</v>
          </cell>
          <cell r="AN152" t="str">
            <v>3 CÉDULA DE CIUDADANÍA</v>
          </cell>
          <cell r="AO152">
            <v>12563768</v>
          </cell>
          <cell r="AP152" t="str">
            <v>NELSON DE LA ROSA MANJARRES</v>
          </cell>
          <cell r="AQ152">
            <v>301</v>
          </cell>
          <cell r="AR152" t="str">
            <v>3 NO PACTADOS</v>
          </cell>
          <cell r="AS152" t="str">
            <v>4 NO SE HA ADICIONADO NI EN VALOR y EN TIEMPO</v>
          </cell>
          <cell r="AT152">
            <v>0</v>
          </cell>
          <cell r="AU152">
            <v>0</v>
          </cell>
          <cell r="AV152" t="str">
            <v>-</v>
          </cell>
          <cell r="AW152">
            <v>0</v>
          </cell>
          <cell r="AY152">
            <v>45714</v>
          </cell>
          <cell r="AZ152" t="str">
            <v>N/A</v>
          </cell>
          <cell r="BA152">
            <v>45713</v>
          </cell>
          <cell r="BB152">
            <v>46016</v>
          </cell>
          <cell r="BD152" t="str">
            <v>2. NO</v>
          </cell>
          <cell r="BE152" t="str">
            <v>-</v>
          </cell>
          <cell r="BF152" t="str">
            <v>-</v>
          </cell>
          <cell r="BG152" t="str">
            <v>2. NO</v>
          </cell>
          <cell r="BH152">
            <v>0</v>
          </cell>
          <cell r="BI152" t="str">
            <v>-</v>
          </cell>
          <cell r="BJ152" t="str">
            <v>-</v>
          </cell>
          <cell r="BL152" t="str">
            <v>2025753501000068E</v>
          </cell>
          <cell r="BM152">
            <v>18423578</v>
          </cell>
          <cell r="BN152" t="str">
            <v>KHAREM CARABALI MARULANDA</v>
          </cell>
          <cell r="BO152" t="str">
            <v>https://community.secop.gov.co/Public/Tendering/ContractNoticePhases/View?PPI=CO1.PPI.37741737&amp;isFromPublicArea=True&amp;isModal=False</v>
          </cell>
          <cell r="BP152" t="str">
            <v>VIGENTE</v>
          </cell>
          <cell r="BR152" t="str">
            <v xml:space="preserve">https://community.secop.gov.co/Public/Tendering/ContractDetailView/Index?UniqueIdentifier=CO1.PCCNTR.7555789 </v>
          </cell>
          <cell r="BS152" t="str">
            <v>phiusut.chocho</v>
          </cell>
          <cell r="BT152" t="str">
            <v>parquesnacionales.gov.co</v>
          </cell>
          <cell r="BU152" t="str">
            <v>phiusutchochocarpio@gmail.com</v>
          </cell>
          <cell r="BV152" t="str">
            <v>OPERARIO</v>
          </cell>
          <cell r="BW152" t="str">
            <v>BANCOLOMBIA S.A.</v>
          </cell>
          <cell r="BX152" t="str">
            <v>Ahorro</v>
          </cell>
          <cell r="BY152">
            <v>95977473943</v>
          </cell>
          <cell r="CC152">
            <v>367247</v>
          </cell>
          <cell r="CD152">
            <v>1836237</v>
          </cell>
          <cell r="CE152">
            <v>1836237</v>
          </cell>
          <cell r="CF152">
            <v>1836237</v>
          </cell>
          <cell r="CG152">
            <v>1836237</v>
          </cell>
          <cell r="CH152">
            <v>1836237</v>
          </cell>
          <cell r="CI152">
            <v>1836237</v>
          </cell>
          <cell r="CJ152">
            <v>1836237</v>
          </cell>
          <cell r="CK152">
            <v>1836237</v>
          </cell>
          <cell r="CL152">
            <v>1836237</v>
          </cell>
          <cell r="CM152">
            <v>1530198</v>
          </cell>
          <cell r="CN152">
            <v>0</v>
          </cell>
        </row>
        <row r="153">
          <cell r="A153" t="str">
            <v>CD-DTPA-151-2025</v>
          </cell>
          <cell r="B153" t="str">
            <v>2 NACION</v>
          </cell>
          <cell r="C153" t="str">
            <v>CPS-DTPA-151-2025</v>
          </cell>
          <cell r="D153" t="str">
            <v>GLORIA ESTELA MOYA MARTINEZ</v>
          </cell>
          <cell r="E153">
            <v>45713</v>
          </cell>
          <cell r="F153" t="str">
            <v>Prestar servicio de apoyo a la gestión con plena autonomía técnica y administrativa en el PNN LOS Katíos en el desarrollo de las acciones operativas en la implementación de la línea de monitoreo e investigación en el marco de la conservación de la diversidad biológica de las áreas protegidas del SINAP nacional.</v>
          </cell>
          <cell r="G153" t="str">
            <v>APOYO A LA GESTIÓN</v>
          </cell>
          <cell r="H153" t="str">
            <v>2 CONTRATACIÓN DIRECTA</v>
          </cell>
          <cell r="I153" t="str">
            <v>14 PRESTACIÓN DE SERVICIOS</v>
          </cell>
          <cell r="J153" t="str">
            <v>N/A</v>
          </cell>
          <cell r="K153">
            <v>80111600</v>
          </cell>
          <cell r="L153">
            <v>15825</v>
          </cell>
          <cell r="M153">
            <v>13625</v>
          </cell>
          <cell r="N153">
            <v>45713</v>
          </cell>
          <cell r="O153">
            <v>1836237</v>
          </cell>
          <cell r="P153">
            <v>18729617</v>
          </cell>
          <cell r="Q153" t="str">
            <v>DIECIOCHO MILLONES SETECIENTOS VEINTINUEVE MIL SEISCIENTOS DIECISIETE</v>
          </cell>
          <cell r="R153" t="str">
            <v>1 PERSONA NATURAL</v>
          </cell>
          <cell r="S153" t="str">
            <v>3 CÉDULA DE CIUDADANÍA</v>
          </cell>
          <cell r="T153">
            <v>26379327</v>
          </cell>
          <cell r="U153">
            <v>2</v>
          </cell>
          <cell r="V153" t="str">
            <v>N-A</v>
          </cell>
          <cell r="W153" t="str">
            <v>11 NO SE DILIGENCIA INFORMACIÓN PARA ESTE FORMULARIO EN ESTE PERÍODO DE REPORTE</v>
          </cell>
          <cell r="X153" t="str">
            <v>FEMENINO</v>
          </cell>
          <cell r="Y153" t="str">
            <v>Choco</v>
          </cell>
          <cell r="Z153" t="str">
            <v>Rio Sucio</v>
          </cell>
          <cell r="AA153" t="str">
            <v xml:space="preserve">GLORIA </v>
          </cell>
          <cell r="AB153" t="str">
            <v>ESTELA</v>
          </cell>
          <cell r="AC153" t="str">
            <v>MOYA</v>
          </cell>
          <cell r="AD153" t="str">
            <v>MARTINEZ</v>
          </cell>
          <cell r="AE153" t="str">
            <v>NO</v>
          </cell>
          <cell r="AF153" t="str">
            <v>6 NO CONSTITUYÓ GARANTÍAS</v>
          </cell>
          <cell r="AG153" t="str">
            <v>N-A</v>
          </cell>
          <cell r="AH153" t="str">
            <v>N-A</v>
          </cell>
          <cell r="AI153" t="str">
            <v>N-A</v>
          </cell>
          <cell r="AJ153" t="str">
            <v>N-A</v>
          </cell>
          <cell r="AK153" t="str">
            <v>GLORIA TERESITA SERNA ALZATE</v>
          </cell>
          <cell r="AL153" t="str">
            <v>PNN LOS KATIOS</v>
          </cell>
          <cell r="AM153" t="str">
            <v>2 SUPERVISOR</v>
          </cell>
          <cell r="AN153" t="str">
            <v>3 CÉDULA DE CIUDADANÍA</v>
          </cell>
          <cell r="AO153">
            <v>12563768</v>
          </cell>
          <cell r="AP153" t="str">
            <v>NELSON DE LA ROSA MANJARRES</v>
          </cell>
          <cell r="AQ153">
            <v>306</v>
          </cell>
          <cell r="AR153" t="str">
            <v>3 NO PACTADOS</v>
          </cell>
          <cell r="AS153" t="str">
            <v>4 NO SE HA ADICIONADO NI EN VALOR y EN TIEMPO</v>
          </cell>
          <cell r="AT153">
            <v>0</v>
          </cell>
          <cell r="AU153">
            <v>0</v>
          </cell>
          <cell r="AV153" t="str">
            <v>-</v>
          </cell>
          <cell r="AW153">
            <v>0</v>
          </cell>
          <cell r="AY153">
            <v>45715</v>
          </cell>
          <cell r="AZ153" t="str">
            <v>N/A</v>
          </cell>
          <cell r="BA153">
            <v>45713</v>
          </cell>
          <cell r="BB153">
            <v>46022</v>
          </cell>
          <cell r="BD153" t="str">
            <v>2. NO</v>
          </cell>
          <cell r="BE153" t="str">
            <v>-</v>
          </cell>
          <cell r="BF153" t="str">
            <v>-</v>
          </cell>
          <cell r="BG153" t="str">
            <v>2. NO</v>
          </cell>
          <cell r="BH153">
            <v>0</v>
          </cell>
          <cell r="BI153" t="str">
            <v>-</v>
          </cell>
          <cell r="BJ153" t="str">
            <v>-</v>
          </cell>
          <cell r="BL153" t="str">
            <v>2025753501000069E</v>
          </cell>
          <cell r="BM153">
            <v>18729617</v>
          </cell>
          <cell r="BN153" t="str">
            <v>KHAREM CARABALI MARULANDA</v>
          </cell>
          <cell r="BO153" t="str">
            <v>https://community.secop.gov.co/Public/Tendering/ContractNoticePhases/View?PPI=CO1.PPI.37745958&amp;isFromPublicArea=True&amp;isModal=False</v>
          </cell>
          <cell r="BP153" t="str">
            <v>VIGENTE</v>
          </cell>
          <cell r="BR153" t="str">
            <v>https://community.secop.gov.co/Public/Tendering/ContractDetailView/Index?UniqueIdentifier=CO1.PCCNTR.7555855</v>
          </cell>
          <cell r="BS153" t="str">
            <v>gloria.moya</v>
          </cell>
          <cell r="BT153" t="str">
            <v>parquesnacionales.gov.co</v>
          </cell>
          <cell r="BU153" t="str">
            <v>jadesmayacabarca@gmail.com</v>
          </cell>
          <cell r="BV153" t="str">
            <v>OPERARIO</v>
          </cell>
          <cell r="BW153" t="str">
            <v>BANCOLOMBIA S.A.</v>
          </cell>
          <cell r="BX153" t="str">
            <v>Ahorro</v>
          </cell>
          <cell r="BY153">
            <v>95924679060</v>
          </cell>
          <cell r="CC153">
            <v>367247</v>
          </cell>
          <cell r="CD153">
            <v>1836237</v>
          </cell>
          <cell r="CE153">
            <v>1836237</v>
          </cell>
          <cell r="CF153">
            <v>1836237</v>
          </cell>
          <cell r="CG153">
            <v>1836237</v>
          </cell>
          <cell r="CH153">
            <v>1836237</v>
          </cell>
          <cell r="CI153">
            <v>1836237</v>
          </cell>
          <cell r="CJ153">
            <v>1836237</v>
          </cell>
          <cell r="CK153">
            <v>1836237</v>
          </cell>
          <cell r="CL153">
            <v>1836237</v>
          </cell>
          <cell r="CM153">
            <v>1836237</v>
          </cell>
          <cell r="CN153">
            <v>0</v>
          </cell>
        </row>
        <row r="154">
          <cell r="A154" t="str">
            <v>CD-DTPA-152-2025</v>
          </cell>
          <cell r="B154" t="str">
            <v>1 FONAM</v>
          </cell>
          <cell r="C154" t="str">
            <v>CPS-DTPA-152-2025</v>
          </cell>
          <cell r="D154" t="str">
            <v>ANDRÉS FELIPE ARICAPA BURITICA</v>
          </cell>
          <cell r="E154">
            <v>45713</v>
          </cell>
          <cell r="F154" t="str">
            <v>Prestar servicios de apoyo a la gestión con plena autonomía técnica y administrativa en las actividades requeridas del PNN Farallones de Cali, consistente en actividades de viverismo, en la producción y mantenimiento de plántulas para las actividades de restauración, especialmente en los ecosistemas andinos y de páramo, en el marco de la conservación de la diversidad biológica de las Áreas Protegidas del SINAP Nacional.</v>
          </cell>
          <cell r="G154" t="str">
            <v>APOYO A LA GESTIÓN</v>
          </cell>
          <cell r="H154" t="str">
            <v>2 CONTRATACIÓN DIRECTA</v>
          </cell>
          <cell r="I154" t="str">
            <v>14 PRESTACIÓN DE SERVICIOS</v>
          </cell>
          <cell r="J154" t="str">
            <v>N/A</v>
          </cell>
          <cell r="K154">
            <v>80111600</v>
          </cell>
          <cell r="L154">
            <v>10225</v>
          </cell>
          <cell r="M154">
            <v>10125</v>
          </cell>
          <cell r="N154">
            <v>45713</v>
          </cell>
          <cell r="O154">
            <v>2084129</v>
          </cell>
          <cell r="P154">
            <v>21258116</v>
          </cell>
          <cell r="Q154" t="str">
            <v>VEINTIÚN MILLONES DOSCIENTOS CINCUENTA Y OCHO MIL CIENTO DIECISÉIS PESOS</v>
          </cell>
          <cell r="R154" t="str">
            <v>1 PERSONA NATURAL</v>
          </cell>
          <cell r="S154" t="str">
            <v>3 CÉDULA DE CIUDADANÍA</v>
          </cell>
          <cell r="T154">
            <v>1109114551</v>
          </cell>
          <cell r="U154">
            <v>2</v>
          </cell>
          <cell r="V154" t="str">
            <v>N-A</v>
          </cell>
          <cell r="W154" t="str">
            <v>11 NO SE DILIGENCIA INFORMACIÓN PARA ESTE FORMULARIO EN ESTE PERÍODO DE REPORTE</v>
          </cell>
          <cell r="X154" t="str">
            <v>MASCULINO</v>
          </cell>
          <cell r="Y154" t="str">
            <v>Valle del Cauca</v>
          </cell>
          <cell r="Z154" t="str">
            <v>Cali</v>
          </cell>
          <cell r="AA154" t="str">
            <v>ANDRES</v>
          </cell>
          <cell r="AB154" t="str">
            <v>FELIPE</v>
          </cell>
          <cell r="AC154" t="str">
            <v>ARICAPA</v>
          </cell>
          <cell r="AD154" t="str">
            <v>BURITICA</v>
          </cell>
          <cell r="AE154" t="str">
            <v>NO</v>
          </cell>
          <cell r="AF154" t="str">
            <v>6 NO CONSTITUYÓ GARANTÍAS</v>
          </cell>
          <cell r="AG154" t="str">
            <v>N-A</v>
          </cell>
          <cell r="AH154" t="str">
            <v>N-A</v>
          </cell>
          <cell r="AI154" t="str">
            <v>N-A</v>
          </cell>
          <cell r="AJ154" t="str">
            <v>N-A</v>
          </cell>
          <cell r="AK154" t="str">
            <v>GLORIA TERESITA SERNA ALZATE</v>
          </cell>
          <cell r="AL154" t="str">
            <v>PNN FARALLONES DE CALI</v>
          </cell>
          <cell r="AM154" t="str">
            <v>2 SUPERVISOR</v>
          </cell>
          <cell r="AN154" t="str">
            <v>3 CÉDULA DE CIUDADANÍA</v>
          </cell>
          <cell r="AO154">
            <v>29120620</v>
          </cell>
          <cell r="AP154" t="str">
            <v>MARIA JULIANA CERON</v>
          </cell>
          <cell r="AQ154">
            <v>306</v>
          </cell>
          <cell r="AR154" t="str">
            <v>3 NO PACTADOS</v>
          </cell>
          <cell r="AS154" t="str">
            <v>4 NO SE HA ADICIONADO NI EN VALOR y EN TIEMPO</v>
          </cell>
          <cell r="AT154">
            <v>0</v>
          </cell>
          <cell r="AU154">
            <v>0</v>
          </cell>
          <cell r="AV154" t="str">
            <v>-</v>
          </cell>
          <cell r="AW154">
            <v>0</v>
          </cell>
          <cell r="AY154">
            <v>45714</v>
          </cell>
          <cell r="AZ154" t="str">
            <v>N/A</v>
          </cell>
          <cell r="BA154">
            <v>45713</v>
          </cell>
          <cell r="BB154">
            <v>46022</v>
          </cell>
          <cell r="BD154" t="str">
            <v>2. NO</v>
          </cell>
          <cell r="BE154" t="str">
            <v>-</v>
          </cell>
          <cell r="BF154" t="str">
            <v>-</v>
          </cell>
          <cell r="BG154" t="str">
            <v>2. NO</v>
          </cell>
          <cell r="BH154">
            <v>0</v>
          </cell>
          <cell r="BI154" t="str">
            <v>-</v>
          </cell>
          <cell r="BJ154" t="str">
            <v>-</v>
          </cell>
          <cell r="BL154" t="str">
            <v>2025753501900080E</v>
          </cell>
          <cell r="BM154">
            <v>21258116</v>
          </cell>
          <cell r="BN154" t="str">
            <v>WENDY ISABEL DAVID</v>
          </cell>
          <cell r="BO154" t="str">
            <v>https://community.secop.gov.co/Public/Tendering/ContractNoticePhases/View?PPI=CO1.PPI.37747164&amp;isFromPublicArea=True&amp;isModal=False</v>
          </cell>
          <cell r="BP154" t="str">
            <v>VIGENTE</v>
          </cell>
          <cell r="BR154" t="str">
            <v xml:space="preserve">https://community.secop.gov.co/Public/Tendering/ContractDetailView/Index?UniqueIdentifier=CO1.PCCNTR.7557202 </v>
          </cell>
          <cell r="BS154" t="str">
            <v>andres.aricapa</v>
          </cell>
          <cell r="BT154" t="str">
            <v>parquesnacionales.gov.co</v>
          </cell>
          <cell r="BU154" t="str">
            <v>andresbrvo7@gmail.com</v>
          </cell>
          <cell r="BV154" t="str">
            <v>OPERARIO</v>
          </cell>
          <cell r="BW154" t="str">
            <v>BANCOLOMBIA S.A.</v>
          </cell>
          <cell r="BX154" t="str">
            <v>Ahorro</v>
          </cell>
          <cell r="BY154">
            <v>87060462135</v>
          </cell>
          <cell r="CC154">
            <v>416826</v>
          </cell>
          <cell r="CD154">
            <v>2084129</v>
          </cell>
          <cell r="CE154">
            <v>2084129</v>
          </cell>
          <cell r="CF154">
            <v>2084129</v>
          </cell>
          <cell r="CG154">
            <v>2084129</v>
          </cell>
          <cell r="CH154">
            <v>2084129</v>
          </cell>
          <cell r="CI154">
            <v>2084129</v>
          </cell>
          <cell r="CJ154">
            <v>2084129</v>
          </cell>
          <cell r="CK154">
            <v>2084129</v>
          </cell>
          <cell r="CL154">
            <v>2084129</v>
          </cell>
          <cell r="CM154">
            <v>2084129</v>
          </cell>
          <cell r="CN154">
            <v>0</v>
          </cell>
        </row>
        <row r="155">
          <cell r="A155" t="str">
            <v>CD-DTPA-153-2025</v>
          </cell>
          <cell r="B155" t="str">
            <v>1 FONAM</v>
          </cell>
          <cell r="C155" t="str">
            <v>CPS-DTPA-153-2025</v>
          </cell>
          <cell r="D155" t="str">
            <v>JOSE ALEXANDER GÓMEZ CASTAÑEDA</v>
          </cell>
          <cell r="E155">
            <v>45713</v>
          </cell>
          <cell r="F155" t="str">
            <v>Prestar servicios de apoyo a la gestión con plena autonomía técnica y administrativa en los procedimientos requeridos del PNN Farallones de Cali para Implementar acciones encaminadas al sostenimiento del ecoturismo, especialmente en los ecosistemas andinos y de páramo, en el marco de la conservación de la diversidad biológica de las Áreas Protegidas del SINAP Nacional.</v>
          </cell>
          <cell r="G155" t="str">
            <v>APOYO A LA GESTIÓN</v>
          </cell>
          <cell r="H155" t="str">
            <v>2 CONTRATACIÓN DIRECTA</v>
          </cell>
          <cell r="I155" t="str">
            <v>14 PRESTACIÓN DE SERVICIOS</v>
          </cell>
          <cell r="J155" t="str">
            <v>N/A</v>
          </cell>
          <cell r="K155">
            <v>80111600</v>
          </cell>
          <cell r="L155">
            <v>10625</v>
          </cell>
          <cell r="M155">
            <v>10325</v>
          </cell>
          <cell r="N155">
            <v>45713</v>
          </cell>
          <cell r="O155">
            <v>2436452</v>
          </cell>
          <cell r="P155">
            <v>24851810</v>
          </cell>
          <cell r="Q155" t="str">
            <v>VEINTICUATRO MILLONES OCHOCIENTOS CINCUENTA Y UN MIL OCHOCIENTOS DIEZ PESOS</v>
          </cell>
          <cell r="R155" t="str">
            <v>1 PERSONA NATURAL</v>
          </cell>
          <cell r="S155" t="str">
            <v>3 CÉDULA DE CIUDADANÍA</v>
          </cell>
          <cell r="T155">
            <v>1130616152</v>
          </cell>
          <cell r="U155">
            <v>2</v>
          </cell>
          <cell r="V155" t="str">
            <v>N-A</v>
          </cell>
          <cell r="W155" t="str">
            <v>11 NO SE DILIGENCIA INFORMACIÓN PARA ESTE FORMULARIO EN ESTE PERÍODO DE REPORTE</v>
          </cell>
          <cell r="X155" t="str">
            <v>MASCULINO</v>
          </cell>
          <cell r="Y155" t="str">
            <v>Valle del Cauca</v>
          </cell>
          <cell r="Z155" t="str">
            <v>Buga</v>
          </cell>
          <cell r="AA155" t="str">
            <v>JOSE</v>
          </cell>
          <cell r="AB155" t="str">
            <v>ALEXANDER</v>
          </cell>
          <cell r="AC155" t="str">
            <v>GÓMEZ</v>
          </cell>
          <cell r="AD155" t="str">
            <v>CASTAÑEDA</v>
          </cell>
          <cell r="AE155" t="str">
            <v>NO</v>
          </cell>
          <cell r="AF155" t="str">
            <v>6 NO CONSTITUYÓ GARANTÍAS</v>
          </cell>
          <cell r="AG155" t="str">
            <v>N-A</v>
          </cell>
          <cell r="AH155" t="str">
            <v>N-A</v>
          </cell>
          <cell r="AI155" t="str">
            <v>N-A</v>
          </cell>
          <cell r="AJ155" t="str">
            <v>N-A</v>
          </cell>
          <cell r="AK155" t="str">
            <v>GLORIA TERESITA SERNA ALZATE</v>
          </cell>
          <cell r="AL155" t="str">
            <v>PNN FARALLONES DE CALI</v>
          </cell>
          <cell r="AM155" t="str">
            <v>2 SUPERVISOR</v>
          </cell>
          <cell r="AN155" t="str">
            <v>3 CÉDULA DE CIUDADANÍA</v>
          </cell>
          <cell r="AO155">
            <v>29120620</v>
          </cell>
          <cell r="AP155" t="str">
            <v>MARIA JULIANA CERON</v>
          </cell>
          <cell r="AQ155">
            <v>306</v>
          </cell>
          <cell r="AR155" t="str">
            <v>3 NO PACTADOS</v>
          </cell>
          <cell r="AS155" t="str">
            <v>4 NO SE HA ADICIONADO NI EN VALOR y EN TIEMPO</v>
          </cell>
          <cell r="AT155">
            <v>0</v>
          </cell>
          <cell r="AU155">
            <v>0</v>
          </cell>
          <cell r="AV155" t="str">
            <v>-</v>
          </cell>
          <cell r="AW155">
            <v>0</v>
          </cell>
          <cell r="AY155">
            <v>45715</v>
          </cell>
          <cell r="AZ155" t="str">
            <v>N/A</v>
          </cell>
          <cell r="BA155">
            <v>45713</v>
          </cell>
          <cell r="BB155">
            <v>46022</v>
          </cell>
          <cell r="BD155" t="str">
            <v>2. NO</v>
          </cell>
          <cell r="BE155" t="str">
            <v>-</v>
          </cell>
          <cell r="BF155" t="str">
            <v>-</v>
          </cell>
          <cell r="BG155" t="str">
            <v>2. NO</v>
          </cell>
          <cell r="BH155">
            <v>0</v>
          </cell>
          <cell r="BI155" t="str">
            <v>-</v>
          </cell>
          <cell r="BJ155" t="str">
            <v>-</v>
          </cell>
          <cell r="BL155" t="str">
            <v>2025753501900081E</v>
          </cell>
          <cell r="BM155">
            <v>24851810</v>
          </cell>
          <cell r="BN155" t="str">
            <v>WENDY ISABEL DAVID</v>
          </cell>
          <cell r="BO155" t="str">
            <v>https://community.secop.gov.co/Public/Tendering/ContractNoticePhases/View?PPI=CO1.PPI.37755785&amp;isFromPublicArea=True&amp;isModal=False</v>
          </cell>
          <cell r="BP155" t="str">
            <v>VIGENTE</v>
          </cell>
          <cell r="BR155" t="str">
            <v xml:space="preserve">https://community.secop.gov.co/Public/Tendering/ContractDetailView/Index?UniqueIdentifier=CO1.PCCNTR.7557812 </v>
          </cell>
          <cell r="BS155" t="str">
            <v>alexander.gomez</v>
          </cell>
          <cell r="BT155" t="str">
            <v>parquesnacionales.gov.co</v>
          </cell>
          <cell r="BU155" t="str">
            <v>ecoambienteglobal@gmail.com</v>
          </cell>
          <cell r="BV155" t="str">
            <v>TECNICO</v>
          </cell>
          <cell r="BW155" t="str">
            <v>BANCOLOMBIA S.A.</v>
          </cell>
          <cell r="BX155" t="str">
            <v>Ahorro</v>
          </cell>
          <cell r="BY155">
            <v>81263442989</v>
          </cell>
          <cell r="CC155">
            <v>487290</v>
          </cell>
          <cell r="CD155">
            <v>2436452</v>
          </cell>
          <cell r="CE155">
            <v>2436452</v>
          </cell>
          <cell r="CF155">
            <v>2436452</v>
          </cell>
          <cell r="CG155">
            <v>2436452</v>
          </cell>
          <cell r="CH155">
            <v>2436452</v>
          </cell>
          <cell r="CI155">
            <v>2436452</v>
          </cell>
          <cell r="CJ155">
            <v>2436452</v>
          </cell>
          <cell r="CK155">
            <v>2436452</v>
          </cell>
          <cell r="CL155">
            <v>2436452</v>
          </cell>
          <cell r="CM155">
            <v>2436452</v>
          </cell>
          <cell r="CN155">
            <v>0</v>
          </cell>
        </row>
        <row r="156">
          <cell r="A156" t="str">
            <v>CD-DTPA-154-2025</v>
          </cell>
          <cell r="B156" t="str">
            <v>1 FONAM</v>
          </cell>
          <cell r="C156" t="str">
            <v>CPS-DTPA-154-2025</v>
          </cell>
          <cell r="D156" t="str">
            <v>ELIANA SOFIA MARTINEZ ANDINO</v>
          </cell>
          <cell r="E156">
            <v>45713</v>
          </cell>
          <cell r="F156" t="str">
            <v>Prestar servicios de apoyo a la gestión con plena autonomía técnica y administrativa en las actividades tecnicas requeridas del PNN Farallones de Cali Implementar acciones encaminadas al sostenimiento del ecoturismo, especialmente en los ecosistemas andinos y de páramo, en el marco de la conservación de la diversidad biológica de las Áreas Protegidas del SINAP Nacional.</v>
          </cell>
          <cell r="G156" t="str">
            <v>APOYO A LA GESTIÓN</v>
          </cell>
          <cell r="H156" t="str">
            <v>2 CONTRATACIÓN DIRECTA</v>
          </cell>
          <cell r="I156" t="str">
            <v>14 PRESTACIÓN DE SERVICIOS</v>
          </cell>
          <cell r="J156" t="str">
            <v>N/A</v>
          </cell>
          <cell r="K156">
            <v>80111600</v>
          </cell>
          <cell r="L156">
            <v>10725</v>
          </cell>
          <cell r="M156">
            <v>10425</v>
          </cell>
          <cell r="N156">
            <v>45713</v>
          </cell>
          <cell r="O156">
            <v>2948106</v>
          </cell>
          <cell r="P156">
            <v>30070681</v>
          </cell>
          <cell r="Q156" t="str">
            <v>TREINTA MILLONES SETENTA MIL SEISCIENTOS OCHENTA Y UN PESOS</v>
          </cell>
          <cell r="R156" t="str">
            <v>1 PERSONA NATURAL</v>
          </cell>
          <cell r="S156" t="str">
            <v>3 CÉDULA DE CIUDADANÍA</v>
          </cell>
          <cell r="T156">
            <v>1144069929</v>
          </cell>
          <cell r="U156">
            <v>2</v>
          </cell>
          <cell r="V156" t="str">
            <v>N-A</v>
          </cell>
          <cell r="W156" t="str">
            <v>11 NO SE DILIGENCIA INFORMACIÓN PARA ESTE FORMULARIO EN ESTE PERÍODO DE REPORTE</v>
          </cell>
          <cell r="X156" t="str">
            <v>FEMENINO</v>
          </cell>
          <cell r="Y156" t="str">
            <v>Nariño</v>
          </cell>
          <cell r="Z156" t="str">
            <v>Ipiales</v>
          </cell>
          <cell r="AA156" t="str">
            <v>ELIANA</v>
          </cell>
          <cell r="AB156" t="str">
            <v>SOFIA</v>
          </cell>
          <cell r="AC156" t="str">
            <v>MARTINEZ</v>
          </cell>
          <cell r="AD156" t="str">
            <v>ANDINO</v>
          </cell>
          <cell r="AE156" t="str">
            <v>NO</v>
          </cell>
          <cell r="AF156" t="str">
            <v>6 NO CONSTITUYÓ GARANTÍAS</v>
          </cell>
          <cell r="AG156" t="str">
            <v>N-A</v>
          </cell>
          <cell r="AH156" t="str">
            <v>N-A</v>
          </cell>
          <cell r="AI156" t="str">
            <v>N-A</v>
          </cell>
          <cell r="AJ156" t="str">
            <v>N-A</v>
          </cell>
          <cell r="AK156" t="str">
            <v>GLORIA TERESITA SERNA ALZATE</v>
          </cell>
          <cell r="AL156" t="str">
            <v>PNN FARALLONES DE CALI</v>
          </cell>
          <cell r="AM156" t="str">
            <v>2 SUPERVISOR</v>
          </cell>
          <cell r="AN156" t="str">
            <v>3 CÉDULA DE CIUDADANÍA</v>
          </cell>
          <cell r="AO156">
            <v>29120620</v>
          </cell>
          <cell r="AP156" t="str">
            <v>MARIA JULIANA CERON</v>
          </cell>
          <cell r="AQ156">
            <v>306</v>
          </cell>
          <cell r="AR156" t="str">
            <v>3 NO PACTADOS</v>
          </cell>
          <cell r="AS156" t="str">
            <v>4 NO SE HA ADICIONADO NI EN VALOR y EN TIEMPO</v>
          </cell>
          <cell r="AT156">
            <v>0</v>
          </cell>
          <cell r="AU156">
            <v>0</v>
          </cell>
          <cell r="AV156" t="str">
            <v>-</v>
          </cell>
          <cell r="AW156">
            <v>0</v>
          </cell>
          <cell r="AY156">
            <v>45715</v>
          </cell>
          <cell r="AZ156" t="str">
            <v>N/A</v>
          </cell>
          <cell r="BA156">
            <v>45713</v>
          </cell>
          <cell r="BB156">
            <v>46022</v>
          </cell>
          <cell r="BD156" t="str">
            <v>2. NO</v>
          </cell>
          <cell r="BE156" t="str">
            <v>-</v>
          </cell>
          <cell r="BF156" t="str">
            <v>-</v>
          </cell>
          <cell r="BG156" t="str">
            <v>2. NO</v>
          </cell>
          <cell r="BH156">
            <v>0</v>
          </cell>
          <cell r="BI156" t="str">
            <v>-</v>
          </cell>
          <cell r="BJ156" t="str">
            <v>-</v>
          </cell>
          <cell r="BL156" t="str">
            <v>2025753501900082E</v>
          </cell>
          <cell r="BM156">
            <v>30070681</v>
          </cell>
          <cell r="BN156" t="str">
            <v>WENDY ISABEL DAVID</v>
          </cell>
          <cell r="BO156" t="str">
            <v>https://community.secop.gov.co/Public/Tendering/ContractNoticePhases/View?PPI=CO1.PPI.37756763&amp;isFromPublicArea=True&amp;isModal=False</v>
          </cell>
          <cell r="BP156" t="str">
            <v>VIGENTE</v>
          </cell>
          <cell r="BR156" t="str">
            <v>https://community.secop.gov.co/Public/Tendering/ContractDetailView/Index?UniqueIdentifier=CO1.PCCNTR.7557399</v>
          </cell>
          <cell r="BS156" t="str">
            <v>sofia.martinez</v>
          </cell>
          <cell r="BT156" t="str">
            <v>parquesnacionales.gov.co</v>
          </cell>
          <cell r="BU156" t="str">
            <v>bubaloonata@hotmail.com</v>
          </cell>
          <cell r="BV156" t="str">
            <v>TECNICO</v>
          </cell>
          <cell r="BW156" t="str">
            <v>BANCOLOMBIA S.A.</v>
          </cell>
          <cell r="BX156" t="str">
            <v>Ahorro</v>
          </cell>
          <cell r="BY156">
            <v>71095074868</v>
          </cell>
          <cell r="CC156">
            <v>589621</v>
          </cell>
          <cell r="CD156">
            <v>2948106</v>
          </cell>
          <cell r="CE156">
            <v>2948106</v>
          </cell>
          <cell r="CF156">
            <v>2948106</v>
          </cell>
          <cell r="CG156">
            <v>2948106</v>
          </cell>
          <cell r="CH156">
            <v>2948106</v>
          </cell>
          <cell r="CI156">
            <v>2948106</v>
          </cell>
          <cell r="CJ156">
            <v>2948106</v>
          </cell>
          <cell r="CK156">
            <v>2948106</v>
          </cell>
          <cell r="CL156">
            <v>2948106</v>
          </cell>
          <cell r="CM156">
            <v>2948106</v>
          </cell>
          <cell r="CN156">
            <v>0</v>
          </cell>
        </row>
        <row r="157">
          <cell r="A157" t="str">
            <v>CD-DTPA-155-2025</v>
          </cell>
          <cell r="B157" t="str">
            <v>1 FONAM</v>
          </cell>
          <cell r="C157" t="str">
            <v>CPS-DTPA-155-2025</v>
          </cell>
          <cell r="D157" t="str">
            <v>LANYS VANESSA VALOYES VALOIS</v>
          </cell>
          <cell r="E157">
            <v>45713</v>
          </cell>
          <cell r="F157" t="str">
            <v>Prestar servicios profesionales con plena autonomía técnica y administrativa en el PNN Utría para adelantar actividades requeridas en la articulación de las partes involucradas en los procesos de ejecución y seguimiento de las estrategias especiales de manejo en el marco de la conservación de diversidad biológica de las áreas protegidas del SINAP nacional</v>
          </cell>
          <cell r="G157" t="str">
            <v>PROFESIONAL</v>
          </cell>
          <cell r="H157" t="str">
            <v>2 CONTRATACIÓN DIRECTA</v>
          </cell>
          <cell r="I157" t="str">
            <v>14 PRESTACIÓN DE SERVICIOS</v>
          </cell>
          <cell r="J157" t="str">
            <v>N/A</v>
          </cell>
          <cell r="K157">
            <v>80111600</v>
          </cell>
          <cell r="L157">
            <v>12725</v>
          </cell>
          <cell r="M157">
            <v>10225</v>
          </cell>
          <cell r="N157">
            <v>45713</v>
          </cell>
          <cell r="O157">
            <v>5106004</v>
          </cell>
          <cell r="P157">
            <v>52081241</v>
          </cell>
          <cell r="Q157" t="str">
            <v>CINCUENTA Y DOS MILLONES OCHENTA Y UN MIL DOSCIENTOS CUARENTA Y UN PESOS</v>
          </cell>
          <cell r="R157" t="str">
            <v>1 PERSONA NATURAL</v>
          </cell>
          <cell r="S157" t="str">
            <v>3 CÉDULA DE CIUDADANÍA</v>
          </cell>
          <cell r="T157">
            <v>26365367</v>
          </cell>
          <cell r="U157">
            <v>2</v>
          </cell>
          <cell r="V157" t="str">
            <v>N-A</v>
          </cell>
          <cell r="W157" t="str">
            <v>11 NO SE DILIGENCIA INFORMACIÓN PARA ESTE FORMULARIO EN ESTE PERÍODO DE REPORTE</v>
          </cell>
          <cell r="X157" t="str">
            <v>FEMENINO</v>
          </cell>
          <cell r="Y157" t="str">
            <v>Choco</v>
          </cell>
          <cell r="Z157" t="str">
            <v>Bahia Solano</v>
          </cell>
          <cell r="AA157" t="str">
            <v>LANYS</v>
          </cell>
          <cell r="AB157" t="str">
            <v>VANESSA</v>
          </cell>
          <cell r="AC157" t="str">
            <v>VALOYES</v>
          </cell>
          <cell r="AD157" t="str">
            <v>VALOIS</v>
          </cell>
          <cell r="AE157" t="str">
            <v>SI</v>
          </cell>
          <cell r="AF157" t="str">
            <v>1 PÓLIZA</v>
          </cell>
          <cell r="AG157" t="str">
            <v>12 SEGUROS DEL ESTADO</v>
          </cell>
          <cell r="AH157" t="str">
            <v>2 CUMPLIMIENTO</v>
          </cell>
          <cell r="AI157">
            <v>45713</v>
          </cell>
          <cell r="AJ157" t="str">
            <v>45-46-101030117</v>
          </cell>
          <cell r="AK157" t="str">
            <v>GLORIA TERESITA SERNA ALZATE</v>
          </cell>
          <cell r="AL157" t="str">
            <v>PNN UTRÍA</v>
          </cell>
          <cell r="AM157" t="str">
            <v>2 SUPERVISOR</v>
          </cell>
          <cell r="AN157" t="str">
            <v>3 CÉDULA DE CIUDADANÍA</v>
          </cell>
          <cell r="AO157">
            <v>66848955</v>
          </cell>
          <cell r="AP157" t="str">
            <v>MARIA XIMENA ZORRILLA A.</v>
          </cell>
          <cell r="AQ157">
            <v>306</v>
          </cell>
          <cell r="AR157" t="str">
            <v>3 NO PACTADOS</v>
          </cell>
          <cell r="AS157" t="str">
            <v>4 NO SE HA ADICIONADO NI EN VALOR y EN TIEMPO</v>
          </cell>
          <cell r="AT157">
            <v>0</v>
          </cell>
          <cell r="AU157">
            <v>0</v>
          </cell>
          <cell r="AV157" t="str">
            <v>-</v>
          </cell>
          <cell r="AW157">
            <v>0</v>
          </cell>
          <cell r="AY157">
            <v>45715</v>
          </cell>
          <cell r="AZ157">
            <v>45713</v>
          </cell>
          <cell r="BA157">
            <v>45713</v>
          </cell>
          <cell r="BB157">
            <v>46022</v>
          </cell>
          <cell r="BD157" t="str">
            <v>2. NO</v>
          </cell>
          <cell r="BE157" t="str">
            <v>-</v>
          </cell>
          <cell r="BF157" t="str">
            <v>-</v>
          </cell>
          <cell r="BG157" t="str">
            <v>2. NO</v>
          </cell>
          <cell r="BH157">
            <v>0</v>
          </cell>
          <cell r="BI157" t="str">
            <v>-</v>
          </cell>
          <cell r="BJ157" t="str">
            <v>-</v>
          </cell>
          <cell r="BL157" t="str">
            <v>2025753501900083E</v>
          </cell>
          <cell r="BM157">
            <v>52081241</v>
          </cell>
          <cell r="BN157" t="str">
            <v>JULIANA ISABEL MONTES ROMERO</v>
          </cell>
          <cell r="BO157" t="str">
            <v xml:space="preserve">https://community.secop.gov.co/Public/Tendering/ContractNoticePhases/View?PPI=CO1.PPI.37752584&amp;isFromPublicArea=True&amp;isModal=False
</v>
          </cell>
          <cell r="BP157" t="str">
            <v>VIGENTE</v>
          </cell>
          <cell r="BR157" t="str">
            <v xml:space="preserve">https://community.secop.gov.co/Public/Tendering/ContractDetailView/Index?UniqueIdentifier=CO1.PCCNTR.7556854 </v>
          </cell>
          <cell r="BS157" t="str">
            <v>lanys.valoyes</v>
          </cell>
          <cell r="BT157" t="str">
            <v>parquesnacionales.gov.co</v>
          </cell>
          <cell r="BU157" t="str">
            <v>estrategiasespeciales.utria@parquesnacionales.gov.co</v>
          </cell>
          <cell r="BV157" t="str">
            <v>PROFESIONAL</v>
          </cell>
          <cell r="BW157" t="str">
            <v>BANCOLOMBIA S.A.</v>
          </cell>
          <cell r="BX157" t="str">
            <v>Ahorro</v>
          </cell>
          <cell r="BY157">
            <v>53600063436</v>
          </cell>
          <cell r="CC157">
            <v>1021201</v>
          </cell>
          <cell r="CD157">
            <v>5106004</v>
          </cell>
          <cell r="CE157">
            <v>5106004</v>
          </cell>
          <cell r="CF157">
            <v>5106004</v>
          </cell>
          <cell r="CG157">
            <v>5106004</v>
          </cell>
          <cell r="CH157">
            <v>5106004</v>
          </cell>
          <cell r="CI157">
            <v>5106004</v>
          </cell>
          <cell r="CJ157">
            <v>5106004</v>
          </cell>
          <cell r="CK157">
            <v>5106004</v>
          </cell>
          <cell r="CL157">
            <v>5106004</v>
          </cell>
          <cell r="CM157">
            <v>5106004</v>
          </cell>
          <cell r="CN157">
            <v>0</v>
          </cell>
        </row>
        <row r="158">
          <cell r="A158" t="str">
            <v>CD-DTPA-156-2025</v>
          </cell>
          <cell r="B158" t="str">
            <v>2 NACION</v>
          </cell>
          <cell r="C158" t="str">
            <v>CPS-DTPA-156-2025</v>
          </cell>
          <cell r="D158" t="str">
            <v>EDER MARQUEZ GUERRERO</v>
          </cell>
          <cell r="E158">
            <v>45713</v>
          </cell>
          <cell r="F158" t="str">
            <v>Prestar servicios de apoyo a la gestión con plena autonomía técnica y administrativa en el PNN Sanquianga para el desarrollo de las actividades técnicas relacionadas con la implementación de la estrategia de investigación y monitoreo en el área protegida en el marco de la conservación de la biodiversidad de las áreas protegidas del SINAP nacional.</v>
          </cell>
          <cell r="G158" t="str">
            <v>APOYO A LA GESTIÓN</v>
          </cell>
          <cell r="H158" t="str">
            <v>2 CONTRATACIÓN DIRECTA</v>
          </cell>
          <cell r="I158" t="str">
            <v>14 PRESTACIÓN DE SERVICIOS</v>
          </cell>
          <cell r="J158" t="str">
            <v>N/A</v>
          </cell>
          <cell r="K158">
            <v>80111600</v>
          </cell>
          <cell r="L158">
            <v>13225</v>
          </cell>
          <cell r="M158">
            <v>13725</v>
          </cell>
          <cell r="N158">
            <v>45713</v>
          </cell>
          <cell r="O158">
            <v>2680096</v>
          </cell>
          <cell r="P158">
            <v>27336979</v>
          </cell>
          <cell r="Q158" t="str">
            <v>VEINTISIETE MILLONES TRESCIENTOS TREINTA Y SEIS MIL NOVECIENTOS SETENTA Y NUEVE PESOS</v>
          </cell>
          <cell r="R158" t="str">
            <v>1 PERSONA NATURAL</v>
          </cell>
          <cell r="S158" t="str">
            <v>3 CÉDULA DE CIUDADANÍA</v>
          </cell>
          <cell r="T158">
            <v>1192764575</v>
          </cell>
          <cell r="U158">
            <v>2</v>
          </cell>
          <cell r="V158" t="str">
            <v>N-A</v>
          </cell>
          <cell r="W158" t="str">
            <v>11 NO SE DILIGENCIA INFORMACIÓN PARA ESTE FORMULARIO EN ESTE PERÍODO DE REPORTE</v>
          </cell>
          <cell r="X158" t="str">
            <v>MASCULINO</v>
          </cell>
          <cell r="Y158" t="str">
            <v>Nariño</v>
          </cell>
          <cell r="Z158" t="str">
            <v>La Tola</v>
          </cell>
          <cell r="AA158" t="str">
            <v>EDER</v>
          </cell>
          <cell r="AC158" t="str">
            <v>MARQUEZ</v>
          </cell>
          <cell r="AD158" t="str">
            <v>GUERRERO</v>
          </cell>
          <cell r="AE158" t="str">
            <v>NO</v>
          </cell>
          <cell r="AF158" t="str">
            <v>6 NO CONSTITUYÓ GARANTÍAS</v>
          </cell>
          <cell r="AG158" t="str">
            <v>N-A</v>
          </cell>
          <cell r="AH158" t="str">
            <v>N-A</v>
          </cell>
          <cell r="AI158" t="str">
            <v>N-A</v>
          </cell>
          <cell r="AJ158" t="str">
            <v>N-A</v>
          </cell>
          <cell r="AK158" t="str">
            <v>GLORIA TERESITA SERNA ALZATE</v>
          </cell>
          <cell r="AL158" t="str">
            <v>PNN SANQUIANGA</v>
          </cell>
          <cell r="AM158" t="str">
            <v>2 SUPERVISOR</v>
          </cell>
          <cell r="AN158" t="str">
            <v>3 CÉDULA DE CIUDADANÍA</v>
          </cell>
          <cell r="AO158">
            <v>16279020</v>
          </cell>
          <cell r="AP158" t="str">
            <v>GUSTAVO ADOLFO MAYOR A</v>
          </cell>
          <cell r="AQ158">
            <v>306</v>
          </cell>
          <cell r="AR158" t="str">
            <v>3 NO PACTADOS</v>
          </cell>
          <cell r="AS158" t="str">
            <v>4 NO SE HA ADICIONADO NI EN VALOR y EN TIEMPO</v>
          </cell>
          <cell r="AT158">
            <v>0</v>
          </cell>
          <cell r="AU158">
            <v>0</v>
          </cell>
          <cell r="AV158" t="str">
            <v>-</v>
          </cell>
          <cell r="AW158">
            <v>0</v>
          </cell>
          <cell r="AY158">
            <v>45715</v>
          </cell>
          <cell r="AZ158" t="str">
            <v>N/A</v>
          </cell>
          <cell r="BA158">
            <v>45713</v>
          </cell>
          <cell r="BB158">
            <v>46022</v>
          </cell>
          <cell r="BD158" t="str">
            <v>2. NO</v>
          </cell>
          <cell r="BE158" t="str">
            <v>-</v>
          </cell>
          <cell r="BF158" t="str">
            <v>-</v>
          </cell>
          <cell r="BG158" t="str">
            <v>2. NO</v>
          </cell>
          <cell r="BH158">
            <v>0</v>
          </cell>
          <cell r="BI158" t="str">
            <v>-</v>
          </cell>
          <cell r="BJ158" t="str">
            <v>-</v>
          </cell>
          <cell r="BL158" t="str">
            <v>2025753501000070E</v>
          </cell>
          <cell r="BM158">
            <v>27336979</v>
          </cell>
          <cell r="BN158" t="str">
            <v>MARGARITA E VICTORIA ACOSTA</v>
          </cell>
          <cell r="BO158" t="str">
            <v xml:space="preserve">https://community.secop.gov.co/Public/Tendering/ContractNoticePhases/View?PPI=CO1.PPI.37752449&amp;isFromPublicArea=True&amp;isModal=False
</v>
          </cell>
          <cell r="BP158" t="str">
            <v>VIGENTE</v>
          </cell>
          <cell r="BR158" t="str">
            <v xml:space="preserve">https://community.secop.gov.co/Public/Tendering/ContractDetailView/Index?UniqueIdentifier=CO1.PCCNTR.7556986 </v>
          </cell>
          <cell r="BS158" t="str">
            <v>eder.marquez</v>
          </cell>
          <cell r="BT158" t="str">
            <v>parquesnacionales.gov.co</v>
          </cell>
          <cell r="BU158" t="str">
            <v>elmarquez1999@gmail.com</v>
          </cell>
          <cell r="BV158" t="str">
            <v>TECNICO</v>
          </cell>
          <cell r="BW158" t="str">
            <v>BANCOLOMBIA S.A.</v>
          </cell>
          <cell r="BX158" t="str">
            <v>Ahorro</v>
          </cell>
          <cell r="BY158">
            <v>6071126712</v>
          </cell>
          <cell r="CC158">
            <v>536019</v>
          </cell>
          <cell r="CD158">
            <v>2680096</v>
          </cell>
          <cell r="CE158">
            <v>2680096</v>
          </cell>
          <cell r="CF158">
            <v>2680096</v>
          </cell>
          <cell r="CG158">
            <v>2680096</v>
          </cell>
          <cell r="CH158">
            <v>2680096</v>
          </cell>
          <cell r="CI158">
            <v>2680096</v>
          </cell>
          <cell r="CJ158">
            <v>2680096</v>
          </cell>
          <cell r="CK158">
            <v>2680096</v>
          </cell>
          <cell r="CL158">
            <v>2680096</v>
          </cell>
          <cell r="CM158">
            <v>2680096</v>
          </cell>
          <cell r="CN158">
            <v>0</v>
          </cell>
        </row>
        <row r="159">
          <cell r="A159" t="str">
            <v>CD-DTPA-157-2025</v>
          </cell>
          <cell r="B159" t="str">
            <v>2 NACION</v>
          </cell>
          <cell r="C159" t="str">
            <v>CPS-DTPA-157-2025</v>
          </cell>
          <cell r="D159" t="str">
            <v>JAUIN CORTES IBARBO</v>
          </cell>
          <cell r="E159">
            <v>45713</v>
          </cell>
          <cell r="F159" t="str">
            <v>Prestar servicios de apoyo a la gestión con plena autonomía técnica y administrativa en el PNN Sanquianga para desarrollar las acciones técnicas en el proceso de restauraPrestar servicios de apoyo a la gestión con plena autonomía técnica y administrativa en el PNN Sanquianga para desarrollar las acciones técnicas en el proceso de restauración adelantado por el área protegida, en el marco de la conservación de la diversidad biológica de las áreas protegidas del SINAP nacional</v>
          </cell>
          <cell r="G159" t="str">
            <v>APOYO A LA GESTIÓN</v>
          </cell>
          <cell r="H159" t="str">
            <v>2 CONTRATACIÓN DIRECTA</v>
          </cell>
          <cell r="I159" t="str">
            <v>14 PRESTACIÓN DE SERVICIOS</v>
          </cell>
          <cell r="J159" t="str">
            <v>N/A</v>
          </cell>
          <cell r="K159">
            <v>80111600</v>
          </cell>
          <cell r="L159">
            <v>13525</v>
          </cell>
          <cell r="M159">
            <v>14025</v>
          </cell>
          <cell r="N159">
            <v>45714</v>
          </cell>
          <cell r="O159">
            <v>2680096</v>
          </cell>
          <cell r="P159">
            <v>27247643</v>
          </cell>
          <cell r="Q159" t="str">
            <v>VEINTISIETE MILLONES DOSCIENTOS CUARENTA Y SIETE MIL SEISCIENTOS CUARENTA Y TRES</v>
          </cell>
          <cell r="R159" t="str">
            <v>1 PERSONA NATURAL</v>
          </cell>
          <cell r="S159" t="str">
            <v>3 CÉDULA DE CIUDADANÍA</v>
          </cell>
          <cell r="T159">
            <v>1149189457</v>
          </cell>
          <cell r="U159">
            <v>2</v>
          </cell>
          <cell r="V159" t="str">
            <v>N-A</v>
          </cell>
          <cell r="W159" t="str">
            <v>11 NO SE DILIGENCIA INFORMACIÓN PARA ESTE FORMULARIO EN ESTE PERÍODO DE REPORTE</v>
          </cell>
          <cell r="X159" t="str">
            <v>MASCULINO</v>
          </cell>
          <cell r="Y159" t="str">
            <v>Nariño</v>
          </cell>
          <cell r="Z159" t="str">
            <v>Mosquera</v>
          </cell>
          <cell r="AA159" t="str">
            <v>JAUN</v>
          </cell>
          <cell r="AC159" t="str">
            <v>CORTEZ</v>
          </cell>
          <cell r="AD159" t="str">
            <v>IBARDO</v>
          </cell>
          <cell r="AE159" t="str">
            <v>NO</v>
          </cell>
          <cell r="AF159" t="str">
            <v>6 NO CONSTITUYÓ GARANTÍAS</v>
          </cell>
          <cell r="AG159" t="str">
            <v>N-A</v>
          </cell>
          <cell r="AH159" t="str">
            <v>N-A</v>
          </cell>
          <cell r="AI159" t="str">
            <v>N-A</v>
          </cell>
          <cell r="AJ159" t="str">
            <v>N-A</v>
          </cell>
          <cell r="AK159" t="str">
            <v>GLORIA TERESITA SERNA ALZATE</v>
          </cell>
          <cell r="AL159" t="str">
            <v>PNN SANQUIANGA</v>
          </cell>
          <cell r="AM159" t="str">
            <v>2 SUPERVISOR</v>
          </cell>
          <cell r="AN159" t="str">
            <v>3 CÉDULA DE CIUDADANÍA</v>
          </cell>
          <cell r="AO159">
            <v>16279020</v>
          </cell>
          <cell r="AP159" t="str">
            <v>GUSTAVO ADOLFO MAYOR A</v>
          </cell>
          <cell r="AQ159">
            <v>306</v>
          </cell>
          <cell r="AR159" t="str">
            <v>3 NO PACTADOS</v>
          </cell>
          <cell r="AS159" t="str">
            <v>4 NO SE HA ADICIONADO NI EN VALOR y EN TIEMPO</v>
          </cell>
          <cell r="AT159">
            <v>0</v>
          </cell>
          <cell r="AU159">
            <v>0</v>
          </cell>
          <cell r="AV159" t="str">
            <v>-</v>
          </cell>
          <cell r="AW159">
            <v>0</v>
          </cell>
          <cell r="AY159">
            <v>45715</v>
          </cell>
          <cell r="AZ159" t="str">
            <v>N/A</v>
          </cell>
          <cell r="BA159">
            <v>45713</v>
          </cell>
          <cell r="BB159">
            <v>46022</v>
          </cell>
          <cell r="BD159" t="str">
            <v>2. NO</v>
          </cell>
          <cell r="BE159" t="str">
            <v>-</v>
          </cell>
          <cell r="BF159" t="str">
            <v>-</v>
          </cell>
          <cell r="BG159" t="str">
            <v>2. NO</v>
          </cell>
          <cell r="BH159">
            <v>0</v>
          </cell>
          <cell r="BI159" t="str">
            <v>-</v>
          </cell>
          <cell r="BJ159" t="str">
            <v>-</v>
          </cell>
          <cell r="BL159" t="str">
            <v>2025753501000071E</v>
          </cell>
          <cell r="BM159">
            <v>27247643</v>
          </cell>
          <cell r="BN159" t="str">
            <v>ALLISON ROJAS CALDERON</v>
          </cell>
          <cell r="BO159" t="str">
            <v>https://community.secop.gov.co/Public/Tendering/ContractNoticePhases/View?PPI=CO1.PPI.37755161&amp;isFromPublicArea=True&amp;isModal=False</v>
          </cell>
          <cell r="BP159" t="str">
            <v>VIGENTE</v>
          </cell>
          <cell r="BR159" t="str">
            <v xml:space="preserve">https://community.secop.gov.co/Public/Tendering/ContractDetailView/Index?UniqueIdentifier=CO1.PCCNTR.7557314 </v>
          </cell>
          <cell r="BS159" t="str">
            <v>jauin.cortes</v>
          </cell>
          <cell r="BT159" t="str">
            <v>parquesnacionales.gov.co</v>
          </cell>
          <cell r="BU159" t="str">
            <v>elmaycortes91@gmail.com</v>
          </cell>
          <cell r="BV159" t="str">
            <v>TECNICO</v>
          </cell>
          <cell r="BW159" t="str">
            <v>BANCOLOMBIA S.A.</v>
          </cell>
          <cell r="BX159" t="str">
            <v>Ahorro</v>
          </cell>
          <cell r="BY159">
            <v>82520729077</v>
          </cell>
          <cell r="CC159">
            <v>446683</v>
          </cell>
          <cell r="CD159">
            <v>2680096</v>
          </cell>
          <cell r="CE159">
            <v>2680096</v>
          </cell>
          <cell r="CF159">
            <v>2680096</v>
          </cell>
          <cell r="CG159">
            <v>2680096</v>
          </cell>
          <cell r="CH159">
            <v>2680096</v>
          </cell>
          <cell r="CI159">
            <v>2680096</v>
          </cell>
          <cell r="CJ159">
            <v>2680096</v>
          </cell>
          <cell r="CK159">
            <v>2680096</v>
          </cell>
          <cell r="CL159">
            <v>2680096</v>
          </cell>
          <cell r="CM159">
            <v>2680096</v>
          </cell>
          <cell r="CN159">
            <v>0</v>
          </cell>
        </row>
        <row r="160">
          <cell r="A160" t="str">
            <v>CD-DTPA-158-2025</v>
          </cell>
          <cell r="B160" t="str">
            <v>1 FONAM</v>
          </cell>
          <cell r="C160" t="str">
            <v>CPS-DTPA-158-2025</v>
          </cell>
          <cell r="D160" t="str">
            <v>JOHANA GERALDINNE NUÑEZ PEÑA</v>
          </cell>
          <cell r="E160">
            <v>45713</v>
          </cell>
          <cell r="F160" t="str">
            <v>PA05-3202008-9-007 Prestar servicios profesionales con plena autonomía técnica y administrativa en el PNN Gorgona para la implementación de la estrategia de investigación y monitoreo en el área protegida en el marco de la conservación de la diversidad biológica de las áreas protegidas del SINAP nacional.</v>
          </cell>
          <cell r="G160" t="str">
            <v>PROFESIONAL</v>
          </cell>
          <cell r="H160" t="str">
            <v>2 CONTRATACIÓN DIRECTA</v>
          </cell>
          <cell r="I160" t="str">
            <v>14 PRESTACIÓN DE SERVICIOS</v>
          </cell>
          <cell r="J160" t="str">
            <v>N/A</v>
          </cell>
          <cell r="K160">
            <v>80111600</v>
          </cell>
          <cell r="L160">
            <v>13525</v>
          </cell>
          <cell r="M160">
            <v>10525</v>
          </cell>
          <cell r="N160">
            <v>45713</v>
          </cell>
          <cell r="O160">
            <v>5106004</v>
          </cell>
          <cell r="P160">
            <v>52081241</v>
          </cell>
          <cell r="Q160" t="str">
            <v>CINCUENTA Y DOS MILLONES OCHENTA Y UN MIL DOSCIENTOS CUARENTA Y UN PESOS</v>
          </cell>
          <cell r="R160" t="str">
            <v>1 PERSONA NATURAL</v>
          </cell>
          <cell r="S160" t="str">
            <v>3 CÉDULA DE CIUDADANÍA</v>
          </cell>
          <cell r="T160">
            <v>1023953632</v>
          </cell>
          <cell r="U160">
            <v>2</v>
          </cell>
          <cell r="V160" t="str">
            <v>N-A</v>
          </cell>
          <cell r="W160" t="str">
            <v>11 NO SE DILIGENCIA INFORMACIÓN PARA ESTE FORMULARIO EN ESTE PERÍODO DE REPORTE</v>
          </cell>
          <cell r="X160" t="str">
            <v>FEMENINO</v>
          </cell>
          <cell r="Y160" t="str">
            <v>Cundinamarca</v>
          </cell>
          <cell r="Z160" t="str">
            <v>Bogotá</v>
          </cell>
          <cell r="AA160" t="str">
            <v>JOHANA</v>
          </cell>
          <cell r="AB160" t="str">
            <v>GERALDINNЕ</v>
          </cell>
          <cell r="AC160" t="str">
            <v>NUÑEZ</v>
          </cell>
          <cell r="AD160" t="str">
            <v>PEÑA</v>
          </cell>
          <cell r="AE160" t="str">
            <v>SI</v>
          </cell>
          <cell r="AF160" t="str">
            <v>1 PÓLIZA</v>
          </cell>
          <cell r="AG160" t="str">
            <v>12 SEGUROS DEL ESTADO</v>
          </cell>
          <cell r="AH160" t="str">
            <v>2 CUMPLIMIENTO</v>
          </cell>
          <cell r="AI160">
            <v>45713</v>
          </cell>
          <cell r="AJ160" t="str">
            <v>45-46-101030128</v>
          </cell>
          <cell r="AK160" t="str">
            <v>GLORIA TERESITA SERNA ALZATE</v>
          </cell>
          <cell r="AL160" t="str">
            <v>PNN GORGONA</v>
          </cell>
          <cell r="AM160" t="str">
            <v>2 SUPERVISOR</v>
          </cell>
          <cell r="AN160" t="str">
            <v>3 CÉDULA DE CIUDADANÍA</v>
          </cell>
          <cell r="AO160">
            <v>6499218</v>
          </cell>
          <cell r="AP160" t="str">
            <v>ANDRES MAURICIO ROJAS CAÑAS</v>
          </cell>
          <cell r="AQ160">
            <v>306</v>
          </cell>
          <cell r="AR160" t="str">
            <v>3 NO PACTADOS</v>
          </cell>
          <cell r="AS160" t="str">
            <v>4 NO SE HA ADICIONADO NI EN VALOR y EN TIEMPO</v>
          </cell>
          <cell r="AT160">
            <v>0</v>
          </cell>
          <cell r="AU160">
            <v>0</v>
          </cell>
          <cell r="AV160" t="str">
            <v>-</v>
          </cell>
          <cell r="AW160">
            <v>0</v>
          </cell>
          <cell r="AY160">
            <v>45715</v>
          </cell>
          <cell r="AZ160">
            <v>45713</v>
          </cell>
          <cell r="BA160">
            <v>45713</v>
          </cell>
          <cell r="BB160">
            <v>46022</v>
          </cell>
          <cell r="BD160" t="str">
            <v>2. NO</v>
          </cell>
          <cell r="BE160" t="str">
            <v>-</v>
          </cell>
          <cell r="BF160" t="str">
            <v>-</v>
          </cell>
          <cell r="BG160" t="str">
            <v>2. NO</v>
          </cell>
          <cell r="BH160">
            <v>0</v>
          </cell>
          <cell r="BI160" t="str">
            <v>-</v>
          </cell>
          <cell r="BJ160" t="str">
            <v>-</v>
          </cell>
          <cell r="BL160" t="str">
            <v>2025753501900084E</v>
          </cell>
          <cell r="BM160">
            <v>52081241</v>
          </cell>
          <cell r="BN160" t="str">
            <v>DIANA PATRICIA GUERRERO</v>
          </cell>
          <cell r="BO160" t="str">
            <v>https://community.secop.gov.co/Public/Tendering/ContractNoticePhases/View?PPI=CO1.PPI.37757530&amp;isFromPublicArea=True&amp;isModal=False</v>
          </cell>
          <cell r="BP160" t="str">
            <v>VIGENTE</v>
          </cell>
          <cell r="BR160" t="str">
            <v xml:space="preserve">https://community.secop.gov.co/Public/Tendering/ContractDetailView/Index?UniqueIdentifier=CO1.PCCNTR.7557868 </v>
          </cell>
          <cell r="BS160" t="str">
            <v>geraldinne.nunez</v>
          </cell>
          <cell r="BT160" t="str">
            <v>parquesnacionales.gov.co</v>
          </cell>
          <cell r="BU160" t="str">
            <v>investigacion.gorgona@parquesnacionales.gov.co</v>
          </cell>
          <cell r="BV160" t="str">
            <v>PROFESIONAL</v>
          </cell>
          <cell r="BW160" t="str">
            <v>SCOTIABANK COLPATRIA SA</v>
          </cell>
          <cell r="BX160" t="str">
            <v>Ahorro</v>
          </cell>
          <cell r="BY160">
            <v>4802031194</v>
          </cell>
          <cell r="CC160">
            <v>1021201</v>
          </cell>
          <cell r="CD160">
            <v>5106004</v>
          </cell>
          <cell r="CE160">
            <v>5106004</v>
          </cell>
          <cell r="CF160">
            <v>5106004</v>
          </cell>
          <cell r="CG160">
            <v>5106004</v>
          </cell>
          <cell r="CH160">
            <v>5106004</v>
          </cell>
          <cell r="CI160">
            <v>5106004</v>
          </cell>
          <cell r="CJ160">
            <v>5106004</v>
          </cell>
          <cell r="CK160">
            <v>5106004</v>
          </cell>
          <cell r="CL160">
            <v>5106004</v>
          </cell>
          <cell r="CM160">
            <v>5106004</v>
          </cell>
          <cell r="CN160">
            <v>0</v>
          </cell>
        </row>
        <row r="161">
          <cell r="A161" t="str">
            <v>CD-DTPA-159-2025</v>
          </cell>
          <cell r="B161" t="str">
            <v>1 FONAM</v>
          </cell>
          <cell r="C161" t="str">
            <v>CPS-DTPA-159-2025</v>
          </cell>
          <cell r="D161" t="str">
            <v>ALVARO JAVIER FIERRO PERDOMO</v>
          </cell>
          <cell r="E161">
            <v>45713</v>
          </cell>
          <cell r="F161" t="str">
            <v>Prestar servicios de apoyo a la gestión en con plena autonomía técnica y administrativa requeridas por el PNN Gorgona en el desarrollo de los procesos de comunicación, educación ambiental con actores priorizados y vinculados a la gestión territorial, en el marco de la conservación de la diversidad biológica de las áreas protegidas del SINAP nacional.</v>
          </cell>
          <cell r="G161" t="str">
            <v>APOYO A LA GESTIÓN</v>
          </cell>
          <cell r="H161" t="str">
            <v>2 CONTRATACIÓN DIRECTA</v>
          </cell>
          <cell r="I161" t="str">
            <v>14 PRESTACIÓN DE SERVICIOS</v>
          </cell>
          <cell r="J161" t="str">
            <v>N/A</v>
          </cell>
          <cell r="K161">
            <v>80111600</v>
          </cell>
          <cell r="L161">
            <v>13225</v>
          </cell>
          <cell r="M161">
            <v>10625</v>
          </cell>
          <cell r="N161">
            <v>45713</v>
          </cell>
          <cell r="O161">
            <v>3670920</v>
          </cell>
          <cell r="P161">
            <v>37443384</v>
          </cell>
          <cell r="Q161" t="str">
            <v>TREINTA Y SIETE MILLONES CUATROCIENTOS CUARENTA Y TRES MIL TRESCIENTOS OCHENTA Y CUATRO PESOS</v>
          </cell>
          <cell r="R161" t="str">
            <v>1 PERSONA NATURAL</v>
          </cell>
          <cell r="S161" t="str">
            <v>3 CÉDULA DE CIUDADANÍA</v>
          </cell>
          <cell r="T161">
            <v>1081159124</v>
          </cell>
          <cell r="U161">
            <v>2</v>
          </cell>
          <cell r="V161" t="str">
            <v>N-A</v>
          </cell>
          <cell r="W161" t="str">
            <v>11 NO SE DILIGENCIA INFORMACIÓN PARA ESTE FORMULARIO EN ESTE PERÍODO DE REPORTE</v>
          </cell>
          <cell r="X161" t="str">
            <v>MASCULINO</v>
          </cell>
          <cell r="Y161" t="str">
            <v xml:space="preserve">Huila </v>
          </cell>
          <cell r="Z161" t="str">
            <v>Rivera</v>
          </cell>
          <cell r="AA161" t="str">
            <v xml:space="preserve">ALVARO </v>
          </cell>
          <cell r="AB161" t="str">
            <v>JAVIER</v>
          </cell>
          <cell r="AC161" t="str">
            <v>FIERRO</v>
          </cell>
          <cell r="AD161" t="str">
            <v>PERDOMO</v>
          </cell>
          <cell r="AE161" t="str">
            <v>NO</v>
          </cell>
          <cell r="AF161" t="str">
            <v>6 NO CONSTITUYÓ GARANTÍAS</v>
          </cell>
          <cell r="AG161" t="str">
            <v>N-A</v>
          </cell>
          <cell r="AH161" t="str">
            <v>N-A</v>
          </cell>
          <cell r="AI161" t="str">
            <v>N-A</v>
          </cell>
          <cell r="AJ161" t="str">
            <v>N-A</v>
          </cell>
          <cell r="AK161" t="str">
            <v>GLORIA TERESITA SERNA ALZATE</v>
          </cell>
          <cell r="AL161" t="str">
            <v>PNN GORGONA</v>
          </cell>
          <cell r="AM161" t="str">
            <v>2 SUPERVISOR</v>
          </cell>
          <cell r="AN161" t="str">
            <v>3 CÉDULA DE CIUDADANÍA</v>
          </cell>
          <cell r="AO161">
            <v>6499218</v>
          </cell>
          <cell r="AP161" t="str">
            <v>ANDRES MAURICIO ROJAS CAÑAS</v>
          </cell>
          <cell r="AQ161">
            <v>306</v>
          </cell>
          <cell r="AR161" t="str">
            <v>3 NO PACTADOS</v>
          </cell>
          <cell r="AS161" t="str">
            <v>4 NO SE HA ADICIONADO NI EN VALOR y EN TIEMPO</v>
          </cell>
          <cell r="AT161">
            <v>0</v>
          </cell>
          <cell r="AU161">
            <v>0</v>
          </cell>
          <cell r="AV161" t="str">
            <v>-</v>
          </cell>
          <cell r="AW161">
            <v>0</v>
          </cell>
          <cell r="AY161">
            <v>45715</v>
          </cell>
          <cell r="AZ161" t="str">
            <v>N/A</v>
          </cell>
          <cell r="BA161">
            <v>45713</v>
          </cell>
          <cell r="BB161">
            <v>46022</v>
          </cell>
          <cell r="BD161" t="str">
            <v>2. NO</v>
          </cell>
          <cell r="BE161" t="str">
            <v>-</v>
          </cell>
          <cell r="BF161" t="str">
            <v>-</v>
          </cell>
          <cell r="BG161" t="str">
            <v>2. NO</v>
          </cell>
          <cell r="BH161">
            <v>0</v>
          </cell>
          <cell r="BI161" t="str">
            <v>-</v>
          </cell>
          <cell r="BJ161" t="str">
            <v>-</v>
          </cell>
          <cell r="BL161" t="str">
            <v>2025753501900085E</v>
          </cell>
          <cell r="BM161">
            <v>37443384</v>
          </cell>
          <cell r="BN161" t="str">
            <v>DIANA PATRICIA GUERRERO</v>
          </cell>
          <cell r="BO161" t="str">
            <v>https://community.secop.gov.co/Public/Tendering/ContractNoticePhases/View?PPI=CO1.PPI.37762022&amp;isFromPublicArea=True&amp;isModal=False</v>
          </cell>
          <cell r="BP161" t="str">
            <v>VIGENTE</v>
          </cell>
          <cell r="BR161" t="str">
            <v xml:space="preserve">https://community.secop.gov.co/Public/Tendering/ContractDetailView/Index?UniqueIdentifier=CO1.PCCNTR.7558264 </v>
          </cell>
          <cell r="BS161" t="str">
            <v>alvaro.fierro</v>
          </cell>
          <cell r="BT161" t="str">
            <v>parquesnacionales.gov.co</v>
          </cell>
          <cell r="BU161" t="str">
            <v>eduambiental.gorgona@parquesnacionales.gov.co</v>
          </cell>
          <cell r="BV161" t="str">
            <v>TECNOLOGO</v>
          </cell>
          <cell r="BW161" t="str">
            <v>BANCO CAJA SOCIAL S.A.</v>
          </cell>
          <cell r="BX161" t="str">
            <v>Ahorro</v>
          </cell>
          <cell r="BY161">
            <v>24067699315</v>
          </cell>
          <cell r="CC161">
            <v>734184</v>
          </cell>
          <cell r="CD161">
            <v>3670920</v>
          </cell>
          <cell r="CE161">
            <v>3670920</v>
          </cell>
          <cell r="CF161">
            <v>3670920</v>
          </cell>
          <cell r="CG161">
            <v>3670920</v>
          </cell>
          <cell r="CH161">
            <v>3670920</v>
          </cell>
          <cell r="CI161">
            <v>3670920</v>
          </cell>
          <cell r="CJ161">
            <v>3670920</v>
          </cell>
          <cell r="CK161">
            <v>3670920</v>
          </cell>
          <cell r="CL161">
            <v>3670920</v>
          </cell>
          <cell r="CM161">
            <v>3670920</v>
          </cell>
          <cell r="CN161">
            <v>0</v>
          </cell>
        </row>
        <row r="162">
          <cell r="A162" t="str">
            <v>CD-DTPA-160-2025</v>
          </cell>
          <cell r="B162" t="str">
            <v>2 NACION</v>
          </cell>
          <cell r="C162" t="str">
            <v>CPS-DTPA-160-2025</v>
          </cell>
          <cell r="D162" t="str">
            <v>SANDRA VIVIANA ANDRADE CORTES</v>
          </cell>
          <cell r="E162">
            <v>45713</v>
          </cell>
          <cell r="F162" t="str">
            <v>PA01-3202060-19-1-007 Prestar servicios profesionales con plena autonomía técnica y administrativa en el DNMI Cabo Manglares en la implementación del proceso de restauración en zonas degradadas y/o alteradas en el área protegida y/o zonas de influencia en el marco de la conservación de la diversidad biológica de las áreas protegidas del SINAP.</v>
          </cell>
          <cell r="G162" t="str">
            <v>PROFESIONAL</v>
          </cell>
          <cell r="H162" t="str">
            <v>2 CONTRATACIÓN DIRECTA</v>
          </cell>
          <cell r="I162" t="str">
            <v>14 PRESTACIÓN DE SERVICIOS</v>
          </cell>
          <cell r="J162" t="str">
            <v>N/A</v>
          </cell>
          <cell r="K162">
            <v>80111600</v>
          </cell>
          <cell r="L162">
            <v>11925</v>
          </cell>
          <cell r="M162">
            <v>13825</v>
          </cell>
          <cell r="N162">
            <v>45713</v>
          </cell>
          <cell r="O162">
            <v>4200744</v>
          </cell>
          <cell r="P162">
            <v>42847589</v>
          </cell>
          <cell r="Q162" t="str">
            <v>CUARENTA Y DOS MILLONES OCHOCIENTOS CUARENTA Y SIETE MIL QUINIENTOS OCHENTA Y NUEVE PESOS</v>
          </cell>
          <cell r="R162" t="str">
            <v>1 PERSONA NATURAL</v>
          </cell>
          <cell r="S162" t="str">
            <v>3 CÉDULA DE CIUDADANÍA</v>
          </cell>
          <cell r="T162">
            <v>1087195505</v>
          </cell>
          <cell r="U162">
            <v>2</v>
          </cell>
          <cell r="V162" t="str">
            <v>N-A</v>
          </cell>
          <cell r="W162" t="str">
            <v>11 NO SE DILIGENCIA INFORMACIÓN PARA ESTE FORMULARIO EN ESTE PERÍODO DE REPORTE</v>
          </cell>
          <cell r="X162" t="str">
            <v>FEMENINO</v>
          </cell>
          <cell r="Y162" t="str">
            <v>Nariño</v>
          </cell>
          <cell r="Z162" t="str">
            <v>San Andrés de Tumaco</v>
          </cell>
          <cell r="AA162" t="str">
            <v xml:space="preserve">SANDRA </v>
          </cell>
          <cell r="AB162" t="str">
            <v xml:space="preserve">VIVIANA </v>
          </cell>
          <cell r="AC162" t="str">
            <v>ANDRADE</v>
          </cell>
          <cell r="AD162" t="str">
            <v>CORTES</v>
          </cell>
          <cell r="AE162" t="str">
            <v>SI</v>
          </cell>
          <cell r="AF162" t="str">
            <v>1 PÓLIZA</v>
          </cell>
          <cell r="AG162" t="str">
            <v>12 SEGUROS DEL ESTADO</v>
          </cell>
          <cell r="AH162" t="str">
            <v>2 CUMPLIMIENTO</v>
          </cell>
          <cell r="AI162">
            <v>45713</v>
          </cell>
          <cell r="AJ162" t="str">
            <v>45-46-101030134</v>
          </cell>
          <cell r="AK162" t="str">
            <v>GLORIA TERESITA SERNA ALZATE</v>
          </cell>
          <cell r="AL162" t="str">
            <v>DNMI CABO MANGLARES</v>
          </cell>
          <cell r="AM162" t="str">
            <v>2 SUPERVISOR</v>
          </cell>
          <cell r="AN162" t="str">
            <v>3 CÉDULA DE CIUDADANÍA</v>
          </cell>
          <cell r="AO162">
            <v>1085903464</v>
          </cell>
          <cell r="AP162" t="str">
            <v>MARÍA FERNANDA VILLAREAL MONSALVE</v>
          </cell>
          <cell r="AQ162">
            <v>306</v>
          </cell>
          <cell r="AR162" t="str">
            <v>3 NO PACTADOS</v>
          </cell>
          <cell r="AS162" t="str">
            <v>4 NO SE HA ADICIONADO NI EN VALOR y EN TIEMPO</v>
          </cell>
          <cell r="AT162">
            <v>0</v>
          </cell>
          <cell r="AU162">
            <v>0</v>
          </cell>
          <cell r="AV162" t="str">
            <v>-</v>
          </cell>
          <cell r="AW162">
            <v>0</v>
          </cell>
          <cell r="AY162">
            <v>45715</v>
          </cell>
          <cell r="AZ162">
            <v>45713</v>
          </cell>
          <cell r="BA162">
            <v>45713</v>
          </cell>
          <cell r="BB162">
            <v>46021</v>
          </cell>
          <cell r="BD162" t="str">
            <v>2. NO</v>
          </cell>
          <cell r="BE162" t="str">
            <v>-</v>
          </cell>
          <cell r="BF162" t="str">
            <v>-</v>
          </cell>
          <cell r="BG162" t="str">
            <v>2. NO</v>
          </cell>
          <cell r="BH162">
            <v>0</v>
          </cell>
          <cell r="BI162" t="str">
            <v>-</v>
          </cell>
          <cell r="BJ162" t="str">
            <v>-</v>
          </cell>
          <cell r="BL162" t="str">
            <v>2025753501000072E</v>
          </cell>
          <cell r="BM162">
            <v>42847589</v>
          </cell>
          <cell r="BN162" t="str">
            <v>CAROLINA BETANCUR CASTRO</v>
          </cell>
          <cell r="BO162" t="str">
            <v>https://community.secop.gov.co/Public/Tendering/ContractNoticePhases/View?PPI=CO1.PPI.37760969&amp;isFromPublicArea=True&amp;isModal=False</v>
          </cell>
          <cell r="BP162" t="str">
            <v>VIGENTE</v>
          </cell>
          <cell r="BR162" t="str">
            <v xml:space="preserve">https://community.secop.gov.co/Public/Tendering/ContractDetailView/Index?UniqueIdentifier=CO1.PCCNTR.7558197 </v>
          </cell>
          <cell r="BS162" t="str">
            <v>sandra.andrade</v>
          </cell>
          <cell r="BT162" t="str">
            <v>parquesnacionales.gov.co</v>
          </cell>
          <cell r="BU162" t="str">
            <v>sandrita1221@hotmail.com</v>
          </cell>
          <cell r="BV162" t="str">
            <v>PROFESIONAL</v>
          </cell>
          <cell r="BW162" t="str">
            <v>BANCOLOMBIA S.A.</v>
          </cell>
          <cell r="BX162" t="str">
            <v>Ahorro</v>
          </cell>
          <cell r="BY162">
            <v>89462641070</v>
          </cell>
          <cell r="CC162">
            <v>840149</v>
          </cell>
          <cell r="CD162">
            <v>4200744</v>
          </cell>
          <cell r="CE162">
            <v>4200744</v>
          </cell>
          <cell r="CF162">
            <v>4200744</v>
          </cell>
          <cell r="CG162">
            <v>4200744</v>
          </cell>
          <cell r="CH162">
            <v>4200744</v>
          </cell>
          <cell r="CI162">
            <v>4200744</v>
          </cell>
          <cell r="CJ162">
            <v>4200744</v>
          </cell>
          <cell r="CK162">
            <v>4200744</v>
          </cell>
          <cell r="CL162">
            <v>4200744</v>
          </cell>
          <cell r="CM162">
            <v>4200744</v>
          </cell>
          <cell r="CN162">
            <v>0</v>
          </cell>
        </row>
        <row r="163">
          <cell r="A163" t="str">
            <v>CD-DTPA-161-2025</v>
          </cell>
          <cell r="B163" t="str">
            <v>2 NACION</v>
          </cell>
          <cell r="C163" t="str">
            <v>CPS-DTPA-161-2025</v>
          </cell>
          <cell r="D163" t="str">
            <v>KATHERINE CUESTA CARRILLO</v>
          </cell>
          <cell r="E163">
            <v>45713</v>
          </cell>
          <cell r="F163" t="str">
            <v>Prestar servicios de apoyo a la gestión con plena autonomía técnica y administrativa en el PNN Los Katíos para el desarrollo de las actividades operativas de la implementación del proceso de restauración en zonas degradadas y/o alteradas en el área protegida y/o zonas de influencia en el marco de la conservación de la diversidad biológica de las áreas protegidas del SINAP.</v>
          </cell>
          <cell r="G163" t="str">
            <v>APOYO A LA GESTIÓN</v>
          </cell>
          <cell r="H163" t="str">
            <v>2 CONTRATACIÓN DIRECTA</v>
          </cell>
          <cell r="I163" t="str">
            <v>14 PRESTACIÓN DE SERVICIOS</v>
          </cell>
          <cell r="J163" t="str">
            <v>N/A</v>
          </cell>
          <cell r="K163">
            <v>80111600</v>
          </cell>
          <cell r="L163">
            <v>16025</v>
          </cell>
          <cell r="M163">
            <v>13925</v>
          </cell>
          <cell r="N163">
            <v>45713</v>
          </cell>
          <cell r="O163">
            <v>1836237</v>
          </cell>
          <cell r="P163">
            <v>18423578</v>
          </cell>
          <cell r="Q163" t="str">
            <v>DIECIOCHO MILLONES CUATROCIENTOS VEINTITRÉS MIL QUINIENTOS SETENTA Y OCHO</v>
          </cell>
          <cell r="R163" t="str">
            <v>1 PERSONA NATURAL</v>
          </cell>
          <cell r="S163" t="str">
            <v>3 CÉDULA DE CIUDADANÍA</v>
          </cell>
          <cell r="T163">
            <v>1045500630</v>
          </cell>
          <cell r="U163">
            <v>2</v>
          </cell>
          <cell r="V163" t="str">
            <v>N-A</v>
          </cell>
          <cell r="W163" t="str">
            <v>11 NO SE DILIGENCIA INFORMACIÓN PARA ESTE FORMULARIO EN ESTE PERÍODO DE REPORTE</v>
          </cell>
          <cell r="X163" t="str">
            <v>FEMENINO</v>
          </cell>
          <cell r="Y163" t="str">
            <v>Antioquia</v>
          </cell>
          <cell r="Z163" t="str">
            <v>Turbo</v>
          </cell>
          <cell r="AA163" t="str">
            <v>KATHERINE</v>
          </cell>
          <cell r="AC163" t="str">
            <v>CUESTA</v>
          </cell>
          <cell r="AD163" t="str">
            <v>CARILLO</v>
          </cell>
          <cell r="AE163" t="str">
            <v>NO</v>
          </cell>
          <cell r="AF163" t="str">
            <v>6 NO CONSTITUYÓ GARANTÍAS</v>
          </cell>
          <cell r="AG163" t="str">
            <v>N-A</v>
          </cell>
          <cell r="AH163" t="str">
            <v>N-A</v>
          </cell>
          <cell r="AI163" t="str">
            <v>N-A</v>
          </cell>
          <cell r="AJ163" t="str">
            <v>N-A</v>
          </cell>
          <cell r="AK163" t="str">
            <v>GLORIA TERESITA SERNA ALZATE</v>
          </cell>
          <cell r="AL163" t="str">
            <v>PNN LOS KATIOS</v>
          </cell>
          <cell r="AM163" t="str">
            <v>2 SUPERVISOR</v>
          </cell>
          <cell r="AN163" t="str">
            <v>3 CÉDULA DE CIUDADANÍA</v>
          </cell>
          <cell r="AO163">
            <v>12563768</v>
          </cell>
          <cell r="AP163" t="str">
            <v>NELSON DE LA ROSA MANJARRES</v>
          </cell>
          <cell r="AQ163">
            <v>301</v>
          </cell>
          <cell r="AR163" t="str">
            <v>3 NO PACTADOS</v>
          </cell>
          <cell r="AS163" t="str">
            <v>4 NO SE HA ADICIONADO NI EN VALOR y EN TIEMPO</v>
          </cell>
          <cell r="AT163">
            <v>0</v>
          </cell>
          <cell r="AU163">
            <v>0</v>
          </cell>
          <cell r="AV163" t="str">
            <v>-</v>
          </cell>
          <cell r="AW163">
            <v>0</v>
          </cell>
          <cell r="AY163">
            <v>45715</v>
          </cell>
          <cell r="AZ163" t="str">
            <v>N/A</v>
          </cell>
          <cell r="BA163">
            <v>45713</v>
          </cell>
          <cell r="BB163">
            <v>46016</v>
          </cell>
          <cell r="BD163" t="str">
            <v>2. NO</v>
          </cell>
          <cell r="BE163" t="str">
            <v>-</v>
          </cell>
          <cell r="BF163" t="str">
            <v>-</v>
          </cell>
          <cell r="BG163" t="str">
            <v>2. NO</v>
          </cell>
          <cell r="BH163">
            <v>0</v>
          </cell>
          <cell r="BI163" t="str">
            <v>-</v>
          </cell>
          <cell r="BJ163" t="str">
            <v>-</v>
          </cell>
          <cell r="BL163" t="str">
            <v>2025753501000073E</v>
          </cell>
          <cell r="BM163">
            <v>18423578</v>
          </cell>
          <cell r="BN163" t="str">
            <v>KHAREM CARABALI MARULANDA</v>
          </cell>
          <cell r="BO163" t="str">
            <v>https://community.secop.gov.co/Public/Tendering/ContractNoticePhases/View?PPI=CO1.PPI.37763314&amp;isFromPublicArea=True&amp;isModal=False</v>
          </cell>
          <cell r="BP163" t="str">
            <v>VIGENTE</v>
          </cell>
          <cell r="BR163" t="str">
            <v xml:space="preserve">https://community.secop.gov.co/Public/Tendering/ContractDetailView/Index?UniqueIdentifier=CO1.PCCNTR.7559166 </v>
          </cell>
          <cell r="BS163" t="str">
            <v>katherine.cuesta</v>
          </cell>
          <cell r="BT163" t="str">
            <v>parquesnacionales.gov.co</v>
          </cell>
          <cell r="BU163" t="str">
            <v xml:space="preserve"> katherinecarrillo2024@gmail.com</v>
          </cell>
          <cell r="BV163" t="str">
            <v>OPERARIO</v>
          </cell>
          <cell r="BW163" t="str">
            <v>BANCOLOMBIA S.A.</v>
          </cell>
          <cell r="BX163" t="str">
            <v>Ahorro</v>
          </cell>
          <cell r="BY163">
            <v>95978204181</v>
          </cell>
          <cell r="CC163">
            <v>367247</v>
          </cell>
          <cell r="CD163">
            <v>1836237</v>
          </cell>
          <cell r="CE163">
            <v>1836237</v>
          </cell>
          <cell r="CF163">
            <v>1836237</v>
          </cell>
          <cell r="CG163">
            <v>1836237</v>
          </cell>
          <cell r="CH163">
            <v>1836237</v>
          </cell>
          <cell r="CI163">
            <v>1836237</v>
          </cell>
          <cell r="CJ163">
            <v>1836237</v>
          </cell>
          <cell r="CK163">
            <v>1836237</v>
          </cell>
          <cell r="CL163">
            <v>1836237</v>
          </cell>
          <cell r="CM163">
            <v>1530198</v>
          </cell>
          <cell r="CN163">
            <v>0</v>
          </cell>
        </row>
        <row r="164">
          <cell r="A164" t="str">
            <v>CD-DTPA-162-2025</v>
          </cell>
          <cell r="B164" t="str">
            <v>1 FONAM</v>
          </cell>
          <cell r="C164" t="str">
            <v>CPS-DTPA-162-2025</v>
          </cell>
          <cell r="D164" t="str">
            <v>EDGAR HUMBERTO HERRERA FIGUEROA</v>
          </cell>
          <cell r="E164">
            <v>45714</v>
          </cell>
          <cell r="F164" t="str">
            <v>PA04-3202008-9-048 Prestar servicios profesionales con plena autonomia tecnica y administrativa en el el PNN Farallones de Cali en realizacion de las actividades necesarias para Implementar los instrumentos de planeacion (planes de manejo / rem u otros programas y lineamientos) de la entidad, con acciones que permitan generar una ruta para la futura implementacion de un laboratorio ambiental en el PNN Farallones, especialmente en los ecosistemas andinos y de paramo.</v>
          </cell>
          <cell r="G164" t="str">
            <v>PROFESIONAL</v>
          </cell>
          <cell r="H164" t="str">
            <v>2 CONTRATACIÓN DIRECTA</v>
          </cell>
          <cell r="I164" t="str">
            <v>14 PRESTACIÓN DE SERVICIOS</v>
          </cell>
          <cell r="J164" t="str">
            <v>N/A</v>
          </cell>
          <cell r="K164">
            <v>80111600</v>
          </cell>
          <cell r="L164">
            <v>8825</v>
          </cell>
          <cell r="M164">
            <v>11025</v>
          </cell>
          <cell r="N164">
            <v>45714</v>
          </cell>
          <cell r="O164">
            <v>5106004</v>
          </cell>
          <cell r="P164">
            <v>51911041</v>
          </cell>
          <cell r="Q164" t="str">
            <v>CINCUENTA Y UN MILLONES NOVECIENTOS ONCE MIL CUARENTA Y UN PESOS</v>
          </cell>
          <cell r="R164" t="str">
            <v>1 PERSONA NATURAL</v>
          </cell>
          <cell r="S164" t="str">
            <v>3 CÉDULA DE CIUDADANÍA</v>
          </cell>
          <cell r="T164">
            <v>16769037</v>
          </cell>
          <cell r="U164">
            <v>2</v>
          </cell>
          <cell r="V164" t="str">
            <v>N-A</v>
          </cell>
          <cell r="W164" t="str">
            <v>11 NO SE DILIGENCIA INFORMACIÓN PARA ESTE FORMULARIO EN ESTE PERÍODO DE REPORTE</v>
          </cell>
          <cell r="X164" t="str">
            <v>MASCULINO</v>
          </cell>
          <cell r="Y164" t="str">
            <v>Valle del Cauca</v>
          </cell>
          <cell r="Z164" t="str">
            <v>Cali</v>
          </cell>
          <cell r="AA164" t="str">
            <v>EDGAR</v>
          </cell>
          <cell r="AB164" t="str">
            <v>HUMBERTO</v>
          </cell>
          <cell r="AC164" t="str">
            <v>HERRERA</v>
          </cell>
          <cell r="AD164" t="str">
            <v>FIGUEROA</v>
          </cell>
          <cell r="AE164" t="str">
            <v>SI</v>
          </cell>
          <cell r="AF164" t="str">
            <v>1 PÓLIZA</v>
          </cell>
          <cell r="AG164" t="str">
            <v>12 SEGUROS DEL ESTADO</v>
          </cell>
          <cell r="AH164" t="str">
            <v>2 CUMPLIMIENTO</v>
          </cell>
          <cell r="AI164">
            <v>45714</v>
          </cell>
          <cell r="AJ164" t="str">
            <v>45-46-101030167</v>
          </cell>
          <cell r="AK164" t="str">
            <v>GLORIA TERESITA SERNA ALZATE</v>
          </cell>
          <cell r="AL164" t="str">
            <v>PNN FARALLONES DE CALI</v>
          </cell>
          <cell r="AM164" t="str">
            <v>2 SUPERVISOR</v>
          </cell>
          <cell r="AN164" t="str">
            <v>3 CÉDULA DE CIUDADANÍA</v>
          </cell>
          <cell r="AO164">
            <v>29120620</v>
          </cell>
          <cell r="AP164" t="str">
            <v>MARIA JULIANA CERON</v>
          </cell>
          <cell r="AQ164">
            <v>305</v>
          </cell>
          <cell r="AR164" t="str">
            <v>3 NO PACTADOS</v>
          </cell>
          <cell r="AS164" t="str">
            <v>4 NO SE HA ADICIONADO NI EN VALOR y EN TIEMPO</v>
          </cell>
          <cell r="AT164">
            <v>0</v>
          </cell>
          <cell r="AU164">
            <v>0</v>
          </cell>
          <cell r="AV164" t="str">
            <v>-</v>
          </cell>
          <cell r="AW164">
            <v>0</v>
          </cell>
          <cell r="AY164">
            <v>45715</v>
          </cell>
          <cell r="AZ164">
            <v>45714</v>
          </cell>
          <cell r="BA164">
            <v>45714</v>
          </cell>
          <cell r="BB164">
            <v>46022</v>
          </cell>
          <cell r="BD164" t="str">
            <v>2. NO</v>
          </cell>
          <cell r="BE164" t="str">
            <v>-</v>
          </cell>
          <cell r="BF164" t="str">
            <v>-</v>
          </cell>
          <cell r="BG164" t="str">
            <v>2. NO</v>
          </cell>
          <cell r="BH164">
            <v>0</v>
          </cell>
          <cell r="BI164" t="str">
            <v>-</v>
          </cell>
          <cell r="BJ164" t="str">
            <v>-</v>
          </cell>
          <cell r="BL164" t="str">
            <v>2025753501900086E</v>
          </cell>
          <cell r="BM164">
            <v>51911041</v>
          </cell>
          <cell r="BN164" t="str">
            <v>ALEX YANIRA PISMAG PORTILLA</v>
          </cell>
          <cell r="BO164" t="str">
            <v>https://community.secop.gov.co/Public/Tendering/ContractNoticePhases/View?PPI=CO1.PPI.37768207&amp;isFromPublicArea=True&amp;isModal=False</v>
          </cell>
          <cell r="BP164" t="str">
            <v>VIGENTE</v>
          </cell>
          <cell r="BR164" t="str">
            <v xml:space="preserve">https://community.secop.gov.co/Public/Tendering/ContractDetailView/Index?UniqueIdentifier=CO1.PCCNTR.7559947 </v>
          </cell>
          <cell r="BS164" t="str">
            <v>edgar.herrera</v>
          </cell>
          <cell r="BT164" t="str">
            <v>parquesnacionales.gov.co</v>
          </cell>
          <cell r="BU164" t="str">
            <v>edgarhto@gmail.com</v>
          </cell>
          <cell r="BV164" t="str">
            <v>PROFESIONAL</v>
          </cell>
          <cell r="BW164" t="str">
            <v>BANCO CAJA SOCIAL S.A.</v>
          </cell>
          <cell r="BX164" t="str">
            <v>Ahorro</v>
          </cell>
          <cell r="BY164">
            <v>24083648845</v>
          </cell>
          <cell r="CC164">
            <v>851001</v>
          </cell>
          <cell r="CD164">
            <v>5106004</v>
          </cell>
          <cell r="CE164">
            <v>5106004</v>
          </cell>
          <cell r="CF164">
            <v>5106004</v>
          </cell>
          <cell r="CG164">
            <v>5106004</v>
          </cell>
          <cell r="CH164">
            <v>5106004</v>
          </cell>
          <cell r="CI164">
            <v>5106004</v>
          </cell>
          <cell r="CJ164">
            <v>5106004</v>
          </cell>
          <cell r="CK164">
            <v>5106004</v>
          </cell>
          <cell r="CL164">
            <v>5106004</v>
          </cell>
          <cell r="CM164">
            <v>5106004</v>
          </cell>
          <cell r="CN164">
            <v>0</v>
          </cell>
        </row>
        <row r="165">
          <cell r="A165" t="str">
            <v>CD-DTPA-163-2025</v>
          </cell>
          <cell r="B165" t="str">
            <v>2 NACION</v>
          </cell>
          <cell r="C165" t="str">
            <v>CPS-DTPA-163-2025</v>
          </cell>
          <cell r="D165" t="str">
            <v>POLICARPO TOVAR PEÑA</v>
          </cell>
          <cell r="E165">
            <v>45714</v>
          </cell>
          <cell r="F165" t="str">
            <v>Prestar servicios de apoyo a la gestión con plena autonomía técnica y administrativa en el PNN LOS Katíos en el desarrollo de actividades operativas de las estrategias especiales de manejo que contribuyen a la construcción de la gobernanza y fortalecen las diversas formas de participación con los grupos étnicos presentes en el área protegida, en el marco de la conservación de la diversidad biológica de las áreas protegidas del SINAP nacional.</v>
          </cell>
          <cell r="G165" t="str">
            <v>APOYO A LA GESTIÓN</v>
          </cell>
          <cell r="H165" t="str">
            <v>2 CONTRATACIÓN DIRECTA</v>
          </cell>
          <cell r="I165" t="str">
            <v>14 PRESTACIÓN DE SERVICIOS</v>
          </cell>
          <cell r="J165" t="str">
            <v>N/A</v>
          </cell>
          <cell r="K165">
            <v>80111600</v>
          </cell>
          <cell r="L165">
            <v>16125</v>
          </cell>
          <cell r="M165">
            <v>14125</v>
          </cell>
          <cell r="N165">
            <v>45714</v>
          </cell>
          <cell r="O165">
            <v>1836237</v>
          </cell>
          <cell r="P165">
            <v>18423578</v>
          </cell>
          <cell r="Q165" t="str">
            <v>DIECIOCHO MILLONES CUATROCIENTOS VEINTITRÉS MIL QUINIENTOS SETENTA Y OCHO</v>
          </cell>
          <cell r="R165" t="str">
            <v>1 PERSONA NATURAL</v>
          </cell>
          <cell r="S165" t="str">
            <v>3 CÉDULA DE CIUDADANÍA</v>
          </cell>
          <cell r="T165">
            <v>12002023</v>
          </cell>
          <cell r="U165">
            <v>2</v>
          </cell>
          <cell r="V165" t="str">
            <v>N-A</v>
          </cell>
          <cell r="W165" t="str">
            <v>11 NO SE DILIGENCIA INFORMACIÓN PARA ESTE FORMULARIO EN ESTE PERÍODO DE REPORTE</v>
          </cell>
          <cell r="X165" t="str">
            <v>MASCULINO</v>
          </cell>
          <cell r="Y165" t="str">
            <v>Choco</v>
          </cell>
          <cell r="Z165" t="str">
            <v>Rio Sucio</v>
          </cell>
          <cell r="AA165" t="str">
            <v>POLICARPO</v>
          </cell>
          <cell r="AC165" t="str">
            <v>TOVAR</v>
          </cell>
          <cell r="AD165" t="str">
            <v>PEÑA</v>
          </cell>
          <cell r="AE165" t="str">
            <v>NO</v>
          </cell>
          <cell r="AF165" t="str">
            <v>6 NO CONSTITUYÓ GARANTÍAS</v>
          </cell>
          <cell r="AG165" t="str">
            <v>N-A</v>
          </cell>
          <cell r="AH165" t="str">
            <v>N-A</v>
          </cell>
          <cell r="AI165" t="str">
            <v>N-A</v>
          </cell>
          <cell r="AJ165" t="str">
            <v>N-A</v>
          </cell>
          <cell r="AK165" t="str">
            <v>GLORIA TERESITA SERNA ALZATE</v>
          </cell>
          <cell r="AL165" t="str">
            <v>PNN LOS KATIOS</v>
          </cell>
          <cell r="AM165" t="str">
            <v>2 SUPERVISOR</v>
          </cell>
          <cell r="AN165" t="str">
            <v>3 CÉDULA DE CIUDADANÍA</v>
          </cell>
          <cell r="AO165">
            <v>12563768</v>
          </cell>
          <cell r="AP165" t="str">
            <v>NELSON DE LA ROSA MANJARRES</v>
          </cell>
          <cell r="AQ165">
            <v>301</v>
          </cell>
          <cell r="AR165" t="str">
            <v>3 NO PACTADOS</v>
          </cell>
          <cell r="AS165" t="str">
            <v>4 NO SE HA ADICIONADO NI EN VALOR y EN TIEMPO</v>
          </cell>
          <cell r="AT165">
            <v>0</v>
          </cell>
          <cell r="AU165">
            <v>0</v>
          </cell>
          <cell r="AV165" t="str">
            <v>-</v>
          </cell>
          <cell r="AW165">
            <v>0</v>
          </cell>
          <cell r="AY165">
            <v>45715</v>
          </cell>
          <cell r="AZ165" t="str">
            <v>N/A</v>
          </cell>
          <cell r="BA165">
            <v>45714</v>
          </cell>
          <cell r="BB165">
            <v>46017</v>
          </cell>
          <cell r="BD165" t="str">
            <v>2. NO</v>
          </cell>
          <cell r="BE165" t="str">
            <v>-</v>
          </cell>
          <cell r="BF165" t="str">
            <v>-</v>
          </cell>
          <cell r="BG165" t="str">
            <v>2. NO</v>
          </cell>
          <cell r="BH165">
            <v>0</v>
          </cell>
          <cell r="BI165" t="str">
            <v>-</v>
          </cell>
          <cell r="BJ165" t="str">
            <v>-</v>
          </cell>
          <cell r="BL165" t="str">
            <v>2025753501000074E</v>
          </cell>
          <cell r="BM165">
            <v>18423578</v>
          </cell>
          <cell r="BN165" t="str">
            <v>KHAREM CARABALI MARULANDA</v>
          </cell>
          <cell r="BO165" t="str">
            <v>https://community.secop.gov.co/Public/Tendering/ContractNoticePhases/View?PPI=CO1.PPI.37781856&amp;isFromPublicArea=True&amp;isModal=False</v>
          </cell>
          <cell r="BP165" t="str">
            <v>VIGENTE</v>
          </cell>
          <cell r="BR165" t="str">
            <v xml:space="preserve">https://community.secop.gov.co/Public/Tendering/ContractDetailView/Index?UniqueIdentifier=CO1.PCCNTR.7563777 </v>
          </cell>
          <cell r="BS165" t="str">
            <v>policarpo.tovar</v>
          </cell>
          <cell r="BT165" t="str">
            <v>parquesnacionales.gov.co</v>
          </cell>
          <cell r="BU165" t="str">
            <v>tovarpenapolicarpo@gmail.com</v>
          </cell>
          <cell r="BV165" t="str">
            <v>OPERARIO</v>
          </cell>
          <cell r="BW165" t="str">
            <v>BANCO AGRARIO DE COLOMBIA S.A.</v>
          </cell>
          <cell r="BX165" t="str">
            <v>Ahorro</v>
          </cell>
          <cell r="BY165">
            <v>433602173546</v>
          </cell>
          <cell r="CC165">
            <v>306040</v>
          </cell>
          <cell r="CD165">
            <v>1836237</v>
          </cell>
          <cell r="CE165">
            <v>1836237</v>
          </cell>
          <cell r="CF165">
            <v>1836237</v>
          </cell>
          <cell r="CG165">
            <v>1836237</v>
          </cell>
          <cell r="CH165">
            <v>1836237</v>
          </cell>
          <cell r="CI165">
            <v>1836237</v>
          </cell>
          <cell r="CJ165">
            <v>1836237</v>
          </cell>
          <cell r="CK165">
            <v>1836237</v>
          </cell>
          <cell r="CL165">
            <v>1836237</v>
          </cell>
          <cell r="CM165">
            <v>1591405</v>
          </cell>
          <cell r="CN165">
            <v>0</v>
          </cell>
        </row>
        <row r="166">
          <cell r="A166" t="str">
            <v>CD-DTPA-164-2025</v>
          </cell>
          <cell r="B166" t="str">
            <v>1 FONAM</v>
          </cell>
          <cell r="C166" t="str">
            <v>CPS-DTPA-164-2025</v>
          </cell>
          <cell r="D166" t="str">
            <v>LUISA FERNANDA MORENO BELTRAN</v>
          </cell>
          <cell r="E166">
            <v>45714</v>
          </cell>
          <cell r="F166" t="str">
            <v>PA04-3202032-1-013 Prestar servicios de apoyo a la gestion con plena autonomia tecnica y administrativa en las actividades requeridas del PNN Farallones de Cali para adelantar las actividades requeridas de los procesos sociales e institucionales que permitan la implementacion del protocolo de prevencion, vigilancia y control, especialmente en los ecosistemas andinos y de paramo, en el marco de la conservacion de la diversidad biologica de las Areas Protegidas del SINAP Nacional</v>
          </cell>
          <cell r="G166" t="str">
            <v>APOYO A LA GESTIÓN</v>
          </cell>
          <cell r="H166" t="str">
            <v>2 CONTRATACIÓN DIRECTA</v>
          </cell>
          <cell r="I166" t="str">
            <v>14 PRESTACIÓN DE SERVICIOS</v>
          </cell>
          <cell r="J166" t="str">
            <v>N/A</v>
          </cell>
          <cell r="K166">
            <v>80111600</v>
          </cell>
          <cell r="L166">
            <v>8725</v>
          </cell>
          <cell r="M166">
            <v>10925</v>
          </cell>
          <cell r="N166">
            <v>45714</v>
          </cell>
          <cell r="O166">
            <v>3388192</v>
          </cell>
          <cell r="P166">
            <v>34446619</v>
          </cell>
          <cell r="Q166" t="str">
            <v>TREINTA Y CUATRO MILLONES CUATROCIENTOS CUARENTA Y SEIS MIL SEISCIENTOS DIECINUEVE PESOS</v>
          </cell>
          <cell r="R166" t="str">
            <v>1 PERSONA NATURAL</v>
          </cell>
          <cell r="S166" t="str">
            <v>3 CÉDULA DE CIUDADANÍA</v>
          </cell>
          <cell r="T166">
            <v>1020814652</v>
          </cell>
          <cell r="U166">
            <v>2</v>
          </cell>
          <cell r="V166" t="str">
            <v>N-A</v>
          </cell>
          <cell r="W166" t="str">
            <v>11 NO SE DILIGENCIA INFORMACIÓN PARA ESTE FORMULARIO EN ESTE PERÍODO DE REPORTE</v>
          </cell>
          <cell r="X166" t="str">
            <v>FEMENINO</v>
          </cell>
          <cell r="Y166" t="str">
            <v>Cundinamarca</v>
          </cell>
          <cell r="Z166" t="str">
            <v>Bogotá</v>
          </cell>
          <cell r="AA166" t="str">
            <v>LUISA</v>
          </cell>
          <cell r="AB166" t="str">
            <v>FERNANDA</v>
          </cell>
          <cell r="AC166" t="str">
            <v>MORENO</v>
          </cell>
          <cell r="AD166" t="str">
            <v>BELTRAN</v>
          </cell>
          <cell r="AE166" t="str">
            <v>NO</v>
          </cell>
          <cell r="AF166" t="str">
            <v>6 NO CONSTITUYÓ GARANTÍAS</v>
          </cell>
          <cell r="AG166" t="str">
            <v>N-A</v>
          </cell>
          <cell r="AH166" t="str">
            <v>N-A</v>
          </cell>
          <cell r="AI166" t="str">
            <v>N-A</v>
          </cell>
          <cell r="AJ166" t="str">
            <v>N-A</v>
          </cell>
          <cell r="AK166" t="str">
            <v>GLORIA TERESITA SERNA ALZATE</v>
          </cell>
          <cell r="AL166" t="str">
            <v>PNN FARALLONES DE CALI</v>
          </cell>
          <cell r="AM166" t="str">
            <v>2 SUPERVISOR</v>
          </cell>
          <cell r="AN166" t="str">
            <v>3 CÉDULA DE CIUDADANÍA</v>
          </cell>
          <cell r="AO166">
            <v>1082775671</v>
          </cell>
          <cell r="AP166" t="str">
            <v>JUAN MANUEL GUZMÁN LÓPEZ</v>
          </cell>
          <cell r="AQ166">
            <v>305</v>
          </cell>
          <cell r="AR166" t="str">
            <v>3 NO PACTADOS</v>
          </cell>
          <cell r="AS166" t="str">
            <v>4 NO SE HA ADICIONADO NI EN VALOR y EN TIEMPO</v>
          </cell>
          <cell r="AT166">
            <v>0</v>
          </cell>
          <cell r="AU166">
            <v>0</v>
          </cell>
          <cell r="AV166" t="str">
            <v>-</v>
          </cell>
          <cell r="AW166">
            <v>0</v>
          </cell>
          <cell r="AY166">
            <v>45715</v>
          </cell>
          <cell r="AZ166" t="str">
            <v>N/A</v>
          </cell>
          <cell r="BA166">
            <v>45714</v>
          </cell>
          <cell r="BB166">
            <v>46022</v>
          </cell>
          <cell r="BD166" t="str">
            <v>2. NO</v>
          </cell>
          <cell r="BE166" t="str">
            <v>-</v>
          </cell>
          <cell r="BF166" t="str">
            <v>-</v>
          </cell>
          <cell r="BG166" t="str">
            <v>2. NO</v>
          </cell>
          <cell r="BH166">
            <v>0</v>
          </cell>
          <cell r="BI166" t="str">
            <v>-</v>
          </cell>
          <cell r="BJ166" t="str">
            <v>-</v>
          </cell>
          <cell r="BL166" t="str">
            <v>2025753501900087E</v>
          </cell>
          <cell r="BM166">
            <v>34446619</v>
          </cell>
          <cell r="BN166" t="str">
            <v>ALEX YANIRA PISMAG PORTILLA</v>
          </cell>
          <cell r="BO166" t="str">
            <v>https://community.secop.gov.co/Public/Tendering/ContractNoticePhases/View?PPI=CO1.PPI.37794721&amp;isFromPublicArea=True&amp;isModal=False</v>
          </cell>
          <cell r="BP166" t="str">
            <v>VIGENTE</v>
          </cell>
          <cell r="BR166" t="str">
            <v xml:space="preserve">https://community.secop.gov.co/Public/Tendering/ContractDetailView/Index?UniqueIdentifier=CO1.PCCNTR.7565977 </v>
          </cell>
          <cell r="BS166" t="str">
            <v>luisa.moreno</v>
          </cell>
          <cell r="BT166" t="str">
            <v>parquesnacionales.gov.co</v>
          </cell>
          <cell r="BU166" t="str">
            <v>luisafermor14@hotmail.com</v>
          </cell>
          <cell r="BV166" t="str">
            <v>TECNOLOGO</v>
          </cell>
          <cell r="BW166" t="str">
            <v>BANCO DAVIVIENDA S.A.</v>
          </cell>
          <cell r="BX166" t="str">
            <v>Ahorro</v>
          </cell>
          <cell r="BY166">
            <v>550488418074594</v>
          </cell>
          <cell r="CC166">
            <v>564699</v>
          </cell>
          <cell r="CD166">
            <v>3388192</v>
          </cell>
          <cell r="CE166">
            <v>3388192</v>
          </cell>
          <cell r="CF166">
            <v>3388192</v>
          </cell>
          <cell r="CG166">
            <v>3388192</v>
          </cell>
          <cell r="CH166">
            <v>3388192</v>
          </cell>
          <cell r="CI166">
            <v>3388192</v>
          </cell>
          <cell r="CJ166">
            <v>3388192</v>
          </cell>
          <cell r="CK166">
            <v>3388192</v>
          </cell>
          <cell r="CL166">
            <v>3388192</v>
          </cell>
          <cell r="CM166">
            <v>3388192</v>
          </cell>
          <cell r="CN166">
            <v>0</v>
          </cell>
        </row>
        <row r="167">
          <cell r="A167" t="str">
            <v>CD-DTPA-165-2025</v>
          </cell>
          <cell r="B167" t="str">
            <v>1 FONAM</v>
          </cell>
          <cell r="C167" t="str">
            <v>CPS-DTPA-165-2025</v>
          </cell>
          <cell r="D167" t="str">
            <v>RONALDO PALOMEQUE PALACIOS</v>
          </cell>
          <cell r="E167">
            <v>45714</v>
          </cell>
          <cell r="F167" t="str">
            <v>Prestar servicios profesionales con plena autonomía técnica y administrativa en el PNN Utría para realizar consolidación, revisión, análisis, reporte de información y demás actividades requeridas en el plan de ordenamiento ecoturístico del área protegida, en el marco de la conservación de la diversidad biológica de las áreas protegidas del SINAP nacional</v>
          </cell>
          <cell r="G167" t="str">
            <v>PROFESIONAL</v>
          </cell>
          <cell r="H167" t="str">
            <v>2 CONTRATACIÓN DIRECTA</v>
          </cell>
          <cell r="I167" t="str">
            <v>14 PRESTACIÓN DE SERVICIOS</v>
          </cell>
          <cell r="J167" t="str">
            <v>N/A</v>
          </cell>
          <cell r="K167">
            <v>80111600</v>
          </cell>
          <cell r="L167">
            <v>12125</v>
          </cell>
          <cell r="M167">
            <v>10825</v>
          </cell>
          <cell r="N167">
            <v>45714</v>
          </cell>
          <cell r="O167">
            <v>3670921</v>
          </cell>
          <cell r="P167">
            <v>37321030</v>
          </cell>
          <cell r="Q167" t="str">
            <v>TREINTA Y SIETE MILLONES TRESCIENTOS VEINTIÚN MIL TREINTA</v>
          </cell>
          <cell r="R167" t="str">
            <v>1 PERSONA NATURAL</v>
          </cell>
          <cell r="S167" t="str">
            <v>3 CÉDULA DE CIUDADANÍA</v>
          </cell>
          <cell r="T167">
            <v>1004071914</v>
          </cell>
          <cell r="U167">
            <v>2</v>
          </cell>
          <cell r="V167" t="str">
            <v>N-A</v>
          </cell>
          <cell r="W167" t="str">
            <v>11 NO SE DILIGENCIA INFORMACIÓN PARA ESTE FORMULARIO EN ESTE PERÍODO DE REPORTE</v>
          </cell>
          <cell r="X167" t="str">
            <v>MASCULINO</v>
          </cell>
          <cell r="Y167" t="str">
            <v>Choco</v>
          </cell>
          <cell r="Z167" t="str">
            <v>Nuqui</v>
          </cell>
          <cell r="AA167" t="str">
            <v>RONALDO</v>
          </cell>
          <cell r="AC167" t="str">
            <v>PALOMEQUE</v>
          </cell>
          <cell r="AD167" t="str">
            <v xml:space="preserve">PALACIOS </v>
          </cell>
          <cell r="AE167" t="str">
            <v>SI</v>
          </cell>
          <cell r="AF167" t="str">
            <v>1 PÓLIZA</v>
          </cell>
          <cell r="AG167" t="str">
            <v>12 SEGUROS DEL ESTADO</v>
          </cell>
          <cell r="AH167" t="str">
            <v>2 CUMPLIMIENTO</v>
          </cell>
          <cell r="AI167">
            <v>45714</v>
          </cell>
          <cell r="AJ167" t="str">
            <v>45-46-101030163</v>
          </cell>
          <cell r="AK167" t="str">
            <v>GLORIA TERESITA SERNA ALZATE</v>
          </cell>
          <cell r="AL167" t="str">
            <v>PNN UTRÍA</v>
          </cell>
          <cell r="AM167" t="str">
            <v>2 SUPERVISOR</v>
          </cell>
          <cell r="AN167" t="str">
            <v>3 CÉDULA DE CIUDADANÍA</v>
          </cell>
          <cell r="AO167">
            <v>66848955</v>
          </cell>
          <cell r="AP167" t="str">
            <v>MARIA XIMENA ZORRILLA A.</v>
          </cell>
          <cell r="AQ167">
            <v>305</v>
          </cell>
          <cell r="AR167" t="str">
            <v>3 NO PACTADOS</v>
          </cell>
          <cell r="AS167" t="str">
            <v>4 NO SE HA ADICIONADO NI EN VALOR y EN TIEMPO</v>
          </cell>
          <cell r="AT167">
            <v>0</v>
          </cell>
          <cell r="AU167">
            <v>0</v>
          </cell>
          <cell r="AV167" t="str">
            <v>-</v>
          </cell>
          <cell r="AW167">
            <v>0</v>
          </cell>
          <cell r="AY167">
            <v>45715</v>
          </cell>
          <cell r="AZ167">
            <v>45714</v>
          </cell>
          <cell r="BA167">
            <v>45714</v>
          </cell>
          <cell r="BB167">
            <v>46022</v>
          </cell>
          <cell r="BD167" t="str">
            <v>2. NO</v>
          </cell>
          <cell r="BE167" t="str">
            <v>-</v>
          </cell>
          <cell r="BF167" t="str">
            <v>-</v>
          </cell>
          <cell r="BG167" t="str">
            <v>2. NO</v>
          </cell>
          <cell r="BH167">
            <v>0</v>
          </cell>
          <cell r="BI167" t="str">
            <v>-</v>
          </cell>
          <cell r="BJ167" t="str">
            <v>-</v>
          </cell>
          <cell r="BL167" t="str">
            <v>2025753501900088E</v>
          </cell>
          <cell r="BM167">
            <v>37321030</v>
          </cell>
          <cell r="BN167" t="str">
            <v>JULIANA ISABEL MONTES ROMERO</v>
          </cell>
          <cell r="BO167" t="str">
            <v>https://community.secop.gov.co/Public/Tendering/ContractNoticePhases/View?PPI=CO1.PPI.37781597&amp;isFromPublicArea=True&amp;isModal=False</v>
          </cell>
          <cell r="BP167" t="str">
            <v>VIGENTE</v>
          </cell>
          <cell r="BR167" t="str">
            <v xml:space="preserve">https://community.secop.gov.co/Public/Tendering/ContractDetailView/Index?UniqueIdentifier=CO1.PCCNTR.7563962 </v>
          </cell>
          <cell r="BS167" t="str">
            <v>ronaldo.palomeque</v>
          </cell>
          <cell r="BT167" t="str">
            <v>parquesnacionales.gov.co</v>
          </cell>
          <cell r="BU167" t="str">
            <v>ronaldop67.33@gmail.com</v>
          </cell>
          <cell r="BV167" t="str">
            <v>PROFESIONAL</v>
          </cell>
          <cell r="BW167" t="str">
            <v>BANCOLOMBIA S.A.</v>
          </cell>
          <cell r="BX167" t="str">
            <v>Ahorro</v>
          </cell>
          <cell r="BY167">
            <v>87044101621</v>
          </cell>
          <cell r="CC167">
            <v>611820</v>
          </cell>
          <cell r="CD167">
            <v>3670921</v>
          </cell>
          <cell r="CE167">
            <v>3670921</v>
          </cell>
          <cell r="CF167">
            <v>3670921</v>
          </cell>
          <cell r="CG167">
            <v>3670921</v>
          </cell>
          <cell r="CH167">
            <v>3670921</v>
          </cell>
          <cell r="CI167">
            <v>3670921</v>
          </cell>
          <cell r="CJ167">
            <v>3670921</v>
          </cell>
          <cell r="CK167">
            <v>3670921</v>
          </cell>
          <cell r="CL167">
            <v>3670921</v>
          </cell>
          <cell r="CM167">
            <v>3670921</v>
          </cell>
          <cell r="CN167">
            <v>0</v>
          </cell>
        </row>
        <row r="168">
          <cell r="A168" t="str">
            <v>CD-DTPA-166-2025</v>
          </cell>
          <cell r="B168" t="str">
            <v>2 NACION</v>
          </cell>
          <cell r="C168" t="str">
            <v>CPS-DTPA-166-2025</v>
          </cell>
          <cell r="D168" t="str">
            <v>JAIME RODOLFO CORTES QUIÑONES</v>
          </cell>
          <cell r="E168">
            <v>45714</v>
          </cell>
          <cell r="F168" t="str">
            <v>PA01-3202008-10-010 Prestar servicios profesionales con plena autonomía técnica y administrativa en el DNMI Cabo Manglares para la implementación de procesos que contribuyan a la construcción de la gobernanza y fortalezcan las diversas formas de participación con los grupos étnicos presentes en las área protegida en el marco de la conservación de la diversidad biológica de las áreas protegidas del SINAP.</v>
          </cell>
          <cell r="G168" t="str">
            <v>PROFESIONAL</v>
          </cell>
          <cell r="H168" t="str">
            <v>2 CONTRATACIÓN DIRECTA</v>
          </cell>
          <cell r="I168" t="str">
            <v>14 PRESTACIÓN DE SERVICIOS</v>
          </cell>
          <cell r="J168" t="str">
            <v>N/A</v>
          </cell>
          <cell r="K168">
            <v>80111600</v>
          </cell>
          <cell r="L168">
            <v>8225</v>
          </cell>
          <cell r="M168">
            <v>14225</v>
          </cell>
          <cell r="N168">
            <v>45714</v>
          </cell>
          <cell r="O168">
            <v>5106004</v>
          </cell>
          <cell r="P168">
            <v>51911041</v>
          </cell>
          <cell r="Q168" t="str">
            <v>CINCUENTA Y UN MILLONES NOVECIENTOS ONCE MIL CUARENTA Y UN PESOS</v>
          </cell>
          <cell r="R168" t="str">
            <v>1 PERSONA NATURAL</v>
          </cell>
          <cell r="S168" t="str">
            <v>3 CÉDULA DE CIUDADANÍA</v>
          </cell>
          <cell r="T168">
            <v>1087193372</v>
          </cell>
          <cell r="U168">
            <v>2</v>
          </cell>
          <cell r="V168" t="str">
            <v>N-A</v>
          </cell>
          <cell r="W168" t="str">
            <v>11 NO SE DILIGENCIA INFORMACIÓN PARA ESTE FORMULARIO EN ESTE PERÍODO DE REPORTE</v>
          </cell>
          <cell r="X168" t="str">
            <v>MASCULINO</v>
          </cell>
          <cell r="Y168" t="str">
            <v>Nariño</v>
          </cell>
          <cell r="Z168" t="str">
            <v>San Andrés de Tumaco</v>
          </cell>
          <cell r="AA168" t="str">
            <v>JAIME</v>
          </cell>
          <cell r="AB168" t="str">
            <v>RODOLFO</v>
          </cell>
          <cell r="AC168" t="str">
            <v>CORTES</v>
          </cell>
          <cell r="AD168" t="str">
            <v>QUIÑONES</v>
          </cell>
          <cell r="AE168" t="str">
            <v>SI</v>
          </cell>
          <cell r="AF168" t="str">
            <v>1 PÓLIZA</v>
          </cell>
          <cell r="AG168" t="str">
            <v>12 SEGUROS DEL ESTADO</v>
          </cell>
          <cell r="AH168" t="str">
            <v>2 CUMPLIMIENTO</v>
          </cell>
          <cell r="AI168">
            <v>45714</v>
          </cell>
          <cell r="AJ168" t="str">
            <v>45-46-101030166</v>
          </cell>
          <cell r="AK168" t="str">
            <v>GLORIA TERESITA SERNA ALZATE</v>
          </cell>
          <cell r="AL168" t="str">
            <v>DNMI CABO MANGLARES</v>
          </cell>
          <cell r="AM168" t="str">
            <v>2 SUPERVISOR</v>
          </cell>
          <cell r="AN168" t="str">
            <v>3 CÉDULA DE CIUDADANÍA</v>
          </cell>
          <cell r="AO168">
            <v>1085903464</v>
          </cell>
          <cell r="AP168" t="str">
            <v>MARÍA FERNANDA VILLAREAL MONSALVE</v>
          </cell>
          <cell r="AQ168">
            <v>305</v>
          </cell>
          <cell r="AR168" t="str">
            <v>3 NO PACTADOS</v>
          </cell>
          <cell r="AS168" t="str">
            <v>4 NO SE HA ADICIONADO NI EN VALOR y EN TIEMPO</v>
          </cell>
          <cell r="AT168">
            <v>0</v>
          </cell>
          <cell r="AU168">
            <v>0</v>
          </cell>
          <cell r="AV168" t="str">
            <v>-</v>
          </cell>
          <cell r="AW168">
            <v>0</v>
          </cell>
          <cell r="AY168">
            <v>45715</v>
          </cell>
          <cell r="AZ168">
            <v>45714</v>
          </cell>
          <cell r="BA168">
            <v>45714</v>
          </cell>
          <cell r="BB168">
            <v>46022</v>
          </cell>
          <cell r="BD168" t="str">
            <v>2. NO</v>
          </cell>
          <cell r="BE168" t="str">
            <v>-</v>
          </cell>
          <cell r="BF168" t="str">
            <v>-</v>
          </cell>
          <cell r="BG168" t="str">
            <v>2. NO</v>
          </cell>
          <cell r="BH168">
            <v>0</v>
          </cell>
          <cell r="BI168" t="str">
            <v>-</v>
          </cell>
          <cell r="BJ168" t="str">
            <v>-</v>
          </cell>
          <cell r="BL168" t="str">
            <v>2025753501000075E</v>
          </cell>
          <cell r="BM168">
            <v>51911041</v>
          </cell>
          <cell r="BN168" t="str">
            <v>CAROLINA BETANCUR CASTRO</v>
          </cell>
          <cell r="BO168" t="str">
            <v>https://community.secop.gov.co/Public/Tendering/ContractNoticePhases/View?PPI=CO1.PPI.37786366&amp;isFromPublicArea=True&amp;isModal=False</v>
          </cell>
          <cell r="BP168" t="str">
            <v>VIGENTE</v>
          </cell>
          <cell r="BR168" t="str">
            <v xml:space="preserve">https://community.secop.gov.co/Public/Tendering/ContractDetailView/Index?UniqueIdentifier=CO1.PCCNTR.7565602 </v>
          </cell>
          <cell r="BS168" t="str">
            <v>jaime.cortes</v>
          </cell>
          <cell r="BT168" t="str">
            <v>parquesnacionales.gov.co</v>
          </cell>
          <cell r="BU168" t="str">
            <v>rodholpho321@gmail.com</v>
          </cell>
          <cell r="BV168" t="str">
            <v>PROFESIONAL</v>
          </cell>
          <cell r="BW168" t="str">
            <v>BANCOLOMBIA S.A.</v>
          </cell>
          <cell r="BX168" t="str">
            <v>Ahorro</v>
          </cell>
          <cell r="BY168">
            <v>89495582451</v>
          </cell>
          <cell r="CC168">
            <v>851001</v>
          </cell>
          <cell r="CD168">
            <v>5106004</v>
          </cell>
          <cell r="CE168">
            <v>5106004</v>
          </cell>
          <cell r="CF168">
            <v>5106004</v>
          </cell>
          <cell r="CG168">
            <v>5106004</v>
          </cell>
          <cell r="CH168">
            <v>5106004</v>
          </cell>
          <cell r="CI168">
            <v>5106004</v>
          </cell>
          <cell r="CJ168">
            <v>5106004</v>
          </cell>
          <cell r="CK168">
            <v>5106004</v>
          </cell>
          <cell r="CL168">
            <v>5106004</v>
          </cell>
          <cell r="CM168">
            <v>5106004</v>
          </cell>
          <cell r="CN168">
            <v>0</v>
          </cell>
        </row>
        <row r="169">
          <cell r="A169" t="str">
            <v>CD-DTPA-167-2025</v>
          </cell>
          <cell r="B169" t="str">
            <v>1 FONAM</v>
          </cell>
          <cell r="C169" t="str">
            <v>CPS-DTPA-167-2025</v>
          </cell>
          <cell r="D169" t="str">
            <v>FELIBERTO PAREDES MINA</v>
          </cell>
          <cell r="E169">
            <v>45714</v>
          </cell>
          <cell r="F169" t="str">
            <v>Prestar servicios de apoyo a la gestión con plena autonomía técnica y administrativa en el PNN Gorgona en el desarrollo de las acciones operativas en la implementación de la estrategia de prevención, vigilancia y control en el área protegida, en el marco de la conservación de la diversidad biológica de las áreas protegidas del SINAP nacional.</v>
          </cell>
          <cell r="G169" t="str">
            <v>APOYO A LA GESTIÓN</v>
          </cell>
          <cell r="H169" t="str">
            <v>2 CONTRATACIÓN DIRECTA</v>
          </cell>
          <cell r="I169" t="str">
            <v>14 PRESTACIÓN DE SERVICIOS</v>
          </cell>
          <cell r="J169" t="str">
            <v>N/A</v>
          </cell>
          <cell r="K169">
            <v>80111600</v>
          </cell>
          <cell r="L169">
            <v>13325</v>
          </cell>
          <cell r="M169">
            <v>11125</v>
          </cell>
          <cell r="N169">
            <v>45714</v>
          </cell>
          <cell r="O169">
            <v>1836237</v>
          </cell>
          <cell r="P169">
            <v>18668410</v>
          </cell>
          <cell r="Q169" t="str">
            <v>DIECIOCHO MILLONES SEISCIENTOS SESENTA Y OCHO MIL CUATROCIENTOS DIEZ PESOS</v>
          </cell>
          <cell r="R169" t="str">
            <v>1 PERSONA NATURAL</v>
          </cell>
          <cell r="S169" t="str">
            <v>3 CÉDULA DE CIUDADANÍA</v>
          </cell>
          <cell r="T169">
            <v>10386402</v>
          </cell>
          <cell r="U169">
            <v>2</v>
          </cell>
          <cell r="V169" t="str">
            <v>N-A</v>
          </cell>
          <cell r="W169" t="str">
            <v>11 NO SE DILIGENCIA INFORMACIÓN PARA ESTE FORMULARIO EN ESTE PERÍODO DE REPORTE</v>
          </cell>
          <cell r="X169" t="str">
            <v>MASCULINO</v>
          </cell>
          <cell r="Y169" t="str">
            <v>Cauca</v>
          </cell>
          <cell r="Z169" t="str">
            <v>Guapi</v>
          </cell>
          <cell r="AA169" t="str">
            <v>FELIBERTO</v>
          </cell>
          <cell r="AC169" t="str">
            <v>PAREDES</v>
          </cell>
          <cell r="AD169" t="str">
            <v>MINA</v>
          </cell>
          <cell r="AE169" t="str">
            <v>NO</v>
          </cell>
          <cell r="AF169" t="str">
            <v>6 NO CONSTITUYÓ GARANTÍAS</v>
          </cell>
          <cell r="AG169" t="str">
            <v>N-A</v>
          </cell>
          <cell r="AH169" t="str">
            <v>N-A</v>
          </cell>
          <cell r="AI169" t="str">
            <v>N-A</v>
          </cell>
          <cell r="AJ169" t="str">
            <v>N-A</v>
          </cell>
          <cell r="AK169" t="str">
            <v>GLORIA TERESITA SERNA ALZATE</v>
          </cell>
          <cell r="AL169" t="str">
            <v>PNN GORGONA</v>
          </cell>
          <cell r="AM169" t="str">
            <v>2 SUPERVISOR</v>
          </cell>
          <cell r="AN169" t="str">
            <v>3 CÉDULA DE CIUDADANÍA</v>
          </cell>
          <cell r="AO169">
            <v>6499218</v>
          </cell>
          <cell r="AP169" t="str">
            <v>ANDRES MAURICIO ROJAS CAÑAS</v>
          </cell>
          <cell r="AQ169">
            <v>305</v>
          </cell>
          <cell r="AR169" t="str">
            <v>3 NO PACTADOS</v>
          </cell>
          <cell r="AS169" t="str">
            <v>4 NO SE HA ADICIONADO NI EN VALOR y EN TIEMPO</v>
          </cell>
          <cell r="AT169">
            <v>0</v>
          </cell>
          <cell r="AU169">
            <v>0</v>
          </cell>
          <cell r="AV169" t="str">
            <v>-</v>
          </cell>
          <cell r="AW169">
            <v>0</v>
          </cell>
          <cell r="AY169">
            <v>45715</v>
          </cell>
          <cell r="AZ169" t="str">
            <v>N/A</v>
          </cell>
          <cell r="BA169">
            <v>45714</v>
          </cell>
          <cell r="BB169">
            <v>46022</v>
          </cell>
          <cell r="BD169" t="str">
            <v>2. NO</v>
          </cell>
          <cell r="BE169" t="str">
            <v>-</v>
          </cell>
          <cell r="BF169" t="str">
            <v>-</v>
          </cell>
          <cell r="BG169" t="str">
            <v>2. NO</v>
          </cell>
          <cell r="BH169">
            <v>0</v>
          </cell>
          <cell r="BI169" t="str">
            <v>-</v>
          </cell>
          <cell r="BJ169" t="str">
            <v>-</v>
          </cell>
          <cell r="BL169" t="str">
            <v>2025753501900089E</v>
          </cell>
          <cell r="BM169">
            <v>18668410</v>
          </cell>
          <cell r="BN169" t="str">
            <v>DIANA PATRICIA GUERRERO</v>
          </cell>
          <cell r="BO169" t="str">
            <v>https://community.secop.gov.co/Public/Tendering/ContractNoticePhases/View?PPI=CO1.PPI.37789380&amp;isFromPublicArea=True&amp;isModal=False</v>
          </cell>
          <cell r="BP169" t="str">
            <v>VIGENTE</v>
          </cell>
          <cell r="BR169" t="str">
            <v xml:space="preserve">https://community.secop.gov.co/Public/Tendering/ContractDetailView/Index?UniqueIdentifier=CO1.PCCNTR.7564692 </v>
          </cell>
          <cell r="BS169" t="str">
            <v>feliberto.paredes</v>
          </cell>
          <cell r="BT169" t="str">
            <v>parquesnacionales.gov.co</v>
          </cell>
          <cell r="BU169" t="str">
            <v>paredesminafeliberto@gmail.com</v>
          </cell>
          <cell r="BV169" t="str">
            <v>OPERARIO</v>
          </cell>
          <cell r="BW169" t="str">
            <v>BANCOLOMBIA S.A.</v>
          </cell>
          <cell r="BX169" t="str">
            <v>Ahorro</v>
          </cell>
          <cell r="BY169">
            <v>91281333521</v>
          </cell>
          <cell r="CC169">
            <v>306040</v>
          </cell>
          <cell r="CD169">
            <v>1836237</v>
          </cell>
          <cell r="CE169">
            <v>1836237</v>
          </cell>
          <cell r="CF169">
            <v>1836237</v>
          </cell>
          <cell r="CG169">
            <v>1836237</v>
          </cell>
          <cell r="CH169">
            <v>1836237</v>
          </cell>
          <cell r="CI169">
            <v>1836237</v>
          </cell>
          <cell r="CJ169">
            <v>1836237</v>
          </cell>
          <cell r="CK169">
            <v>1836237</v>
          </cell>
          <cell r="CL169">
            <v>1836237</v>
          </cell>
          <cell r="CM169">
            <v>1836237</v>
          </cell>
          <cell r="CN169">
            <v>0</v>
          </cell>
        </row>
        <row r="170">
          <cell r="A170" t="str">
            <v>CD-DTPA-168-2025</v>
          </cell>
          <cell r="B170" t="str">
            <v>2 NACION</v>
          </cell>
          <cell r="C170" t="str">
            <v>CPS-DTPA-168-2025</v>
          </cell>
          <cell r="D170" t="str">
            <v>SANTIAGO KALETH GARRIDO CARDENAS</v>
          </cell>
          <cell r="E170">
            <v>45714</v>
          </cell>
          <cell r="F170" t="str">
            <v>Prestar servicios de apoyo a la gestión con plena autonomía técnica y administrativa en el PNN LOS Katíos en el desarrollo de actividades operativas de las estrategias especiales de manejo que contribuyen a la construcción de la gobernanza y fortalecen las diversas formas de participación con los grupos étnicos presentes en el área protegida, en el marco de la conservación de la diversidad biológica de las áreas protegidas del SINAP nacional.</v>
          </cell>
          <cell r="G170" t="str">
            <v>APOYO A LA GESTIÓN</v>
          </cell>
          <cell r="H170" t="str">
            <v>2 CONTRATACIÓN DIRECTA</v>
          </cell>
          <cell r="I170" t="str">
            <v>14 PRESTACIÓN DE SERVICIOS</v>
          </cell>
          <cell r="J170" t="str">
            <v>N/A</v>
          </cell>
          <cell r="K170">
            <v>80111600</v>
          </cell>
          <cell r="L170">
            <v>16325</v>
          </cell>
          <cell r="M170">
            <v>14325</v>
          </cell>
          <cell r="N170">
            <v>45714</v>
          </cell>
          <cell r="O170">
            <v>1836237</v>
          </cell>
          <cell r="P170">
            <v>18423578</v>
          </cell>
          <cell r="Q170" t="str">
            <v>DIECIOCHO MILLONES CUATROCIENTOS VEINTITRÉS MIL QUINIENTOS SETENTA Y OCHO</v>
          </cell>
          <cell r="R170" t="str">
            <v>1 PERSONA NATURAL</v>
          </cell>
          <cell r="S170" t="str">
            <v>3 CÉDULA DE CIUDADANÍA</v>
          </cell>
          <cell r="T170">
            <v>1003757633</v>
          </cell>
          <cell r="U170">
            <v>2</v>
          </cell>
          <cell r="V170" t="str">
            <v>N-A</v>
          </cell>
          <cell r="W170" t="str">
            <v>11 NO SE DILIGENCIA INFORMACIÓN PARA ESTE FORMULARIO EN ESTE PERÍODO DE REPORTE</v>
          </cell>
          <cell r="X170" t="str">
            <v>MASCULINO</v>
          </cell>
          <cell r="Y170" t="str">
            <v>Choco</v>
          </cell>
          <cell r="Z170" t="str">
            <v>Ungia</v>
          </cell>
          <cell r="AA170" t="str">
            <v>SANTIAGO</v>
          </cell>
          <cell r="AB170" t="str">
            <v>KALETH</v>
          </cell>
          <cell r="AC170" t="str">
            <v>GARRIDO</v>
          </cell>
          <cell r="AD170" t="str">
            <v>CARDENAS</v>
          </cell>
          <cell r="AE170" t="str">
            <v>NO</v>
          </cell>
          <cell r="AF170" t="str">
            <v>6 NO CONSTITUYÓ GARANTÍAS</v>
          </cell>
          <cell r="AG170" t="str">
            <v>N-A</v>
          </cell>
          <cell r="AH170" t="str">
            <v>N-A</v>
          </cell>
          <cell r="AI170" t="str">
            <v>N-A</v>
          </cell>
          <cell r="AJ170" t="str">
            <v>N-A</v>
          </cell>
          <cell r="AK170" t="str">
            <v>GLORIA TERESITA SERNA ALZATE</v>
          </cell>
          <cell r="AL170" t="str">
            <v>PNN LOS KATIOS</v>
          </cell>
          <cell r="AM170" t="str">
            <v>2 SUPERVISOR</v>
          </cell>
          <cell r="AN170" t="str">
            <v>3 CÉDULA DE CIUDADANÍA</v>
          </cell>
          <cell r="AO170">
            <v>12563768</v>
          </cell>
          <cell r="AP170" t="str">
            <v>NELSON DE LA ROSA MANJARRES</v>
          </cell>
          <cell r="AQ170">
            <v>301</v>
          </cell>
          <cell r="AR170" t="str">
            <v>3 NO PACTADOS</v>
          </cell>
          <cell r="AS170" t="str">
            <v>4 NO SE HA ADICIONADO NI EN VALOR y EN TIEMPO</v>
          </cell>
          <cell r="AT170">
            <v>0</v>
          </cell>
          <cell r="AU170">
            <v>0</v>
          </cell>
          <cell r="AV170" t="str">
            <v>-</v>
          </cell>
          <cell r="AW170">
            <v>0</v>
          </cell>
          <cell r="AY170">
            <v>45717</v>
          </cell>
          <cell r="AZ170" t="str">
            <v>N/A</v>
          </cell>
          <cell r="BA170">
            <v>45714</v>
          </cell>
          <cell r="BB170">
            <v>46017</v>
          </cell>
          <cell r="BD170" t="str">
            <v>2. NO</v>
          </cell>
          <cell r="BE170" t="str">
            <v>-</v>
          </cell>
          <cell r="BF170" t="str">
            <v>-</v>
          </cell>
          <cell r="BG170" t="str">
            <v>2. NO</v>
          </cell>
          <cell r="BH170">
            <v>0</v>
          </cell>
          <cell r="BI170" t="str">
            <v>-</v>
          </cell>
          <cell r="BJ170" t="str">
            <v>-</v>
          </cell>
          <cell r="BL170" t="str">
            <v>2025753501000076E</v>
          </cell>
          <cell r="BM170">
            <v>18423578</v>
          </cell>
          <cell r="BN170" t="str">
            <v>KHAREM CARABALI MARULANDA</v>
          </cell>
          <cell r="BO170" t="str">
            <v>https://community.secop.gov.co/Public/Tendering/ContractNoticePhases/View?PPI=CO1.PPI.37796083&amp;isFromPublicArea=True&amp;isModal=False</v>
          </cell>
          <cell r="BP170" t="str">
            <v>VIGENTE</v>
          </cell>
          <cell r="BR170" t="str">
            <v xml:space="preserve">https://community.secop.gov.co/Public/Tendering/ContractDetailView/Index?UniqueIdentifier=CO1.PCCNTR.7566419 </v>
          </cell>
          <cell r="BS170" t="str">
            <v>santiago.garrido</v>
          </cell>
          <cell r="BT170" t="str">
            <v>parquesnacionales.gov.co</v>
          </cell>
          <cell r="BU170" t="str">
            <v>pinkigarridoc@gmail.com</v>
          </cell>
          <cell r="BV170" t="str">
            <v>OPERARIO</v>
          </cell>
          <cell r="BW170" t="str">
            <v>BANCOLOMBIA S.A.</v>
          </cell>
          <cell r="BX170" t="str">
            <v>Ahorro</v>
          </cell>
          <cell r="BY170">
            <v>95977122725</v>
          </cell>
          <cell r="CC170">
            <v>306040</v>
          </cell>
          <cell r="CD170">
            <v>1836237</v>
          </cell>
          <cell r="CE170">
            <v>1836237</v>
          </cell>
          <cell r="CF170">
            <v>1836237</v>
          </cell>
          <cell r="CG170">
            <v>1836237</v>
          </cell>
          <cell r="CH170">
            <v>1836237</v>
          </cell>
          <cell r="CI170">
            <v>1836237</v>
          </cell>
          <cell r="CJ170">
            <v>1836237</v>
          </cell>
          <cell r="CK170">
            <v>1836237</v>
          </cell>
          <cell r="CL170">
            <v>1836237</v>
          </cell>
          <cell r="CM170">
            <v>1591405</v>
          </cell>
          <cell r="CN170">
            <v>0</v>
          </cell>
        </row>
        <row r="171">
          <cell r="A171" t="str">
            <v>CD-DTPA-169-2025</v>
          </cell>
          <cell r="B171" t="str">
            <v>2 NACION</v>
          </cell>
          <cell r="C171" t="str">
            <v>CPS-DTPA-169-2025</v>
          </cell>
          <cell r="D171" t="str">
            <v>LISANA MOSQUERA VACA</v>
          </cell>
          <cell r="E171">
            <v>45715</v>
          </cell>
          <cell r="F171" t="str">
            <v>Prestar servicios profesionales con plena autonomía técnica y administrativa en el PNN Los Katíos para realizar la consolidación, revisión, análisis, reporte de información y demás actividades requeridas para la construcción e implementación del plan de ordenamiento ecoturístico del área protegida en el marco de la conservación de la diversidad biológica de las áreas protegidas del SINAP.</v>
          </cell>
          <cell r="G171" t="str">
            <v>PROFESIONAL</v>
          </cell>
          <cell r="H171" t="str">
            <v>2 CONTRATACIÓN DIRECTA</v>
          </cell>
          <cell r="I171" t="str">
            <v>14 PRESTACIÓN DE SERVICIOS</v>
          </cell>
          <cell r="J171" t="str">
            <v>N/A</v>
          </cell>
          <cell r="K171">
            <v>80111600</v>
          </cell>
          <cell r="L171">
            <v>16225</v>
          </cell>
          <cell r="M171">
            <v>14525</v>
          </cell>
          <cell r="N171">
            <v>45715</v>
          </cell>
          <cell r="O171">
            <v>4620818</v>
          </cell>
          <cell r="P171">
            <v>46362207</v>
          </cell>
          <cell r="Q171" t="str">
            <v>CUARENTA Y SEIS MILLONES TRESCIENTOS SESENTA Y DOS MIL DOSCIENTOS SIETE</v>
          </cell>
          <cell r="R171" t="str">
            <v>1 PERSONA NATURAL</v>
          </cell>
          <cell r="S171" t="str">
            <v>3 CÉDULA DE CIUDADANÍA</v>
          </cell>
          <cell r="T171">
            <v>1045519506</v>
          </cell>
          <cell r="U171">
            <v>2</v>
          </cell>
          <cell r="V171" t="str">
            <v>N-A</v>
          </cell>
          <cell r="W171" t="str">
            <v>11 NO SE DILIGENCIA INFORMACIÓN PARA ESTE FORMULARIO EN ESTE PERÍODO DE REPORTE</v>
          </cell>
          <cell r="X171" t="str">
            <v>FEMENINO</v>
          </cell>
          <cell r="Y171" t="str">
            <v>Antioquia</v>
          </cell>
          <cell r="Z171" t="str">
            <v>Turbo</v>
          </cell>
          <cell r="AA171" t="str">
            <v>LISANA</v>
          </cell>
          <cell r="AC171" t="str">
            <v>MOSQUERA</v>
          </cell>
          <cell r="AD171" t="str">
            <v>VACA</v>
          </cell>
          <cell r="AE171" t="str">
            <v>SI</v>
          </cell>
          <cell r="AF171" t="str">
            <v>1 PÓLIZA</v>
          </cell>
          <cell r="AG171" t="str">
            <v>12 SEGUROS DEL ESTADO</v>
          </cell>
          <cell r="AH171" t="str">
            <v>2 CUMPLIMIENTO</v>
          </cell>
          <cell r="AI171">
            <v>45715</v>
          </cell>
          <cell r="AJ171" t="str">
            <v>45-46-101030206</v>
          </cell>
          <cell r="AK171" t="str">
            <v>GLORIA TERESITA SERNA ALZATE</v>
          </cell>
          <cell r="AL171" t="str">
            <v>PNN LOS KATIOS</v>
          </cell>
          <cell r="AM171" t="str">
            <v>2 SUPERVISOR</v>
          </cell>
          <cell r="AN171" t="str">
            <v>3 CÉDULA DE CIUDADANÍA</v>
          </cell>
          <cell r="AO171">
            <v>12563768</v>
          </cell>
          <cell r="AP171" t="str">
            <v>NELSON DE LA ROSA MANJARRES</v>
          </cell>
          <cell r="AQ171">
            <v>301</v>
          </cell>
          <cell r="AR171" t="str">
            <v>3 NO PACTADOS</v>
          </cell>
          <cell r="AS171" t="str">
            <v>4 NO SE HA ADICIONADO NI EN VALOR y EN TIEMPO</v>
          </cell>
          <cell r="AT171">
            <v>0</v>
          </cell>
          <cell r="AU171">
            <v>0</v>
          </cell>
          <cell r="AV171" t="str">
            <v>-</v>
          </cell>
          <cell r="AW171">
            <v>0</v>
          </cell>
          <cell r="AY171">
            <v>45717</v>
          </cell>
          <cell r="AZ171">
            <v>45715</v>
          </cell>
          <cell r="BA171">
            <v>45715</v>
          </cell>
          <cell r="BB171">
            <v>46018</v>
          </cell>
          <cell r="BD171" t="str">
            <v>2. NO</v>
          </cell>
          <cell r="BE171" t="str">
            <v>-</v>
          </cell>
          <cell r="BF171" t="str">
            <v>-</v>
          </cell>
          <cell r="BG171" t="str">
            <v>2. NO</v>
          </cell>
          <cell r="BH171">
            <v>0</v>
          </cell>
          <cell r="BI171" t="str">
            <v>-</v>
          </cell>
          <cell r="BJ171" t="str">
            <v>-</v>
          </cell>
          <cell r="BL171" t="str">
            <v>2025753501000077E</v>
          </cell>
          <cell r="BM171">
            <v>46362207</v>
          </cell>
          <cell r="BN171" t="str">
            <v>KHAREM CARABALI MARULANDA</v>
          </cell>
          <cell r="BO171" t="str">
            <v>https://community.secop.gov.co/Public/Tendering/ContractNoticePhases/View?PPI=CO1.PPI.37810546&amp;isFromPublicArea=True&amp;isModal=False</v>
          </cell>
          <cell r="BP171" t="str">
            <v>VIGENTE</v>
          </cell>
          <cell r="BR171" t="str">
            <v xml:space="preserve">https://community.secop.gov.co/Public/Tendering/ContractDetailView/Index?UniqueIdentifier=CO1.PCCNTR.7570511 </v>
          </cell>
          <cell r="BS171" t="str">
            <v>lisana.mosquera</v>
          </cell>
          <cell r="BT171" t="str">
            <v>parquesnacionales.gov.co</v>
          </cell>
          <cell r="BU171" t="str">
            <v>lisanamosqueravaca@gmail.com</v>
          </cell>
          <cell r="BV171" t="str">
            <v>PROFESIONAL</v>
          </cell>
          <cell r="BW171" t="str">
            <v>BANCOLOMBIA S.A.</v>
          </cell>
          <cell r="BX171" t="str">
            <v>Ahorro</v>
          </cell>
          <cell r="BY171">
            <v>95926846851</v>
          </cell>
          <cell r="CC171">
            <v>616109</v>
          </cell>
          <cell r="CD171">
            <v>4620818</v>
          </cell>
          <cell r="CE171">
            <v>4620818</v>
          </cell>
          <cell r="CF171">
            <v>4620818</v>
          </cell>
          <cell r="CG171">
            <v>4620818</v>
          </cell>
          <cell r="CH171">
            <v>4620818</v>
          </cell>
          <cell r="CI171">
            <v>4620818</v>
          </cell>
          <cell r="CJ171">
            <v>4620818</v>
          </cell>
          <cell r="CK171">
            <v>4620818</v>
          </cell>
          <cell r="CL171">
            <v>4620818</v>
          </cell>
          <cell r="CM171">
            <v>4158736</v>
          </cell>
          <cell r="CN171">
            <v>0</v>
          </cell>
        </row>
        <row r="172">
          <cell r="A172" t="str">
            <v>CD-DTPA-170-2025</v>
          </cell>
          <cell r="B172" t="str">
            <v>1 FONAM</v>
          </cell>
          <cell r="C172" t="str">
            <v>CPS-DTPA-170-2025</v>
          </cell>
          <cell r="D172" t="str">
            <v>LIBIO DUMASA DOGIRAMA</v>
          </cell>
          <cell r="E172">
            <v>45714</v>
          </cell>
          <cell r="F172" t="str">
            <v>Prestar servicio de apoyo a la gestión con plena autonomía técnica y administrativa en el PNN Utría para el desarrollo de las acciones operativas de prevención, vigilancia y control, en el marco de la conservación de la diversidad biológica de las áreas protegidas del SINAP nacional.</v>
          </cell>
          <cell r="G172" t="str">
            <v>APOYO A LA GESTIÓN</v>
          </cell>
          <cell r="H172" t="str">
            <v>2 CONTRATACIÓN DIRECTA</v>
          </cell>
          <cell r="I172" t="str">
            <v>14 PRESTACIÓN DE SERVICIOS</v>
          </cell>
          <cell r="J172" t="str">
            <v>N/A</v>
          </cell>
          <cell r="K172">
            <v>80111600</v>
          </cell>
          <cell r="L172">
            <v>12825</v>
          </cell>
          <cell r="M172">
            <v>11225</v>
          </cell>
          <cell r="N172">
            <v>45714</v>
          </cell>
          <cell r="O172">
            <v>2084129</v>
          </cell>
          <cell r="P172">
            <v>20771819</v>
          </cell>
          <cell r="Q172" t="str">
            <v>VEINTE MILLONES SETECIENTOS SETENTA Y UN MIL OCHOCIENTOS DIECINUEVE PESOS</v>
          </cell>
          <cell r="R172" t="str">
            <v>1 PERSONA NATURAL</v>
          </cell>
          <cell r="S172" t="str">
            <v>3 CÉDULA DE CIUDADANÍA</v>
          </cell>
          <cell r="T172">
            <v>1076019812</v>
          </cell>
          <cell r="U172">
            <v>2</v>
          </cell>
          <cell r="V172" t="str">
            <v>N-A</v>
          </cell>
          <cell r="W172" t="str">
            <v>11 NO SE DILIGENCIA INFORMACIÓN PARA ESTE FORMULARIO EN ESTE PERÍODO DE REPORTE</v>
          </cell>
          <cell r="X172" t="str">
            <v>MASCULINO</v>
          </cell>
          <cell r="Y172" t="str">
            <v>Choco</v>
          </cell>
          <cell r="Z172" t="str">
            <v>Alto Baudó</v>
          </cell>
          <cell r="AA172" t="str">
            <v xml:space="preserve">LIBIO </v>
          </cell>
          <cell r="AC172" t="str">
            <v>DUMASA</v>
          </cell>
          <cell r="AD172" t="str">
            <v>DOGIRAMA</v>
          </cell>
          <cell r="AE172" t="str">
            <v>NO</v>
          </cell>
          <cell r="AF172" t="str">
            <v>6 NO CONSTITUYÓ GARANTÍAS</v>
          </cell>
          <cell r="AG172" t="str">
            <v>N-A</v>
          </cell>
          <cell r="AH172" t="str">
            <v>N-A</v>
          </cell>
          <cell r="AI172" t="str">
            <v>N-A</v>
          </cell>
          <cell r="AJ172" t="str">
            <v>N-A</v>
          </cell>
          <cell r="AK172" t="str">
            <v>GLORIA TERESITA SERNA ALZATE</v>
          </cell>
          <cell r="AL172" t="str">
            <v>PNN UTRÍA</v>
          </cell>
          <cell r="AM172" t="str">
            <v>2 SUPERVISOR</v>
          </cell>
          <cell r="AN172" t="str">
            <v>3 CÉDULA DE CIUDADANÍA</v>
          </cell>
          <cell r="AO172">
            <v>66848955</v>
          </cell>
          <cell r="AP172" t="str">
            <v>MARIA XIMENA ZORRILLA A.</v>
          </cell>
          <cell r="AQ172">
            <v>299</v>
          </cell>
          <cell r="AR172" t="str">
            <v>3 NO PACTADOS</v>
          </cell>
          <cell r="AS172" t="str">
            <v>4 NO SE HA ADICIONADO NI EN VALOR y EN TIEMPO</v>
          </cell>
          <cell r="AT172">
            <v>0</v>
          </cell>
          <cell r="AU172">
            <v>0</v>
          </cell>
          <cell r="AV172" t="str">
            <v>-</v>
          </cell>
          <cell r="AW172">
            <v>0</v>
          </cell>
          <cell r="AY172">
            <v>45715</v>
          </cell>
          <cell r="AZ172" t="str">
            <v>N/A</v>
          </cell>
          <cell r="BA172">
            <v>45714</v>
          </cell>
          <cell r="BB172">
            <v>46015</v>
          </cell>
          <cell r="BD172" t="str">
            <v>2. NO</v>
          </cell>
          <cell r="BE172" t="str">
            <v>-</v>
          </cell>
          <cell r="BF172" t="str">
            <v>-</v>
          </cell>
          <cell r="BG172" t="str">
            <v>2. NO</v>
          </cell>
          <cell r="BH172">
            <v>0</v>
          </cell>
          <cell r="BI172" t="str">
            <v>-</v>
          </cell>
          <cell r="BJ172" t="str">
            <v>-</v>
          </cell>
          <cell r="BL172" t="str">
            <v>2025753501900090E</v>
          </cell>
          <cell r="BM172">
            <v>20771819</v>
          </cell>
          <cell r="BN172" t="str">
            <v>JULIANA ISABEL MONTES ROMERO</v>
          </cell>
          <cell r="BO172" t="str">
            <v>https://community.secop.gov.co/Public/Tendering/ContractNoticePhases/View?PPI=CO1.PPI.37796924&amp;isFromPublicArea=True&amp;isModal=False</v>
          </cell>
          <cell r="BP172" t="str">
            <v>VIGENTE</v>
          </cell>
          <cell r="BR172" t="str">
            <v xml:space="preserve">https://community.secop.gov.co/Public/Tendering/ContractDetailView/Index?UniqueIdentifier=CO1.PCCNTR.7566176 </v>
          </cell>
          <cell r="BS172" t="str">
            <v>libio.dumasa</v>
          </cell>
          <cell r="BT172" t="str">
            <v>parquesnacionales.gov.co</v>
          </cell>
          <cell r="BU172" t="str">
            <v>libiotumaza@gmail.com</v>
          </cell>
          <cell r="BV172" t="str">
            <v>OPERARIO</v>
          </cell>
          <cell r="BW172" t="str">
            <v>BANCOLOMBIA S.A.</v>
          </cell>
          <cell r="BX172" t="str">
            <v>Ahorro</v>
          </cell>
          <cell r="BY172">
            <v>87067745301</v>
          </cell>
          <cell r="CC172">
            <v>347355</v>
          </cell>
          <cell r="CD172">
            <v>2084129</v>
          </cell>
          <cell r="CE172">
            <v>2084129</v>
          </cell>
          <cell r="CF172">
            <v>2084129</v>
          </cell>
          <cell r="CG172">
            <v>2084129</v>
          </cell>
          <cell r="CH172">
            <v>2084129</v>
          </cell>
          <cell r="CI172">
            <v>2084129</v>
          </cell>
          <cell r="CJ172">
            <v>2084129</v>
          </cell>
          <cell r="CK172">
            <v>2084129</v>
          </cell>
          <cell r="CL172">
            <v>2084129</v>
          </cell>
          <cell r="CM172">
            <v>1667303</v>
          </cell>
          <cell r="CN172">
            <v>0</v>
          </cell>
        </row>
        <row r="173">
          <cell r="A173" t="str">
            <v>CD-DTPA-171-2025</v>
          </cell>
          <cell r="B173" t="str">
            <v>2 NACION</v>
          </cell>
          <cell r="C173" t="str">
            <v>CPS-DTPA-171-2025</v>
          </cell>
          <cell r="D173" t="str">
            <v>SANDRA SULEIMA CUERO VALVERDE</v>
          </cell>
          <cell r="E173">
            <v>45715</v>
          </cell>
          <cell r="F173" t="str">
            <v>PA01-3202008-10-011Prestar servicios de apoyo a la gestión con plena autonomía técnica y administrativa en el DNMI Cabo Manglares para la implementación de procesos que contribuyan a la construcción de la gobernanza y fortalezcan las diversas formas de participación con los grupos étnicos presentes en las área protegida en el marco de la conservación de la diversidad biológica de las áreas protegidas del SINAP.</v>
          </cell>
          <cell r="G173" t="str">
            <v>APOYO A LA GESTIÓN</v>
          </cell>
          <cell r="H173" t="str">
            <v>2 CONTRATACIÓN DIRECTA</v>
          </cell>
          <cell r="I173" t="str">
            <v>14 PRESTACIÓN DE SERVICIOS</v>
          </cell>
          <cell r="J173" t="str">
            <v>N/A</v>
          </cell>
          <cell r="K173">
            <v>80111600</v>
          </cell>
          <cell r="L173">
            <v>8325</v>
          </cell>
          <cell r="M173">
            <v>14425</v>
          </cell>
          <cell r="N173">
            <v>45715</v>
          </cell>
          <cell r="O173">
            <v>2948106</v>
          </cell>
          <cell r="P173">
            <v>29874141</v>
          </cell>
          <cell r="Q173" t="str">
            <v>VEINTINUEVE MILLONES OCHOCIENTOS SETENTA Y CUATRO MIL CIENTO CUARENTA Y UNO</v>
          </cell>
          <cell r="R173" t="str">
            <v>1 PERSONA NATURAL</v>
          </cell>
          <cell r="S173" t="str">
            <v>3 CÉDULA DE CIUDADANÍA</v>
          </cell>
          <cell r="T173">
            <v>1087128671</v>
          </cell>
          <cell r="U173">
            <v>2</v>
          </cell>
          <cell r="V173" t="str">
            <v>N-A</v>
          </cell>
          <cell r="W173" t="str">
            <v>11 NO SE DILIGENCIA INFORMACIÓN PARA ESTE FORMULARIO EN ESTE PERÍODO DE REPORTE</v>
          </cell>
          <cell r="X173" t="str">
            <v>FEMENINO</v>
          </cell>
          <cell r="Y173" t="str">
            <v>Nariño</v>
          </cell>
          <cell r="Z173" t="str">
            <v>Tumaco</v>
          </cell>
          <cell r="AA173" t="str">
            <v>SANDRA</v>
          </cell>
          <cell r="AB173" t="str">
            <v>SULEIMA</v>
          </cell>
          <cell r="AC173" t="str">
            <v>CUERO</v>
          </cell>
          <cell r="AD173" t="str">
            <v>VALVERDE</v>
          </cell>
          <cell r="AE173" t="str">
            <v>NO</v>
          </cell>
          <cell r="AF173" t="str">
            <v>6 NO CONSTITUYÓ GARANTÍAS</v>
          </cell>
          <cell r="AG173" t="str">
            <v>N-A</v>
          </cell>
          <cell r="AH173" t="str">
            <v>N-A</v>
          </cell>
          <cell r="AI173" t="str">
            <v>N-A</v>
          </cell>
          <cell r="AJ173" t="str">
            <v>N-A</v>
          </cell>
          <cell r="AK173" t="str">
            <v>GLORIA TERESITA SERNA ALZATE</v>
          </cell>
          <cell r="AL173" t="str">
            <v>DNMI CABO MANGLARES</v>
          </cell>
          <cell r="AM173" t="str">
            <v>2 SUPERVISOR</v>
          </cell>
          <cell r="AN173" t="str">
            <v>3 CÉDULA DE CIUDADANÍA</v>
          </cell>
          <cell r="AO173">
            <v>1085903464</v>
          </cell>
          <cell r="AP173" t="str">
            <v>MARÍA FERNANDA VILLAREAL MONSALVE</v>
          </cell>
          <cell r="AQ173">
            <v>304</v>
          </cell>
          <cell r="AR173" t="str">
            <v>3 NO PACTADOS</v>
          </cell>
          <cell r="AS173" t="str">
            <v>4 NO SE HA ADICIONADO NI EN VALOR y EN TIEMPO</v>
          </cell>
          <cell r="AT173">
            <v>0</v>
          </cell>
          <cell r="AU173">
            <v>0</v>
          </cell>
          <cell r="AV173" t="str">
            <v>-</v>
          </cell>
          <cell r="AW173">
            <v>0</v>
          </cell>
          <cell r="AY173">
            <v>45716</v>
          </cell>
          <cell r="AZ173" t="str">
            <v>N/A</v>
          </cell>
          <cell r="BA173">
            <v>45715</v>
          </cell>
          <cell r="BB173">
            <v>46022</v>
          </cell>
          <cell r="BD173" t="str">
            <v>2. NO</v>
          </cell>
          <cell r="BE173" t="str">
            <v>-</v>
          </cell>
          <cell r="BF173" t="str">
            <v>-</v>
          </cell>
          <cell r="BG173" t="str">
            <v>2. NO</v>
          </cell>
          <cell r="BH173">
            <v>0</v>
          </cell>
          <cell r="BI173" t="str">
            <v>-</v>
          </cell>
          <cell r="BJ173" t="str">
            <v>-</v>
          </cell>
          <cell r="BL173" t="str">
            <v>2025753501000078E</v>
          </cell>
          <cell r="BM173">
            <v>29874141</v>
          </cell>
          <cell r="BN173" t="str">
            <v>CAROLINA BETANCUR CASTRO</v>
          </cell>
          <cell r="BO173" t="str">
            <v>https://community.secop.gov.co/Public/Tendering/ContractNoticePhases/View?PPI=CO1.PPI.37801045&amp;isFromPublicArea=True&amp;isModal=False</v>
          </cell>
          <cell r="BP173" t="str">
            <v>VIGENTE</v>
          </cell>
          <cell r="BR173" t="str">
            <v xml:space="preserve">https://community.secop.gov.co/Public/Tendering/ContractDetailView/Index?UniqueIdentifier=CO1.PCCNTR.7568340 </v>
          </cell>
          <cell r="BS173" t="str">
            <v>sandra.cuero</v>
          </cell>
          <cell r="BT173" t="str">
            <v>parquesnacionales.gov.co</v>
          </cell>
          <cell r="BU173" t="str">
            <v>scuero1989@gmail.com</v>
          </cell>
          <cell r="BV173" t="str">
            <v>TECNICO</v>
          </cell>
          <cell r="BW173" t="str">
            <v>BANCO DAVIVIENDA S.A.</v>
          </cell>
          <cell r="BX173" t="str">
            <v>Ahorro</v>
          </cell>
          <cell r="BY173" t="str">
            <v>106800048121</v>
          </cell>
          <cell r="CC173">
            <v>393081</v>
          </cell>
          <cell r="CD173">
            <v>2948106</v>
          </cell>
          <cell r="CE173">
            <v>2948106</v>
          </cell>
          <cell r="CF173">
            <v>2948106</v>
          </cell>
          <cell r="CG173">
            <v>2948106</v>
          </cell>
          <cell r="CH173">
            <v>2948106</v>
          </cell>
          <cell r="CI173">
            <v>2948106</v>
          </cell>
          <cell r="CJ173">
            <v>2948106</v>
          </cell>
          <cell r="CK173">
            <v>2948106</v>
          </cell>
          <cell r="CL173">
            <v>2948106</v>
          </cell>
          <cell r="CM173">
            <v>2948106</v>
          </cell>
          <cell r="CN173">
            <v>0</v>
          </cell>
        </row>
        <row r="174">
          <cell r="A174" t="str">
            <v>CD-DTPA-172-2025</v>
          </cell>
          <cell r="B174" t="str">
            <v>1 FONAM</v>
          </cell>
          <cell r="C174" t="str">
            <v>CPS-DTPA-172-2025</v>
          </cell>
          <cell r="D174" t="str">
            <v>ISIDORO TAPI MACHUCA</v>
          </cell>
          <cell r="E174">
            <v>45715</v>
          </cell>
          <cell r="F174" t="str">
            <v>Prestar servicio de apoyo a la gestión con plena autonomía técnica y administrativa en el PNN Utría en el monitoreo y mantenimiento a los procesos de restauración ecológica en el marco de la conservación de la diversidad biológica de las áreas protegidas del SINAP nacional.</v>
          </cell>
          <cell r="G174" t="str">
            <v>APOYO A LA GESTIÓN</v>
          </cell>
          <cell r="H174" t="str">
            <v>2 CONTRATACIÓN DIRECTA</v>
          </cell>
          <cell r="I174" t="str">
            <v>14 PRESTACIÓN DE SERVICIOS</v>
          </cell>
          <cell r="J174" t="str">
            <v>N/A</v>
          </cell>
          <cell r="K174">
            <v>80111600</v>
          </cell>
          <cell r="L174">
            <v>8625</v>
          </cell>
          <cell r="M174">
            <v>11325</v>
          </cell>
          <cell r="N174">
            <v>45715</v>
          </cell>
          <cell r="O174">
            <v>1836238</v>
          </cell>
          <cell r="P174">
            <v>18607212</v>
          </cell>
          <cell r="Q174" t="str">
            <v>DIECIOCHO MILLONES SEISCIENTOS SIETE MIL DOSCIENTOS DOCE</v>
          </cell>
          <cell r="R174" t="str">
            <v>1 PERSONA NATURAL</v>
          </cell>
          <cell r="S174" t="str">
            <v>3 CÉDULA DE CIUDADANÍA</v>
          </cell>
          <cell r="T174">
            <v>82384610</v>
          </cell>
          <cell r="U174">
            <v>2</v>
          </cell>
          <cell r="V174" t="str">
            <v>N-A</v>
          </cell>
          <cell r="W174" t="str">
            <v>11 NO SE DILIGENCIA INFORMACIÓN PARA ESTE FORMULARIO EN ESTE PERÍODO DE REPORTE</v>
          </cell>
          <cell r="X174" t="str">
            <v>MASCULINO</v>
          </cell>
          <cell r="Y174" t="str">
            <v>Chocó</v>
          </cell>
          <cell r="Z174" t="str">
            <v>Bahía Solano</v>
          </cell>
          <cell r="AA174" t="str">
            <v>ISIDORO</v>
          </cell>
          <cell r="AC174" t="str">
            <v>TUPI</v>
          </cell>
          <cell r="AD174" t="str">
            <v>MACHUCA</v>
          </cell>
          <cell r="AE174" t="str">
            <v>NO</v>
          </cell>
          <cell r="AF174" t="str">
            <v>6 NO CONSTITUYÓ GARANTÍAS</v>
          </cell>
          <cell r="AG174" t="str">
            <v>N-A</v>
          </cell>
          <cell r="AH174" t="str">
            <v>N-A</v>
          </cell>
          <cell r="AI174" t="str">
            <v>N-A</v>
          </cell>
          <cell r="AJ174" t="str">
            <v>N-A</v>
          </cell>
          <cell r="AK174" t="str">
            <v>GLORIA TERESITA SERNA ALZATE</v>
          </cell>
          <cell r="AL174" t="str">
            <v>PNN UTRÍA</v>
          </cell>
          <cell r="AM174" t="str">
            <v>2 SUPERVISOR</v>
          </cell>
          <cell r="AN174" t="str">
            <v>3 CÉDULA DE CIUDADANÍA</v>
          </cell>
          <cell r="AO174">
            <v>66848955</v>
          </cell>
          <cell r="AP174" t="str">
            <v>MARIA XIMENA ZORRILLA A.</v>
          </cell>
          <cell r="AQ174">
            <v>304</v>
          </cell>
          <cell r="AR174" t="str">
            <v>3 NO PACTADOS</v>
          </cell>
          <cell r="AS174" t="str">
            <v>4 NO SE HA ADICIONADO NI EN VALOR y EN TIEMPO</v>
          </cell>
          <cell r="AT174">
            <v>0</v>
          </cell>
          <cell r="AU174">
            <v>0</v>
          </cell>
          <cell r="AV174" t="str">
            <v>-</v>
          </cell>
          <cell r="AW174">
            <v>0</v>
          </cell>
          <cell r="AY174">
            <v>45717</v>
          </cell>
          <cell r="AZ174" t="str">
            <v>N/A</v>
          </cell>
          <cell r="BA174">
            <v>45715</v>
          </cell>
          <cell r="BB174">
            <v>46022</v>
          </cell>
          <cell r="BD174" t="str">
            <v>2. NO</v>
          </cell>
          <cell r="BE174" t="str">
            <v>-</v>
          </cell>
          <cell r="BF174" t="str">
            <v>-</v>
          </cell>
          <cell r="BG174" t="str">
            <v>2. NO</v>
          </cell>
          <cell r="BH174">
            <v>0</v>
          </cell>
          <cell r="BI174" t="str">
            <v>-</v>
          </cell>
          <cell r="BJ174" t="str">
            <v>-</v>
          </cell>
          <cell r="BL174" t="str">
            <v>2025753501900091E</v>
          </cell>
          <cell r="BM174">
            <v>18607212</v>
          </cell>
          <cell r="BN174" t="str">
            <v>JULIANA ISABEL MONTES ROMERO</v>
          </cell>
          <cell r="BO174" t="str">
            <v>https://community.secop.gov.co/Public/Tendering/ContractNoticePhases/View?PPI=CO1.PPI.37822293&amp;isFromPublicArea=True&amp;isModal=False</v>
          </cell>
          <cell r="BP174" t="str">
            <v>VIGENTE</v>
          </cell>
          <cell r="BR174" t="str">
            <v xml:space="preserve">https://community.secop.gov.co/Public/Tendering/ContractDetailView/Index?UniqueIdentifier=CO1.PCCNTR.7572378 </v>
          </cell>
          <cell r="BS174" t="str">
            <v>isodoro.tapi</v>
          </cell>
          <cell r="BT174" t="str">
            <v>parquesnacionales.gov.co</v>
          </cell>
          <cell r="BU174" t="str">
            <v>tapimachucai@gmail.com</v>
          </cell>
          <cell r="BV174" t="str">
            <v>OPERARIO</v>
          </cell>
          <cell r="BW174" t="str">
            <v>BANCO DE BOGOTA</v>
          </cell>
          <cell r="BX174" t="str">
            <v>Ahorro</v>
          </cell>
          <cell r="BY174">
            <v>979118577</v>
          </cell>
          <cell r="CC174">
            <v>244832</v>
          </cell>
          <cell r="CD174">
            <v>1836238</v>
          </cell>
          <cell r="CE174">
            <v>1836238</v>
          </cell>
          <cell r="CF174">
            <v>1836238</v>
          </cell>
          <cell r="CG174">
            <v>1836238</v>
          </cell>
          <cell r="CH174">
            <v>1836238</v>
          </cell>
          <cell r="CI174">
            <v>1836238</v>
          </cell>
          <cell r="CJ174">
            <v>1836238</v>
          </cell>
          <cell r="CK174">
            <v>1836238</v>
          </cell>
          <cell r="CL174">
            <v>1836238</v>
          </cell>
          <cell r="CM174">
            <v>1836238</v>
          </cell>
          <cell r="CN174">
            <v>0</v>
          </cell>
        </row>
        <row r="175">
          <cell r="A175" t="str">
            <v>CD-DTPA-173-2025</v>
          </cell>
          <cell r="B175" t="str">
            <v>2 NACION</v>
          </cell>
          <cell r="C175" t="str">
            <v>CPS-DTPA-173-2025</v>
          </cell>
          <cell r="D175" t="str">
            <v>JUAN CAMILO CUESTA MORENO</v>
          </cell>
          <cell r="E175">
            <v>45715</v>
          </cell>
          <cell r="F175" t="str">
            <v>Prestar servicios de apoyo a la gestión con plena autonomía técnica y administrativa en el PNN LOS Katíos para Implementar las acciones técnicas de las estrategia de prevención, vigilancia y control en el área protegida, en el marco de la conservación de la diversidad biológica de las áreas protegidas del SINAP nacional.</v>
          </cell>
          <cell r="G175" t="str">
            <v>APOYO A LA GESTIÓN</v>
          </cell>
          <cell r="H175" t="str">
            <v>2 CONTRATACIÓN DIRECTA</v>
          </cell>
          <cell r="I175" t="str">
            <v>14 PRESTACIÓN DE SERVICIOS</v>
          </cell>
          <cell r="J175" t="str">
            <v>N/A</v>
          </cell>
          <cell r="K175">
            <v>80111600</v>
          </cell>
          <cell r="L175">
            <v>16525</v>
          </cell>
          <cell r="M175">
            <v>14825</v>
          </cell>
          <cell r="N175">
            <v>45715</v>
          </cell>
          <cell r="O175">
            <v>2948106</v>
          </cell>
          <cell r="P175">
            <v>29874141</v>
          </cell>
          <cell r="Q175" t="str">
            <v>VEINTINUEVE MILLONES OCHOCIENTOS SETENTA Y CUATRO MIL CIENTO CUARENTA Y UNO PESOS</v>
          </cell>
          <cell r="R175" t="str">
            <v>1 PERSONA NATURAL</v>
          </cell>
          <cell r="S175" t="str">
            <v>3 CÉDULA DE CIUDADANÍA</v>
          </cell>
          <cell r="T175">
            <v>1193549020</v>
          </cell>
          <cell r="U175">
            <v>2</v>
          </cell>
          <cell r="V175" t="str">
            <v>N-A</v>
          </cell>
          <cell r="W175" t="str">
            <v>11 NO SE DILIGENCIA INFORMACIÓN PARA ESTE FORMULARIO EN ESTE PERÍODO DE REPORTE</v>
          </cell>
          <cell r="X175" t="str">
            <v>MASCULINO</v>
          </cell>
          <cell r="Y175" t="str">
            <v>Chocó</v>
          </cell>
          <cell r="Z175" t="str">
            <v>Riosucio</v>
          </cell>
          <cell r="AA175" t="str">
            <v xml:space="preserve">JUAN </v>
          </cell>
          <cell r="AB175" t="str">
            <v>CAMILO</v>
          </cell>
          <cell r="AC175" t="str">
            <v xml:space="preserve">CUESTA </v>
          </cell>
          <cell r="AD175" t="str">
            <v>MORENO</v>
          </cell>
          <cell r="AE175" t="str">
            <v>NO</v>
          </cell>
          <cell r="AF175" t="str">
            <v>6 NO CONSTITUYÓ GARANTÍAS</v>
          </cell>
          <cell r="AG175" t="str">
            <v>N-A</v>
          </cell>
          <cell r="AH175" t="str">
            <v>N-A</v>
          </cell>
          <cell r="AI175" t="str">
            <v>N-A</v>
          </cell>
          <cell r="AJ175" t="str">
            <v>N-A</v>
          </cell>
          <cell r="AK175" t="str">
            <v>GLORIA TERESITA SERNA ALZATE</v>
          </cell>
          <cell r="AL175" t="str">
            <v>PNN LOS KATIOS</v>
          </cell>
          <cell r="AM175" t="str">
            <v>2 SUPERVISOR</v>
          </cell>
          <cell r="AN175" t="str">
            <v>3 CÉDULA DE CIUDADANÍA</v>
          </cell>
          <cell r="AO175">
            <v>12563768</v>
          </cell>
          <cell r="AP175" t="str">
            <v>NELSON DE LA ROSA MANJARRES</v>
          </cell>
          <cell r="AQ175">
            <v>304</v>
          </cell>
          <cell r="AR175" t="str">
            <v>3 NO PACTADOS</v>
          </cell>
          <cell r="AS175" t="str">
            <v>4 NO SE HA ADICIONADO NI EN VALOR y EN TIEMPO</v>
          </cell>
          <cell r="AT175">
            <v>0</v>
          </cell>
          <cell r="AU175">
            <v>0</v>
          </cell>
          <cell r="AV175" t="str">
            <v>-</v>
          </cell>
          <cell r="AW175">
            <v>0</v>
          </cell>
          <cell r="AY175">
            <v>45717</v>
          </cell>
          <cell r="AZ175" t="str">
            <v>N/A</v>
          </cell>
          <cell r="BA175">
            <v>45715</v>
          </cell>
          <cell r="BB175">
            <v>46022</v>
          </cell>
          <cell r="BD175" t="str">
            <v>2. NO</v>
          </cell>
          <cell r="BE175" t="str">
            <v>-</v>
          </cell>
          <cell r="BF175" t="str">
            <v>-</v>
          </cell>
          <cell r="BG175" t="str">
            <v>2. NO</v>
          </cell>
          <cell r="BH175">
            <v>0</v>
          </cell>
          <cell r="BI175" t="str">
            <v>-</v>
          </cell>
          <cell r="BJ175" t="str">
            <v>-</v>
          </cell>
          <cell r="BL175" t="str">
            <v>2025753501000079E</v>
          </cell>
          <cell r="BM175">
            <v>29874141</v>
          </cell>
          <cell r="BN175" t="str">
            <v>KHAREM CARABALI MARULANDA</v>
          </cell>
          <cell r="BO175" t="str">
            <v>https://community.secop.gov.co/Public/Tendering/ContractNoticePhases/View?PPI=CO1.PPI.37827327&amp;isFromPublicArea=True&amp;isModal=False</v>
          </cell>
          <cell r="BP175" t="str">
            <v>VIGENTE</v>
          </cell>
          <cell r="BR175" t="str">
            <v xml:space="preserve">https://community.secop.gov.co/Public/Tendering/ContractDetailView/Index?UniqueIdentifier=CO1.PCCNTR.7573952 </v>
          </cell>
          <cell r="BS175" t="str">
            <v>juan.cuesta</v>
          </cell>
          <cell r="BT175" t="str">
            <v>parquesnacionales.gov.co</v>
          </cell>
          <cell r="BU175" t="str">
            <v>juancam20.16@gmail.com</v>
          </cell>
          <cell r="BV175" t="str">
            <v>TECNOLOGO</v>
          </cell>
          <cell r="BW175" t="str">
            <v>BANCOLOMBIA S.A.</v>
          </cell>
          <cell r="BX175" t="str">
            <v>Ahorro</v>
          </cell>
          <cell r="BY175">
            <v>87075231932</v>
          </cell>
          <cell r="CC175">
            <v>393081</v>
          </cell>
          <cell r="CD175">
            <v>2948106</v>
          </cell>
          <cell r="CE175">
            <v>2948106</v>
          </cell>
          <cell r="CF175">
            <v>2948106</v>
          </cell>
          <cell r="CG175">
            <v>2948106</v>
          </cell>
          <cell r="CH175">
            <v>2948106</v>
          </cell>
          <cell r="CI175">
            <v>2948106</v>
          </cell>
          <cell r="CJ175">
            <v>2948106</v>
          </cell>
          <cell r="CK175">
            <v>2948106</v>
          </cell>
          <cell r="CL175">
            <v>2948106</v>
          </cell>
          <cell r="CM175">
            <v>2948106</v>
          </cell>
          <cell r="CN175">
            <v>0</v>
          </cell>
        </row>
        <row r="176">
          <cell r="A176" t="str">
            <v>CD-DTPA-174-2025</v>
          </cell>
          <cell r="B176" t="str">
            <v>1 FONAM</v>
          </cell>
          <cell r="C176" t="str">
            <v>CPS-DTPA-174-2025</v>
          </cell>
          <cell r="D176" t="str">
            <v>FREDY ORLANDO RODRÍGUEZ ROJAS</v>
          </cell>
          <cell r="E176">
            <v>45715</v>
          </cell>
          <cell r="F176" t="str">
            <v>Prestar servicios profesionales con plena autonomía técnica y administrativa en el PNN Gorgona para realizar consolidación, revisión, análisis, reporte y demás actividades requeridas a partir de la información proveniente de la gestión de prevención, vigilancia y control en el marco de la conservación de la diversidad biológica de las áreas protegidas del SINAP nacional</v>
          </cell>
          <cell r="G176" t="str">
            <v>PROFESIONAL</v>
          </cell>
          <cell r="H176" t="str">
            <v>2 CONTRATACIÓN DIRECTA</v>
          </cell>
          <cell r="I176" t="str">
            <v>14 PRESTACIÓN DE SERVICIOS</v>
          </cell>
          <cell r="J176" t="str">
            <v>N/A</v>
          </cell>
          <cell r="K176">
            <v>80111600</v>
          </cell>
          <cell r="L176">
            <v>14325</v>
          </cell>
          <cell r="M176">
            <v>11425</v>
          </cell>
          <cell r="N176">
            <v>45715</v>
          </cell>
          <cell r="O176">
            <v>5106004</v>
          </cell>
          <cell r="P176">
            <v>51740841</v>
          </cell>
          <cell r="Q176" t="str">
            <v>CINCUENTA Y UN MILLONES SETECIENTOS CUARENTA MIL OCHOCIENTOS CUARENTA Y UNO</v>
          </cell>
          <cell r="R176" t="str">
            <v>1 PERSONA NATURAL</v>
          </cell>
          <cell r="S176" t="str">
            <v>3 CÉDULA DE CIUDADANÍA</v>
          </cell>
          <cell r="T176">
            <v>1022333005</v>
          </cell>
          <cell r="U176">
            <v>2</v>
          </cell>
          <cell r="V176" t="str">
            <v>N-A</v>
          </cell>
          <cell r="W176" t="str">
            <v>11 NO SE DILIGENCIA INFORMACIÓN PARA ESTE FORMULARIO EN ESTE PERÍODO DE REPORTE</v>
          </cell>
          <cell r="X176" t="str">
            <v>MASCULINO</v>
          </cell>
          <cell r="Y176" t="str">
            <v>Cundinamarca</v>
          </cell>
          <cell r="Z176" t="str">
            <v>Supata</v>
          </cell>
          <cell r="AA176" t="str">
            <v>FREDY</v>
          </cell>
          <cell r="AB176" t="str">
            <v>ORLANDO</v>
          </cell>
          <cell r="AC176" t="str">
            <v>RODRIGUEZ</v>
          </cell>
          <cell r="AD176" t="str">
            <v>ROJAS</v>
          </cell>
          <cell r="AE176" t="str">
            <v>SI</v>
          </cell>
          <cell r="AF176" t="str">
            <v>1 PÓLIZA</v>
          </cell>
          <cell r="AG176" t="str">
            <v>12 SEGUROS DEL ESTADO</v>
          </cell>
          <cell r="AH176" t="str">
            <v>2 CUMPLIMIENTO</v>
          </cell>
          <cell r="AI176">
            <v>45715</v>
          </cell>
          <cell r="AJ176" t="str">
            <v>45-46-101030217</v>
          </cell>
          <cell r="AK176" t="str">
            <v>GLORIA TERESITA SERNA ALZATE</v>
          </cell>
          <cell r="AL176" t="str">
            <v>PNN GORGONA</v>
          </cell>
          <cell r="AM176" t="str">
            <v>2 SUPERVISOR</v>
          </cell>
          <cell r="AN176" t="str">
            <v>3 CÉDULA DE CIUDADANÍA</v>
          </cell>
          <cell r="AO176">
            <v>6499218</v>
          </cell>
          <cell r="AP176" t="str">
            <v>ANDRES MAURICIO ROJAS CAÑAS</v>
          </cell>
          <cell r="AQ176">
            <v>304</v>
          </cell>
          <cell r="AR176" t="str">
            <v>3 NO PACTADOS</v>
          </cell>
          <cell r="AS176" t="str">
            <v>4 NO SE HA ADICIONADO NI EN VALOR y EN TIEMPO</v>
          </cell>
          <cell r="AT176">
            <v>0</v>
          </cell>
          <cell r="AU176">
            <v>0</v>
          </cell>
          <cell r="AV176" t="str">
            <v>-</v>
          </cell>
          <cell r="AW176">
            <v>0</v>
          </cell>
          <cell r="AY176">
            <v>45717</v>
          </cell>
          <cell r="AZ176">
            <v>45715</v>
          </cell>
          <cell r="BA176">
            <v>45715</v>
          </cell>
          <cell r="BB176">
            <v>46022</v>
          </cell>
          <cell r="BD176" t="str">
            <v>2. NO</v>
          </cell>
          <cell r="BE176" t="str">
            <v>-</v>
          </cell>
          <cell r="BF176" t="str">
            <v>-</v>
          </cell>
          <cell r="BG176" t="str">
            <v>2. NO</v>
          </cell>
          <cell r="BH176">
            <v>0</v>
          </cell>
          <cell r="BI176" t="str">
            <v>-</v>
          </cell>
          <cell r="BJ176" t="str">
            <v>-</v>
          </cell>
          <cell r="BL176" t="str">
            <v>2025753501900092E</v>
          </cell>
          <cell r="BM176">
            <v>51740841</v>
          </cell>
          <cell r="BN176" t="str">
            <v>DIANA PATRICIA GUERRERO</v>
          </cell>
          <cell r="BO176" t="str">
            <v>https://community.secop.gov.co/Public/Tendering/ContractNoticePhases/View?PPI=CO1.PPI.37824631&amp;isFromPublicArea=True&amp;isModal=False</v>
          </cell>
          <cell r="BP176" t="str">
            <v>VIGENTE</v>
          </cell>
          <cell r="BR176" t="str">
            <v xml:space="preserve">https://community.secop.gov.co/Public/Tendering/ContractDetailView/Index?UniqueIdentifier=CO1.PCCNTR.7574112 </v>
          </cell>
          <cell r="BS176" t="str">
            <v>fredy.rodriguez</v>
          </cell>
          <cell r="BT176" t="str">
            <v>parquesnacionales.gov.co</v>
          </cell>
          <cell r="BU176" t="str">
            <v>7fredyr@gmail.com</v>
          </cell>
          <cell r="BV176" t="str">
            <v>PROFESIONAL</v>
          </cell>
          <cell r="BW176" t="str">
            <v>BANCOLOMBIA S.A.</v>
          </cell>
          <cell r="BX176" t="str">
            <v>Ahorro</v>
          </cell>
          <cell r="BY176">
            <v>21327141322</v>
          </cell>
          <cell r="CC176">
            <v>680801</v>
          </cell>
          <cell r="CD176">
            <v>5106004</v>
          </cell>
          <cell r="CE176">
            <v>5106004</v>
          </cell>
          <cell r="CF176">
            <v>5106004</v>
          </cell>
          <cell r="CG176">
            <v>5106004</v>
          </cell>
          <cell r="CH176">
            <v>5106004</v>
          </cell>
          <cell r="CI176">
            <v>5106004</v>
          </cell>
          <cell r="CJ176">
            <v>5106004</v>
          </cell>
          <cell r="CK176">
            <v>5106004</v>
          </cell>
          <cell r="CL176">
            <v>5106004</v>
          </cell>
          <cell r="CM176">
            <v>5106004</v>
          </cell>
          <cell r="CN176">
            <v>0</v>
          </cell>
        </row>
        <row r="177">
          <cell r="A177" t="str">
            <v>CD-DTPA-175-2025</v>
          </cell>
          <cell r="B177" t="str">
            <v>1 FONAM</v>
          </cell>
          <cell r="C177" t="str">
            <v>CPS-DTPA-175-2025</v>
          </cell>
          <cell r="D177" t="str">
            <v>NELLY CAMPAZ CORTES</v>
          </cell>
          <cell r="E177">
            <v>45716</v>
          </cell>
          <cell r="F177" t="str">
            <v>Prestar los servicios de apoyo a la gestión con plena autonomía técnica y administrativa en el PNN Gorgona para el desarrollo de las acciones operativas relacionadas con la implementación de la estrategia de investigación y monitoreo en el área protegida en el marco de la conservación de la diversidad biológica de las áreas protegidas del SINAP nacional.</v>
          </cell>
          <cell r="G177" t="str">
            <v>APOYO A LA GESTIÓN</v>
          </cell>
          <cell r="H177" t="str">
            <v>2 CONTRATACIÓN DIRECTA</v>
          </cell>
          <cell r="I177" t="str">
            <v>14 PRESTACIÓN DE SERVICIOS</v>
          </cell>
          <cell r="J177" t="str">
            <v>N/A</v>
          </cell>
          <cell r="K177">
            <v>80111600</v>
          </cell>
          <cell r="L177">
            <v>14025</v>
          </cell>
          <cell r="M177">
            <v>11525</v>
          </cell>
          <cell r="N177">
            <v>45716</v>
          </cell>
          <cell r="O177">
            <v>1836237</v>
          </cell>
          <cell r="P177">
            <v>18545994</v>
          </cell>
          <cell r="Q177" t="str">
            <v>DIECIOCHO MILLONES QUINIENTOS CUARENTA Y CINCO MIL NOVECIENTOS NOVENTA Y CUATRO</v>
          </cell>
          <cell r="R177" t="str">
            <v>1 PERSONA NATURAL</v>
          </cell>
          <cell r="S177" t="str">
            <v>3 CÉDULA DE CIUDADANÍA</v>
          </cell>
          <cell r="T177">
            <v>34678345</v>
          </cell>
          <cell r="U177">
            <v>2</v>
          </cell>
          <cell r="V177" t="str">
            <v>N-A</v>
          </cell>
          <cell r="W177" t="str">
            <v>11 NO SE DILIGENCIA INFORMACIÓN PARA ESTE FORMULARIO EN ESTE PERÍODO DE REPORTE</v>
          </cell>
          <cell r="X177" t="str">
            <v>FEMENINO</v>
          </cell>
          <cell r="Y177" t="str">
            <v>Cauca</v>
          </cell>
          <cell r="Z177" t="str">
            <v>Guapi</v>
          </cell>
          <cell r="AA177" t="str">
            <v>NELLY</v>
          </cell>
          <cell r="AC177" t="str">
            <v>CAMPAZ</v>
          </cell>
          <cell r="AD177" t="str">
            <v>CORTES</v>
          </cell>
          <cell r="AE177" t="str">
            <v>NO</v>
          </cell>
          <cell r="AF177" t="str">
            <v>6 NO CONSTITUYÓ GARANTÍAS</v>
          </cell>
          <cell r="AG177" t="str">
            <v>N-A</v>
          </cell>
          <cell r="AH177" t="str">
            <v>N-A</v>
          </cell>
          <cell r="AI177" t="str">
            <v>N-A</v>
          </cell>
          <cell r="AJ177" t="str">
            <v>N-A</v>
          </cell>
          <cell r="AK177" t="str">
            <v>GLORIA TERESITA SERNA ALZATE</v>
          </cell>
          <cell r="AL177" t="str">
            <v>PNN GORGONA</v>
          </cell>
          <cell r="AM177" t="str">
            <v>2 SUPERVISOR</v>
          </cell>
          <cell r="AN177" t="str">
            <v>3 CÉDULA DE CIUDADANÍA</v>
          </cell>
          <cell r="AO177">
            <v>6499218</v>
          </cell>
          <cell r="AP177" t="str">
            <v>ANDRES MAURICIO ROJAS CAÑAS</v>
          </cell>
          <cell r="AQ177">
            <v>303</v>
          </cell>
          <cell r="AR177" t="str">
            <v>3 NO PACTADOS</v>
          </cell>
          <cell r="AS177" t="str">
            <v>4 NO SE HA ADICIONADO NI EN VALOR y EN TIEMPO</v>
          </cell>
          <cell r="AT177">
            <v>0</v>
          </cell>
          <cell r="AU177">
            <v>0</v>
          </cell>
          <cell r="AV177" t="str">
            <v>-</v>
          </cell>
          <cell r="AW177">
            <v>0</v>
          </cell>
          <cell r="AY177">
            <v>45718</v>
          </cell>
          <cell r="AZ177" t="str">
            <v>N/A</v>
          </cell>
          <cell r="BA177">
            <v>45716</v>
          </cell>
          <cell r="BB177">
            <v>46022</v>
          </cell>
          <cell r="BD177" t="str">
            <v>2. NO</v>
          </cell>
          <cell r="BE177" t="str">
            <v>-</v>
          </cell>
          <cell r="BF177" t="str">
            <v>-</v>
          </cell>
          <cell r="BG177" t="str">
            <v>2. NO</v>
          </cell>
          <cell r="BH177">
            <v>0</v>
          </cell>
          <cell r="BI177" t="str">
            <v>-</v>
          </cell>
          <cell r="BJ177" t="str">
            <v>-</v>
          </cell>
          <cell r="BL177" t="str">
            <v>2025753501900093E</v>
          </cell>
          <cell r="BM177">
            <v>18545994</v>
          </cell>
          <cell r="BN177" t="str">
            <v>DIANA PATRICIA GUERRERO</v>
          </cell>
          <cell r="BO177" t="str">
            <v>https://community.secop.gov.co/Public/Tendering/ContractNoticePhases/View?PPI=CO1.PPI.37850556&amp;isFromPublicArea=True&amp;isModal=False</v>
          </cell>
          <cell r="BP177" t="str">
            <v>VIGENTE</v>
          </cell>
          <cell r="BR177" t="str">
            <v xml:space="preserve">https://community.secop.gov.co/Public/Tendering/ContractDetailView/Index?UniqueIdentifier=CO1.PCCNTR.7580806 </v>
          </cell>
          <cell r="BS177" t="str">
            <v>nelly.campaz</v>
          </cell>
          <cell r="BT177" t="str">
            <v>parquesnacionales.gov.co</v>
          </cell>
          <cell r="BU177" t="str">
            <v>nellycampazcortes@gmail.com</v>
          </cell>
          <cell r="BV177" t="str">
            <v>OPERARIO</v>
          </cell>
          <cell r="BW177" t="str">
            <v>BANCO AGRARIO DE COLOMBIA S.A.</v>
          </cell>
          <cell r="BX177" t="str">
            <v>Ahorro</v>
          </cell>
          <cell r="BY177">
            <v>421253008501</v>
          </cell>
          <cell r="CC177">
            <v>183624</v>
          </cell>
          <cell r="CD177">
            <v>1836237</v>
          </cell>
          <cell r="CE177">
            <v>1836237</v>
          </cell>
          <cell r="CF177">
            <v>1836237</v>
          </cell>
          <cell r="CG177">
            <v>1836237</v>
          </cell>
          <cell r="CH177">
            <v>1836237</v>
          </cell>
          <cell r="CI177">
            <v>1836237</v>
          </cell>
          <cell r="CJ177">
            <v>1836237</v>
          </cell>
          <cell r="CK177">
            <v>1836237</v>
          </cell>
          <cell r="CL177">
            <v>1836237</v>
          </cell>
          <cell r="CM177">
            <v>1836237</v>
          </cell>
          <cell r="CN177">
            <v>0</v>
          </cell>
        </row>
        <row r="178">
          <cell r="A178" t="str">
            <v>CD-DTPA-176-2025</v>
          </cell>
          <cell r="B178" t="str">
            <v>2 NACION</v>
          </cell>
          <cell r="C178" t="str">
            <v>CPS-DTPA-176-2025</v>
          </cell>
          <cell r="D178" t="str">
            <v>KENIA LUCIA CAMPAZ CORTES</v>
          </cell>
          <cell r="E178">
            <v>45716</v>
          </cell>
          <cell r="F178" t="str">
            <v>Prestar servicios de apoyo a la gestión con plena autonomía técnica y administrativa en el PNN Gorgona para realizar las acciones operativas del plan de ordenamiento ecoturístico del área protegida en el marco de la conservación de la diversidad biológica de las áreas protegidas del SINAP nacional.</v>
          </cell>
          <cell r="G178" t="str">
            <v>APOYO A LA GESTIÓN</v>
          </cell>
          <cell r="H178" t="str">
            <v>2 CONTRATACIÓN DIRECTA</v>
          </cell>
          <cell r="I178" t="str">
            <v>14 PRESTACIÓN DE SERVICIOS</v>
          </cell>
          <cell r="J178" t="str">
            <v>N/A</v>
          </cell>
          <cell r="K178">
            <v>80111600</v>
          </cell>
          <cell r="L178">
            <v>10825</v>
          </cell>
          <cell r="M178">
            <v>15025</v>
          </cell>
          <cell r="N178">
            <v>45716</v>
          </cell>
          <cell r="O178">
            <v>2084129</v>
          </cell>
          <cell r="P178">
            <v>21049703</v>
          </cell>
          <cell r="Q178" t="str">
            <v>VEINTIÚN MILLONES CUARENTA Y NUEVE MIL SETECIENTOS TRES</v>
          </cell>
          <cell r="R178" t="str">
            <v>1 PERSONA NATURAL</v>
          </cell>
          <cell r="S178" t="str">
            <v>3 CÉDULA DE CIUDADANÍA</v>
          </cell>
          <cell r="T178">
            <v>1059445705</v>
          </cell>
          <cell r="U178">
            <v>2</v>
          </cell>
          <cell r="V178" t="str">
            <v>N-A</v>
          </cell>
          <cell r="W178" t="str">
            <v>11 NO SE DILIGENCIA INFORMACIÓN PARA ESTE FORMULARIO EN ESTE PERÍODO DE REPORTE</v>
          </cell>
          <cell r="X178" t="str">
            <v>FEMENINO</v>
          </cell>
          <cell r="Y178" t="str">
            <v>Cauca</v>
          </cell>
          <cell r="Z178" t="str">
            <v>Guapi</v>
          </cell>
          <cell r="AA178" t="str">
            <v>KENIA</v>
          </cell>
          <cell r="AB178" t="str">
            <v>LUCIA</v>
          </cell>
          <cell r="AC178" t="str">
            <v>CAMPAZ</v>
          </cell>
          <cell r="AD178" t="str">
            <v>CORTES</v>
          </cell>
          <cell r="AE178" t="str">
            <v>NO</v>
          </cell>
          <cell r="AF178" t="str">
            <v>6 NO CONSTITUYÓ GARANTÍAS</v>
          </cell>
          <cell r="AG178" t="str">
            <v>N-A</v>
          </cell>
          <cell r="AH178" t="str">
            <v>N-A</v>
          </cell>
          <cell r="AI178" t="str">
            <v>N-A</v>
          </cell>
          <cell r="AJ178" t="str">
            <v>N-A</v>
          </cell>
          <cell r="AK178" t="str">
            <v>GLORIA TERESITA SERNA ALZATE</v>
          </cell>
          <cell r="AL178" t="str">
            <v>PNN GORGONA</v>
          </cell>
          <cell r="AM178" t="str">
            <v>2 SUPERVISOR</v>
          </cell>
          <cell r="AN178" t="str">
            <v>3 CÉDULA DE CIUDADANÍA</v>
          </cell>
          <cell r="AO178">
            <v>6499218</v>
          </cell>
          <cell r="AP178" t="str">
            <v>ANDRES MAURICIO ROJAS CAÑAS</v>
          </cell>
          <cell r="AQ178">
            <v>303</v>
          </cell>
          <cell r="AR178" t="str">
            <v>3 NO PACTADOS</v>
          </cell>
          <cell r="AS178" t="str">
            <v>4 NO SE HA ADICIONADO NI EN VALOR y EN TIEMPO</v>
          </cell>
          <cell r="AT178">
            <v>0</v>
          </cell>
          <cell r="AU178">
            <v>0</v>
          </cell>
          <cell r="AV178" t="str">
            <v>-</v>
          </cell>
          <cell r="AW178">
            <v>0</v>
          </cell>
          <cell r="AY178">
            <v>45718</v>
          </cell>
          <cell r="AZ178" t="str">
            <v>N/A</v>
          </cell>
          <cell r="BA178">
            <v>45716</v>
          </cell>
          <cell r="BB178">
            <v>46022</v>
          </cell>
          <cell r="BD178" t="str">
            <v>2. NO</v>
          </cell>
          <cell r="BE178" t="str">
            <v>-</v>
          </cell>
          <cell r="BF178" t="str">
            <v>-</v>
          </cell>
          <cell r="BG178" t="str">
            <v>2. NO</v>
          </cell>
          <cell r="BH178">
            <v>0</v>
          </cell>
          <cell r="BI178" t="str">
            <v>-</v>
          </cell>
          <cell r="BJ178" t="str">
            <v>-</v>
          </cell>
          <cell r="BL178" t="str">
            <v>2025753501000080E</v>
          </cell>
          <cell r="BM178">
            <v>21049703</v>
          </cell>
          <cell r="BN178" t="str">
            <v>DIANA PATRICIA GUERRERO</v>
          </cell>
          <cell r="BO178" t="str">
            <v>https://community.secop.gov.co/Public/Tendering/ContractNoticePhases/View?PPI=CO1.PPI.37857227&amp;isFromPublicArea=True&amp;isModal=False</v>
          </cell>
          <cell r="BP178" t="str">
            <v>VIGENTE</v>
          </cell>
          <cell r="BR178" t="str">
            <v xml:space="preserve">https://community.secop.gov.co/Public/Tendering/ContractDetailView/Index?UniqueIdentifier=CO1.PCCNTR.7582451 </v>
          </cell>
          <cell r="BS178" t="str">
            <v>kenia.campaz</v>
          </cell>
          <cell r="BT178" t="str">
            <v>parquesnacionales.gov.co</v>
          </cell>
          <cell r="BU178" t="str">
            <v>kenialuciacampazcortes@gmail.com</v>
          </cell>
          <cell r="BV178" t="str">
            <v>OPERARIO</v>
          </cell>
          <cell r="BW178" t="str">
            <v>BANCO AGRARIO DE COLOMBIA S.A.</v>
          </cell>
          <cell r="BX178" t="str">
            <v>Ahorro</v>
          </cell>
          <cell r="BY178">
            <v>421250041964</v>
          </cell>
          <cell r="CC178">
            <v>208413</v>
          </cell>
          <cell r="CD178">
            <v>2084129</v>
          </cell>
          <cell r="CE178">
            <v>2084129</v>
          </cell>
          <cell r="CF178">
            <v>2084129</v>
          </cell>
          <cell r="CG178">
            <v>2084129</v>
          </cell>
          <cell r="CH178">
            <v>2084129</v>
          </cell>
          <cell r="CI178">
            <v>2084129</v>
          </cell>
          <cell r="CJ178">
            <v>2084129</v>
          </cell>
          <cell r="CK178">
            <v>2084129</v>
          </cell>
          <cell r="CL178">
            <v>2084129</v>
          </cell>
          <cell r="CM178">
            <v>2084129</v>
          </cell>
          <cell r="CN178">
            <v>0</v>
          </cell>
        </row>
        <row r="179">
          <cell r="A179" t="str">
            <v>CD-DTPA-177-2025</v>
          </cell>
          <cell r="B179" t="str">
            <v>1 FONAM</v>
          </cell>
          <cell r="C179" t="str">
            <v>CPS-DTPA-177-2025</v>
          </cell>
          <cell r="D179" t="str">
            <v>LIZETH ARELLY DIAZ</v>
          </cell>
          <cell r="E179">
            <v>45716</v>
          </cell>
          <cell r="F179" t="str">
            <v>PA04-3202008-10-049 Prestar servicios profesionales con plena autonomía técnica y administrativa en el PNN Farallones de Cali en la realización de las actividades necesarias para Adelantar procesos que contribuyan a la construcción de la gobernanza, el desarrollo de las Estrategias Especiales de Manejo del Área protegida, en el marco de la conservación de la diversidad biológica de las Áreas Protegidas del SINAP Nacional, especialmente la presente en los ecosistemas de páramo y bosques del Parque Nacional Natural Farallones de Cali y su área de influencia</v>
          </cell>
          <cell r="G179" t="str">
            <v>PROFESIONAL</v>
          </cell>
          <cell r="H179" t="str">
            <v>2 CONTRATACIÓN DIRECTA</v>
          </cell>
          <cell r="I179" t="str">
            <v>14 PRESTACIÓN DE SERVICIOS</v>
          </cell>
          <cell r="J179" t="str">
            <v>N/A</v>
          </cell>
          <cell r="K179">
            <v>80111600</v>
          </cell>
          <cell r="L179">
            <v>14425</v>
          </cell>
          <cell r="M179">
            <v>11725</v>
          </cell>
          <cell r="N179">
            <v>45716</v>
          </cell>
          <cell r="O179">
            <v>5693195</v>
          </cell>
          <cell r="P179">
            <v>56931950</v>
          </cell>
          <cell r="Q179" t="str">
            <v>CINCUENTA Y SEIS MILLONES NOVECIENTOS TREINTA Y UN MIL NOVECIENTOS CINCUENTA</v>
          </cell>
          <cell r="R179" t="str">
            <v>1 PERSONA NATURAL</v>
          </cell>
          <cell r="S179" t="str">
            <v>3 CÉDULA DE CIUDADANÍA</v>
          </cell>
          <cell r="T179">
            <v>1061696565</v>
          </cell>
          <cell r="U179">
            <v>2</v>
          </cell>
          <cell r="V179" t="str">
            <v>N-A</v>
          </cell>
          <cell r="W179" t="str">
            <v>11 NO SE DILIGENCIA INFORMACIÓN PARA ESTE FORMULARIO EN ESTE PERÍODO DE REPORTE</v>
          </cell>
          <cell r="X179" t="str">
            <v>FEMENINO</v>
          </cell>
          <cell r="Y179" t="str">
            <v>Cauca</v>
          </cell>
          <cell r="Z179" t="str">
            <v>Bolivar</v>
          </cell>
          <cell r="AA179" t="str">
            <v>LIZETH</v>
          </cell>
          <cell r="AB179" t="str">
            <v>ARELLY</v>
          </cell>
          <cell r="AC179" t="str">
            <v>DIAZ</v>
          </cell>
          <cell r="AE179" t="str">
            <v>SI</v>
          </cell>
          <cell r="AF179" t="str">
            <v>1 PÓLIZA</v>
          </cell>
          <cell r="AG179" t="str">
            <v>12 SEGUROS DEL ESTADO</v>
          </cell>
          <cell r="AH179" t="str">
            <v>2 CUMPLIMIENTO</v>
          </cell>
          <cell r="AI179">
            <v>45716</v>
          </cell>
          <cell r="AJ179" t="str">
            <v>25-46-101040254</v>
          </cell>
          <cell r="AK179" t="str">
            <v>GLORIA TERESITA SERNA ALZATE</v>
          </cell>
          <cell r="AL179" t="str">
            <v>PNN FARALLONES DE CALI</v>
          </cell>
          <cell r="AM179" t="str">
            <v>2 SUPERVISOR</v>
          </cell>
          <cell r="AN179" t="str">
            <v>3 CÉDULA DE CIUDADANÍA</v>
          </cell>
          <cell r="AO179">
            <v>29120620</v>
          </cell>
          <cell r="AP179" t="str">
            <v>MARIA JULIANA CERON</v>
          </cell>
          <cell r="AQ179">
            <v>300</v>
          </cell>
          <cell r="AR179" t="str">
            <v>3 NO PACTADOS</v>
          </cell>
          <cell r="AS179" t="str">
            <v>4 NO SE HA ADICIONADO NI EN VALOR y EN TIEMPO</v>
          </cell>
          <cell r="AT179">
            <v>0</v>
          </cell>
          <cell r="AU179">
            <v>0</v>
          </cell>
          <cell r="AV179" t="str">
            <v>-</v>
          </cell>
          <cell r="AW179">
            <v>0</v>
          </cell>
          <cell r="AY179">
            <v>45718</v>
          </cell>
          <cell r="AZ179">
            <v>45716</v>
          </cell>
          <cell r="BA179">
            <v>45717</v>
          </cell>
          <cell r="BB179">
            <v>46022</v>
          </cell>
          <cell r="BD179" t="str">
            <v>2. NO</v>
          </cell>
          <cell r="BE179" t="str">
            <v>-</v>
          </cell>
          <cell r="BF179" t="str">
            <v>-</v>
          </cell>
          <cell r="BG179" t="str">
            <v>2. NO</v>
          </cell>
          <cell r="BH179">
            <v>0</v>
          </cell>
          <cell r="BI179" t="str">
            <v>-</v>
          </cell>
          <cell r="BJ179" t="str">
            <v>-</v>
          </cell>
          <cell r="BL179" t="str">
            <v>2025753501900094E</v>
          </cell>
          <cell r="BM179">
            <v>56931950</v>
          </cell>
          <cell r="BN179" t="str">
            <v>WENDY ISABEL DAVID</v>
          </cell>
          <cell r="BO179" t="str">
            <v>https://community.secop.gov.co/Public/Tendering/ContractNoticePhases/View?PPI=CO1.PPI.37836855&amp;isFromPublicArea=True&amp;isModal=False</v>
          </cell>
          <cell r="BP179" t="str">
            <v>VIGENTE</v>
          </cell>
          <cell r="BR179" t="str">
            <v xml:space="preserve">https://community.secop.gov.co/Public/Tendering/ContractDetailView/Index?UniqueIdentifier=CO1.PCCNTR.7577643 </v>
          </cell>
          <cell r="BS179" t="str">
            <v>lizeth.diaz</v>
          </cell>
          <cell r="BT179" t="str">
            <v>parquesnacionales.gov.co</v>
          </cell>
          <cell r="BU179" t="str">
            <v>lyzdy53@gmail.com</v>
          </cell>
          <cell r="BV179" t="str">
            <v>PROFESIONAL</v>
          </cell>
          <cell r="BW179" t="str">
            <v>BANCO DE BOGOTA</v>
          </cell>
          <cell r="BX179" t="str">
            <v>Ahorro</v>
          </cell>
          <cell r="BY179">
            <v>520751447</v>
          </cell>
          <cell r="CD179">
            <v>5693195</v>
          </cell>
          <cell r="CE179">
            <v>5693195</v>
          </cell>
          <cell r="CF179">
            <v>5693195</v>
          </cell>
          <cell r="CG179">
            <v>5693195</v>
          </cell>
          <cell r="CH179">
            <v>5693195</v>
          </cell>
          <cell r="CI179">
            <v>5693195</v>
          </cell>
          <cell r="CJ179">
            <v>5693195</v>
          </cell>
          <cell r="CK179">
            <v>5693195</v>
          </cell>
          <cell r="CL179">
            <v>5693195</v>
          </cell>
          <cell r="CM179">
            <v>5693195</v>
          </cell>
          <cell r="CN179">
            <v>0</v>
          </cell>
        </row>
        <row r="180">
          <cell r="A180" t="str">
            <v>CD-DTPA-178-2025</v>
          </cell>
          <cell r="B180" t="str">
            <v>1 FONAM</v>
          </cell>
          <cell r="C180" t="str">
            <v>CPS-DTPA-178-2025</v>
          </cell>
          <cell r="D180" t="str">
            <v>DIANID JOHANA TENORIO QUILCUE</v>
          </cell>
          <cell r="E180">
            <v>45716</v>
          </cell>
          <cell r="F180" t="str">
            <v>PA04-3202008-10-049 Prestar servicios profesionales con plena autonomía técnica y administrativa en el PNN Farallones de Cali en la realización de las actividades necesarias para Adelantar procesos que contribuyan a la construcción de la gobernanza, el desarrollo de las Estrategias Especiales de Manejo del Área protegida, en el marco de la conservación de la diversidad biológica de las Áreas Protegidas del SINAP Nacional, especialmente la presente en los ecosistemas de páramo y bosques del Parque Nacional Natural Farallones de Cali y su área de influencia</v>
          </cell>
          <cell r="G180" t="str">
            <v>PROFESIONAL</v>
          </cell>
          <cell r="H180" t="str">
            <v>2 CONTRATACIÓN DIRECTA</v>
          </cell>
          <cell r="I180" t="str">
            <v>14 PRESTACIÓN DE SERVICIOS</v>
          </cell>
          <cell r="J180" t="str">
            <v>N/A</v>
          </cell>
          <cell r="K180">
            <v>80111600</v>
          </cell>
          <cell r="L180">
            <v>14525</v>
          </cell>
          <cell r="M180">
            <v>11625</v>
          </cell>
          <cell r="N180">
            <v>45716</v>
          </cell>
          <cell r="O180">
            <v>5693195</v>
          </cell>
          <cell r="P180">
            <v>56931950</v>
          </cell>
          <cell r="Q180" t="str">
            <v>CINCUENTA Y SEIS MILLONES NOVECIENTOS TREINTA Y UN MIL NOVECIENTOS CINCUENTA</v>
          </cell>
          <cell r="R180" t="str">
            <v>1 PERSONA NATURAL</v>
          </cell>
          <cell r="S180" t="str">
            <v>3 CÉDULA DE CIUDADANÍA</v>
          </cell>
          <cell r="T180">
            <v>1061746102</v>
          </cell>
          <cell r="U180">
            <v>2</v>
          </cell>
          <cell r="V180" t="str">
            <v>N-A</v>
          </cell>
          <cell r="W180" t="str">
            <v>11 NO SE DILIGENCIA INFORMACIÓN PARA ESTE FORMULARIO EN ESTE PERÍODO DE REPORTE</v>
          </cell>
          <cell r="X180" t="str">
            <v>FEMENINO</v>
          </cell>
          <cell r="Y180" t="str">
            <v>Cauca</v>
          </cell>
          <cell r="Z180" t="str">
            <v>Paez</v>
          </cell>
          <cell r="AA180" t="str">
            <v>DIANID</v>
          </cell>
          <cell r="AB180" t="str">
            <v>JOHANA</v>
          </cell>
          <cell r="AC180" t="str">
            <v>TENORIO</v>
          </cell>
          <cell r="AD180" t="str">
            <v>QUILCUE</v>
          </cell>
          <cell r="AE180" t="str">
            <v>SI</v>
          </cell>
          <cell r="AF180" t="str">
            <v>1 PÓLIZA</v>
          </cell>
          <cell r="AG180" t="str">
            <v>12 SEGUROS DEL ESTADO</v>
          </cell>
          <cell r="AH180" t="str">
            <v>2 CUMPLIMIENTO</v>
          </cell>
          <cell r="AI180">
            <v>45716</v>
          </cell>
          <cell r="AJ180" t="str">
            <v>96-46-101027815</v>
          </cell>
          <cell r="AK180" t="str">
            <v>GLORIA TERESITA SERNA ALZATE</v>
          </cell>
          <cell r="AL180" t="str">
            <v>PNN FARALLONES DE CALI</v>
          </cell>
          <cell r="AM180" t="str">
            <v>2 SUPERVISOR</v>
          </cell>
          <cell r="AN180" t="str">
            <v>3 CÉDULA DE CIUDADANÍA</v>
          </cell>
          <cell r="AO180">
            <v>29120620</v>
          </cell>
          <cell r="AP180" t="str">
            <v>MARIA JULIANA CERON</v>
          </cell>
          <cell r="AQ180">
            <v>300</v>
          </cell>
          <cell r="AR180" t="str">
            <v>3 NO PACTADOS</v>
          </cell>
          <cell r="AS180" t="str">
            <v>4 NO SE HA ADICIONADO NI EN VALOR y EN TIEMPO</v>
          </cell>
          <cell r="AT180">
            <v>0</v>
          </cell>
          <cell r="AU180">
            <v>0</v>
          </cell>
          <cell r="AV180" t="str">
            <v>-</v>
          </cell>
          <cell r="AW180">
            <v>0</v>
          </cell>
          <cell r="AY180">
            <v>45718</v>
          </cell>
          <cell r="AZ180">
            <v>45716</v>
          </cell>
          <cell r="BA180">
            <v>45717</v>
          </cell>
          <cell r="BB180">
            <v>46022</v>
          </cell>
          <cell r="BD180" t="str">
            <v>2. NO</v>
          </cell>
          <cell r="BE180" t="str">
            <v>-</v>
          </cell>
          <cell r="BF180" t="str">
            <v>-</v>
          </cell>
          <cell r="BG180" t="str">
            <v>2. NO</v>
          </cell>
          <cell r="BH180">
            <v>0</v>
          </cell>
          <cell r="BI180" t="str">
            <v>-</v>
          </cell>
          <cell r="BJ180" t="str">
            <v>-</v>
          </cell>
          <cell r="BL180" t="str">
            <v>2025753501900095E</v>
          </cell>
          <cell r="BM180">
            <v>56931950</v>
          </cell>
          <cell r="BN180" t="str">
            <v>WENDY ISABEL DAVID</v>
          </cell>
          <cell r="BO180" t="str">
            <v>https://community.secop.gov.co/Public/Tendering/ContractNoticePhases/View?PPI=CO1.PPI.37840649&amp;isFromPublicArea=True&amp;isModal=False</v>
          </cell>
          <cell r="BP180" t="str">
            <v>VIGENTE</v>
          </cell>
          <cell r="BR180" t="str">
            <v xml:space="preserve"> https://community.secop.gov.co/Public/Tendering/ContractDetailView/Index?UniqueIdentifier=CO1.PCCNTR.7577780 </v>
          </cell>
          <cell r="BS180" t="str">
            <v>dianid.tenorio</v>
          </cell>
          <cell r="BT180" t="str">
            <v>parquesnacionales.gov.co</v>
          </cell>
          <cell r="BU180" t="str">
            <v>dianidjohana@gmail.com</v>
          </cell>
          <cell r="BV180" t="str">
            <v>PROFESIONAL</v>
          </cell>
          <cell r="BW180" t="str">
            <v>BANCO DE BOGOTA</v>
          </cell>
          <cell r="BX180" t="str">
            <v>Ahorro</v>
          </cell>
          <cell r="BY180">
            <v>520626102</v>
          </cell>
          <cell r="CD180">
            <v>5693195</v>
          </cell>
          <cell r="CE180">
            <v>5693195</v>
          </cell>
          <cell r="CF180">
            <v>5693195</v>
          </cell>
          <cell r="CG180">
            <v>5693195</v>
          </cell>
          <cell r="CH180">
            <v>5693195</v>
          </cell>
          <cell r="CI180">
            <v>5693195</v>
          </cell>
          <cell r="CJ180">
            <v>5693195</v>
          </cell>
          <cell r="CK180">
            <v>5693195</v>
          </cell>
          <cell r="CL180">
            <v>5693195</v>
          </cell>
          <cell r="CM180">
            <v>5693195</v>
          </cell>
          <cell r="CN180">
            <v>0</v>
          </cell>
        </row>
        <row r="181">
          <cell r="A181" t="str">
            <v>CD-DTPA-179-2025</v>
          </cell>
          <cell r="B181" t="str">
            <v>1 FONAM</v>
          </cell>
          <cell r="C181" t="str">
            <v>CPS-DTPA-179-2025</v>
          </cell>
          <cell r="D181" t="str">
            <v>JOSE GUADALUPE SANCLEMENTE NAGLES</v>
          </cell>
          <cell r="E181">
            <v>45716</v>
          </cell>
          <cell r="F181" t="str">
            <v>Prestar servicio de apoyo a la gestión con plena autonomía técnica y administrativa en los procedimientos requeridos del PNN Utría para implementar acciones asistenciales encaminadas al sostenimiento del ecoturismo en el marco de la conservación de la diversidad biológica de las áreas protegidas del SINAP nacional.</v>
          </cell>
          <cell r="G181" t="str">
            <v>APOYO A LA GESTIÓN</v>
          </cell>
          <cell r="H181" t="str">
            <v>2 CONTRATACIÓN DIRECTA</v>
          </cell>
          <cell r="I181" t="str">
            <v>14 PRESTACIÓN DE SERVICIOS</v>
          </cell>
          <cell r="J181" t="str">
            <v>N/A</v>
          </cell>
          <cell r="K181">
            <v>80111600</v>
          </cell>
          <cell r="L181">
            <v>12225</v>
          </cell>
          <cell r="M181">
            <v>11825</v>
          </cell>
          <cell r="N181">
            <v>45716</v>
          </cell>
          <cell r="O181">
            <v>2436451</v>
          </cell>
          <cell r="P181">
            <v>24608155</v>
          </cell>
          <cell r="Q181" t="str">
            <v>VEINTICUATRO MILLONES SEISCIENTOS OCHO MIL CIENTO CINCUENTA Y CINCO</v>
          </cell>
          <cell r="R181" t="str">
            <v>1 PERSONA NATURAL</v>
          </cell>
          <cell r="S181" t="str">
            <v>3 CÉDULA DE CIUDADANÍA</v>
          </cell>
          <cell r="T181">
            <v>11797903</v>
          </cell>
          <cell r="U181">
            <v>2</v>
          </cell>
          <cell r="V181" t="str">
            <v>N-A</v>
          </cell>
          <cell r="W181" t="str">
            <v>11 NO SE DILIGENCIA INFORMACIÓN PARA ESTE FORMULARIO EN ESTE PERÍODO DE REPORTE</v>
          </cell>
          <cell r="X181" t="str">
            <v>MASCULINO</v>
          </cell>
          <cell r="Y181" t="str">
            <v>Chocó</v>
          </cell>
          <cell r="Z181" t="str">
            <v>Bahía Solano</v>
          </cell>
          <cell r="AA181" t="str">
            <v>JOSE</v>
          </cell>
          <cell r="AB181" t="str">
            <v>GUADALUPE</v>
          </cell>
          <cell r="AC181" t="str">
            <v>SANCLEMENTE</v>
          </cell>
          <cell r="AD181" t="str">
            <v>NAGLES</v>
          </cell>
          <cell r="AE181" t="str">
            <v>NO</v>
          </cell>
          <cell r="AF181" t="str">
            <v>6 NO CONSTITUYÓ GARANTÍAS</v>
          </cell>
          <cell r="AG181" t="str">
            <v>N-A</v>
          </cell>
          <cell r="AH181" t="str">
            <v>N-A</v>
          </cell>
          <cell r="AI181" t="str">
            <v>N-A</v>
          </cell>
          <cell r="AJ181" t="str">
            <v>N-A</v>
          </cell>
          <cell r="AK181" t="str">
            <v>GLORIA TERESITA SERNA ALZATE</v>
          </cell>
          <cell r="AL181" t="str">
            <v>PNN UTRÍA</v>
          </cell>
          <cell r="AM181" t="str">
            <v>2 SUPERVISOR</v>
          </cell>
          <cell r="AN181" t="str">
            <v>3 CÉDULA DE CIUDADANÍA</v>
          </cell>
          <cell r="AO181">
            <v>66848955</v>
          </cell>
          <cell r="AP181" t="str">
            <v>MARIA XIMENA ZORRILLA A.</v>
          </cell>
          <cell r="AQ181">
            <v>303</v>
          </cell>
          <cell r="AR181" t="str">
            <v>3 NO PACTADOS</v>
          </cell>
          <cell r="AS181" t="str">
            <v>4 NO SE HA ADICIONADO NI EN VALOR y EN TIEMPO</v>
          </cell>
          <cell r="AT181">
            <v>0</v>
          </cell>
          <cell r="AU181">
            <v>0</v>
          </cell>
          <cell r="AV181" t="str">
            <v>-</v>
          </cell>
          <cell r="AW181">
            <v>0</v>
          </cell>
          <cell r="AY181">
            <v>45694</v>
          </cell>
          <cell r="AZ181" t="str">
            <v>N/A</v>
          </cell>
          <cell r="BA181">
            <v>45716</v>
          </cell>
          <cell r="BB181">
            <v>46022</v>
          </cell>
          <cell r="BD181" t="str">
            <v>2. NO</v>
          </cell>
          <cell r="BE181" t="str">
            <v>-</v>
          </cell>
          <cell r="BF181" t="str">
            <v>-</v>
          </cell>
          <cell r="BG181" t="str">
            <v>2. NO</v>
          </cell>
          <cell r="BH181">
            <v>0</v>
          </cell>
          <cell r="BI181" t="str">
            <v>-</v>
          </cell>
          <cell r="BJ181" t="str">
            <v>-</v>
          </cell>
          <cell r="BL181" t="str">
            <v>2025753501900096E</v>
          </cell>
          <cell r="BM181">
            <v>24608155</v>
          </cell>
          <cell r="BN181" t="str">
            <v>JULIANA ISABEL MONTES ROMERO</v>
          </cell>
          <cell r="BO181" t="str">
            <v>https://community.secop.gov.co/Public/Tendering/ContractNoticePhases/View?PPI=CO1.PPI.37842992&amp;isFromPublicArea=True&amp;isModal=False</v>
          </cell>
          <cell r="BP181" t="str">
            <v>VIGENTE</v>
          </cell>
          <cell r="BR181" t="str">
            <v xml:space="preserve">https://community.secop.gov.co/Public/Tendering/ContractDetailView/Index?UniqueIdentifier=CO1.PCCNTR.7580753 </v>
          </cell>
          <cell r="BS181" t="str">
            <v>jose.sanclemente</v>
          </cell>
          <cell r="BT181" t="str">
            <v>parquesnacionales.gov.co</v>
          </cell>
          <cell r="BU181" t="str">
            <v>guaki0901@gmail.com</v>
          </cell>
          <cell r="BV181" t="str">
            <v>OPERARIO</v>
          </cell>
          <cell r="BW181" t="str">
            <v>BANCO AGRARIO DE COLOMBIA S.A.</v>
          </cell>
          <cell r="BX181" t="str">
            <v>Ahorro</v>
          </cell>
          <cell r="BY181">
            <v>433092005767</v>
          </cell>
          <cell r="CC181">
            <v>243645</v>
          </cell>
          <cell r="CD181">
            <v>2436451</v>
          </cell>
          <cell r="CE181">
            <v>2436451</v>
          </cell>
          <cell r="CF181">
            <v>2436451</v>
          </cell>
          <cell r="CG181">
            <v>2436451</v>
          </cell>
          <cell r="CH181">
            <v>2436451</v>
          </cell>
          <cell r="CI181">
            <v>2436451</v>
          </cell>
          <cell r="CJ181">
            <v>2436451</v>
          </cell>
          <cell r="CK181">
            <v>2436451</v>
          </cell>
          <cell r="CL181">
            <v>2436451</v>
          </cell>
          <cell r="CM181">
            <v>2436451</v>
          </cell>
          <cell r="CN181">
            <v>0</v>
          </cell>
        </row>
        <row r="182">
          <cell r="A182" t="str">
            <v>CD-DTPA-180-2025</v>
          </cell>
          <cell r="B182" t="str">
            <v>1 FONAM</v>
          </cell>
          <cell r="C182" t="str">
            <v>CPS-DTPA-180-2025</v>
          </cell>
          <cell r="D182" t="str">
            <v>JHON ANTON IBARBO PERLAZA</v>
          </cell>
          <cell r="E182">
            <v>45719</v>
          </cell>
          <cell r="F182" t="str">
            <v>Prestar servicios profesionales con plena autonomía técnica y administrativa en los PNN Sanquianga y Gorgona en el desarrollo de las estrategias especiales de manejo de la región, en el marco de la conservación de la diversidad biológica de las áreas protegidas del SINAP nacional</v>
          </cell>
          <cell r="G182" t="str">
            <v>PROFESIONAL</v>
          </cell>
          <cell r="H182" t="str">
            <v>2 CONTRATACIÓN DIRECTA</v>
          </cell>
          <cell r="I182" t="str">
            <v>14 PRESTACIÓN DE SERVICIOS</v>
          </cell>
          <cell r="J182" t="str">
            <v>N/A</v>
          </cell>
          <cell r="K182">
            <v>80111600</v>
          </cell>
          <cell r="L182">
            <v>14125</v>
          </cell>
          <cell r="M182">
            <v>12025</v>
          </cell>
          <cell r="N182">
            <v>45719</v>
          </cell>
          <cell r="O182">
            <v>5106004</v>
          </cell>
          <cell r="P182">
            <v>50719640</v>
          </cell>
          <cell r="Q182" t="str">
            <v>CINCUENTA MILLONES SETECIENTOS DIECINUEVE MIL SEISCIENTOS CUARENTA</v>
          </cell>
          <cell r="R182" t="str">
            <v>1 PERSONA NATURAL</v>
          </cell>
          <cell r="S182" t="str">
            <v>3 CÉDULA DE CIUDADANÍA</v>
          </cell>
          <cell r="T182">
            <v>1111814243</v>
          </cell>
          <cell r="U182">
            <v>2</v>
          </cell>
          <cell r="V182" t="str">
            <v>N-A</v>
          </cell>
          <cell r="W182" t="str">
            <v>11 NO SE DILIGENCIA INFORMACIÓN PARA ESTE FORMULARIO EN ESTE PERÍODO DE REPORTE</v>
          </cell>
          <cell r="X182" t="str">
            <v>MASCULINO</v>
          </cell>
          <cell r="Y182" t="str">
            <v>Nariño</v>
          </cell>
          <cell r="Z182" t="str">
            <v>Mosquera</v>
          </cell>
          <cell r="AA182" t="str">
            <v>JHON</v>
          </cell>
          <cell r="AB182" t="str">
            <v>ANTON</v>
          </cell>
          <cell r="AC182" t="str">
            <v>IBARBO</v>
          </cell>
          <cell r="AD182" t="str">
            <v>PERLAZA</v>
          </cell>
          <cell r="AE182" t="str">
            <v>SI</v>
          </cell>
          <cell r="AF182" t="str">
            <v>1 PÓLIZA</v>
          </cell>
          <cell r="AG182" t="str">
            <v>12 SEGUROS DEL ESTADO</v>
          </cell>
          <cell r="AH182" t="str">
            <v>2 CUMPLIMIENTO</v>
          </cell>
          <cell r="AI182">
            <v>45719</v>
          </cell>
          <cell r="AJ182" t="str">
            <v>45-46-101030299</v>
          </cell>
          <cell r="AK182" t="str">
            <v>GLORIA TERESITA SERNA ALZATE</v>
          </cell>
          <cell r="AL182" t="str">
            <v>PNN GORGONA</v>
          </cell>
          <cell r="AM182" t="str">
            <v>2 SUPERVISOR</v>
          </cell>
          <cell r="AN182" t="str">
            <v>3 CÉDULA DE CIUDADANÍA</v>
          </cell>
          <cell r="AO182">
            <v>6499218</v>
          </cell>
          <cell r="AP182" t="str">
            <v>ANDRES MAURICIO ROJAS CAÑAS</v>
          </cell>
          <cell r="AQ182">
            <v>298</v>
          </cell>
          <cell r="AR182" t="str">
            <v>3 NO PACTADOS</v>
          </cell>
          <cell r="AS182" t="str">
            <v>4 NO SE HA ADICIONADO NI EN VALOR y EN TIEMPO</v>
          </cell>
          <cell r="AT182">
            <v>0</v>
          </cell>
          <cell r="AU182">
            <v>0</v>
          </cell>
          <cell r="AV182" t="str">
            <v>-</v>
          </cell>
          <cell r="AW182">
            <v>0</v>
          </cell>
          <cell r="AY182">
            <v>45721</v>
          </cell>
          <cell r="AZ182">
            <v>45719</v>
          </cell>
          <cell r="BA182">
            <v>45719</v>
          </cell>
          <cell r="BB182">
            <v>46022</v>
          </cell>
          <cell r="BD182" t="str">
            <v>2. NO</v>
          </cell>
          <cell r="BE182" t="str">
            <v>-</v>
          </cell>
          <cell r="BF182" t="str">
            <v>-</v>
          </cell>
          <cell r="BG182" t="str">
            <v>2. NO</v>
          </cell>
          <cell r="BH182">
            <v>0</v>
          </cell>
          <cell r="BI182" t="str">
            <v>-</v>
          </cell>
          <cell r="BJ182" t="str">
            <v>-</v>
          </cell>
          <cell r="BL182" t="str">
            <v>2025753501900097E</v>
          </cell>
          <cell r="BM182">
            <v>50719640</v>
          </cell>
          <cell r="BN182" t="str">
            <v>DIANA PATRICIA GUERRERO</v>
          </cell>
          <cell r="BO182" t="str">
            <v xml:space="preserve">https://community.secop.gov.co/Public/Tendering/ContractNoticePhases/View?PPI=CO1.PPI.37879463&amp;isFromPublicArea=True&amp;isModal=False </v>
          </cell>
          <cell r="BP182" t="str">
            <v>VIGENTE</v>
          </cell>
          <cell r="BR182" t="str">
            <v xml:space="preserve">https://community.secop.gov.co/Public/Tendering/ContractDetailView/Index?UniqueIdentifier=CO1.PCCNTR.7591240 </v>
          </cell>
          <cell r="BS182" t="str">
            <v>jhon.ibarbo</v>
          </cell>
          <cell r="BT182" t="str">
            <v>parquesnacionales.gov.co</v>
          </cell>
          <cell r="BU182" t="str">
            <v>jhonanton.20@gmail.com</v>
          </cell>
          <cell r="BV182" t="str">
            <v>PROFESIONAL</v>
          </cell>
          <cell r="BW182" t="str">
            <v>BANCO CAJA SOCIAL S.A.</v>
          </cell>
          <cell r="BX182" t="str">
            <v>Ahorro</v>
          </cell>
          <cell r="BY182">
            <v>24085009369</v>
          </cell>
          <cell r="CD182">
            <v>4765604</v>
          </cell>
          <cell r="CE182">
            <v>5106004</v>
          </cell>
          <cell r="CF182">
            <v>5106004</v>
          </cell>
          <cell r="CG182">
            <v>5106004</v>
          </cell>
          <cell r="CH182">
            <v>5106004</v>
          </cell>
          <cell r="CI182">
            <v>5106004</v>
          </cell>
          <cell r="CJ182">
            <v>5106004</v>
          </cell>
          <cell r="CK182">
            <v>5106004</v>
          </cell>
          <cell r="CL182">
            <v>5106004</v>
          </cell>
          <cell r="CM182">
            <v>5106004</v>
          </cell>
          <cell r="CN182">
            <v>0</v>
          </cell>
        </row>
        <row r="183">
          <cell r="A183" t="str">
            <v>CD-DTPA-181-2025</v>
          </cell>
          <cell r="B183" t="str">
            <v>2 NACION</v>
          </cell>
          <cell r="C183" t="str">
            <v>CPS-DTPA-181-2025</v>
          </cell>
          <cell r="D183" t="str">
            <v>DAIVER LEANDRO MAMIAN QUINAYAS</v>
          </cell>
          <cell r="E183">
            <v>45719</v>
          </cell>
          <cell r="F183" t="str">
            <v>Prestar servicios profesionales jurídicos con plena autonomía técnica y administrativa en la Dirección Territorial Pacífico en la realización de las actividades derivadas de los procesos sancionatorios en marcha en las áreas protegidas administradas por PNNC, en el marco de la conservación de la diversidad biológica de las áreas protegidas del SINAP Nacional</v>
          </cell>
          <cell r="G183" t="str">
            <v>PROFESIONAL</v>
          </cell>
          <cell r="H183" t="str">
            <v>2 CONTRATACIÓN DIRECTA</v>
          </cell>
          <cell r="I183" t="str">
            <v>14 PRESTACIÓN DE SERVICIOS</v>
          </cell>
          <cell r="J183" t="str">
            <v>N/A</v>
          </cell>
          <cell r="K183">
            <v>80111600</v>
          </cell>
          <cell r="L183">
            <v>16725</v>
          </cell>
          <cell r="M183">
            <v>15325</v>
          </cell>
          <cell r="N183">
            <v>45719</v>
          </cell>
          <cell r="O183">
            <v>3670921</v>
          </cell>
          <cell r="P183">
            <v>36464482</v>
          </cell>
          <cell r="Q183" t="str">
            <v>TREINTA Y SEIS MILLONES CUATROCIENTOS SESENTA Y CUATRO MIL CUATROCIENTOS OCHENTA Y DOS</v>
          </cell>
          <cell r="R183" t="str">
            <v>1 PERSONA NATURAL</v>
          </cell>
          <cell r="S183" t="str">
            <v>3 CÉDULA DE CIUDADANÍA</v>
          </cell>
          <cell r="T183">
            <v>1143878096</v>
          </cell>
          <cell r="U183">
            <v>2</v>
          </cell>
          <cell r="V183" t="str">
            <v>N-A</v>
          </cell>
          <cell r="W183" t="str">
            <v>11 NO SE DILIGENCIA INFORMACIÓN PARA ESTE FORMULARIO EN ESTE PERÍODO DE REPORTE</v>
          </cell>
          <cell r="X183" t="str">
            <v>MASCULINO</v>
          </cell>
          <cell r="Y183" t="str">
            <v>Valle del Cauca</v>
          </cell>
          <cell r="Z183" t="str">
            <v>Santiago de Cali</v>
          </cell>
          <cell r="AA183" t="str">
            <v>DAIVER</v>
          </cell>
          <cell r="AB183" t="str">
            <v>LEANDRO</v>
          </cell>
          <cell r="AC183" t="str">
            <v>MAMIAN</v>
          </cell>
          <cell r="AD183" t="str">
            <v>QUINAYAS</v>
          </cell>
          <cell r="AE183" t="str">
            <v>SI</v>
          </cell>
          <cell r="AF183" t="str">
            <v>1 PÓLIZA</v>
          </cell>
          <cell r="AG183" t="str">
            <v>12 SEGUROS DEL ESTADO</v>
          </cell>
          <cell r="AH183" t="str">
            <v>2 CUMPLIMIENTO</v>
          </cell>
          <cell r="AI183">
            <v>45719</v>
          </cell>
          <cell r="AJ183" t="str">
            <v>45-46-101030306</v>
          </cell>
          <cell r="AK183" t="str">
            <v>GLORIA TERESITA SERNA ALZATE</v>
          </cell>
          <cell r="AL183" t="str">
            <v>DTPA</v>
          </cell>
          <cell r="AM183" t="str">
            <v>2 SUPERVISOR</v>
          </cell>
          <cell r="AN183" t="str">
            <v>3 CÉDULA DE CIUDADANÍA</v>
          </cell>
          <cell r="AO183">
            <v>25292225</v>
          </cell>
          <cell r="AP183" t="str">
            <v>CAROL JOHANNA ORTEGA SANCHEZ</v>
          </cell>
          <cell r="AQ183">
            <v>298</v>
          </cell>
          <cell r="AR183" t="str">
            <v>3 NO PACTADOS</v>
          </cell>
          <cell r="AS183" t="str">
            <v>4 NO SE HA ADICIONADO NI EN VALOR y EN TIEMPO</v>
          </cell>
          <cell r="AT183">
            <v>0</v>
          </cell>
          <cell r="AU183">
            <v>0</v>
          </cell>
          <cell r="AV183" t="str">
            <v>-</v>
          </cell>
          <cell r="AW183">
            <v>0</v>
          </cell>
          <cell r="AY183">
            <v>45721</v>
          </cell>
          <cell r="AZ183">
            <v>45719</v>
          </cell>
          <cell r="BA183">
            <v>45719</v>
          </cell>
          <cell r="BB183">
            <v>46022</v>
          </cell>
          <cell r="BD183" t="str">
            <v>2. NO</v>
          </cell>
          <cell r="BE183" t="str">
            <v>-</v>
          </cell>
          <cell r="BF183" t="str">
            <v>-</v>
          </cell>
          <cell r="BG183" t="str">
            <v>2. NO</v>
          </cell>
          <cell r="BH183">
            <v>0</v>
          </cell>
          <cell r="BI183" t="str">
            <v>-</v>
          </cell>
          <cell r="BJ183" t="str">
            <v>-</v>
          </cell>
          <cell r="BL183" t="str">
            <v>2025753501000081E</v>
          </cell>
          <cell r="BM183">
            <v>36464482</v>
          </cell>
          <cell r="BN183" t="str">
            <v>JULIANA ISABEL MONTES ROMERO</v>
          </cell>
          <cell r="BO183" t="str">
            <v xml:space="preserve">https://community.secop.gov.co/Public/Tendering/ContractNoticePhases/View?PPI=CO1.PPI.37895133&amp;isFromPublicArea=True&amp;isModal=False </v>
          </cell>
          <cell r="BP183" t="str">
            <v>VIGENTE</v>
          </cell>
          <cell r="BR183" t="str">
            <v xml:space="preserve">https://community.secop.gov.co/Public/Tendering/ContractDetailView/Index?UniqueIdentifier=CO1.PCCNTR.7591824 </v>
          </cell>
          <cell r="BS183" t="str">
            <v>daiver.mamian</v>
          </cell>
          <cell r="BT183" t="str">
            <v>parquesnacionales.gov.co</v>
          </cell>
          <cell r="BU183" t="str">
            <v>daiver.mamian@hotmail.com</v>
          </cell>
          <cell r="BV183" t="str">
            <v>PROFESIONAL</v>
          </cell>
          <cell r="BW183" t="str">
            <v>BANCOLOMBIA S.A.</v>
          </cell>
          <cell r="BX183" t="str">
            <v>Ahorro</v>
          </cell>
          <cell r="BY183" t="str">
            <v>87041577981</v>
          </cell>
          <cell r="CD183">
            <v>3426193</v>
          </cell>
          <cell r="CE183">
            <v>3670921</v>
          </cell>
          <cell r="CF183">
            <v>3670921</v>
          </cell>
          <cell r="CG183">
            <v>3670921</v>
          </cell>
          <cell r="CH183">
            <v>3670921</v>
          </cell>
          <cell r="CI183">
            <v>3670921</v>
          </cell>
          <cell r="CJ183">
            <v>3670921</v>
          </cell>
          <cell r="CK183">
            <v>3670921</v>
          </cell>
          <cell r="CL183">
            <v>3670921</v>
          </cell>
          <cell r="CM183">
            <v>3670921</v>
          </cell>
          <cell r="CN183">
            <v>0</v>
          </cell>
        </row>
        <row r="184">
          <cell r="A184" t="str">
            <v>CD-DTPA-182-2025</v>
          </cell>
          <cell r="B184" t="str">
            <v>2 NACION</v>
          </cell>
          <cell r="C184" t="str">
            <v>CPS-DTPA-182-2025</v>
          </cell>
          <cell r="D184" t="str">
            <v>YULI XIMENA REYES MADRIGAL</v>
          </cell>
          <cell r="E184">
            <v>45720</v>
          </cell>
          <cell r="F184" t="str">
            <v>PA07-3202056-5-003Prestar servicios de apoyo a la gestión con plena autonomía técnica y administrativa en el PNN Munchique para adelantar acciones de comunicación, de educación ambiental con actores priorizados en el marco de la conservación de diversidad biológica del área protegida del SINAP nacional.</v>
          </cell>
          <cell r="G184" t="str">
            <v>APOYO A LA GESTIÓN</v>
          </cell>
          <cell r="H184" t="str">
            <v>2 CONTRATACIÓN DIRECTA</v>
          </cell>
          <cell r="I184" t="str">
            <v>14 PRESTACIÓN DE SERVICIOS</v>
          </cell>
          <cell r="J184" t="str">
            <v>N/A</v>
          </cell>
          <cell r="K184">
            <v>80111600</v>
          </cell>
          <cell r="L184">
            <v>16425</v>
          </cell>
          <cell r="M184">
            <v>15525</v>
          </cell>
          <cell r="N184">
            <v>45720</v>
          </cell>
          <cell r="O184">
            <v>1836237</v>
          </cell>
          <cell r="P184">
            <v>18178746</v>
          </cell>
          <cell r="Q184" t="str">
            <v xml:space="preserve">DIECIOCHO MILLONES CIENTO SETENTA Y OCHO MIL SETECIENTOS CUARENTA Y SEIS </v>
          </cell>
          <cell r="R184" t="str">
            <v>1 PERSONA NATURAL</v>
          </cell>
          <cell r="S184" t="str">
            <v>3 CÉDULA DE CIUDADANÍA</v>
          </cell>
          <cell r="T184">
            <v>1006093521</v>
          </cell>
          <cell r="U184">
            <v>2</v>
          </cell>
          <cell r="V184" t="str">
            <v>N-A</v>
          </cell>
          <cell r="W184" t="str">
            <v>11 NO SE DILIGENCIA INFORMACIÓN PARA ESTE FORMULARIO EN ESTE PERÍODO DE REPORTE</v>
          </cell>
          <cell r="X184" t="str">
            <v>FEMENINO</v>
          </cell>
          <cell r="Y184" t="str">
            <v>Tolima</v>
          </cell>
          <cell r="Z184" t="str">
            <v>Ortega</v>
          </cell>
          <cell r="AA184" t="str">
            <v>YULI</v>
          </cell>
          <cell r="AB184" t="str">
            <v>XIMENA</v>
          </cell>
          <cell r="AC184" t="str">
            <v>REYES</v>
          </cell>
          <cell r="AD184" t="str">
            <v>MADRIGAL</v>
          </cell>
          <cell r="AE184" t="str">
            <v>NO</v>
          </cell>
          <cell r="AF184" t="str">
            <v>6 NO CONSTITUYÓ GARANTÍAS</v>
          </cell>
          <cell r="AG184" t="str">
            <v>N-A</v>
          </cell>
          <cell r="AH184" t="str">
            <v>N-A</v>
          </cell>
          <cell r="AI184" t="str">
            <v>N-A</v>
          </cell>
          <cell r="AJ184" t="str">
            <v>N-A</v>
          </cell>
          <cell r="AK184" t="str">
            <v>GLORIA TERESITA SERNA ALZATE</v>
          </cell>
          <cell r="AL184" t="str">
            <v>PNN MUNCHIQUE</v>
          </cell>
          <cell r="AM184" t="str">
            <v>2 SUPERVISOR</v>
          </cell>
          <cell r="AN184" t="str">
            <v>3 CÉDULA DE CIUDADANÍA</v>
          </cell>
          <cell r="AO184">
            <v>16738049</v>
          </cell>
          <cell r="AP184" t="str">
            <v>JAIME ALBERTO CELIS PERDOMO</v>
          </cell>
          <cell r="AQ184">
            <v>297</v>
          </cell>
          <cell r="AR184" t="str">
            <v>3 NO PACTADOS</v>
          </cell>
          <cell r="AS184" t="str">
            <v>4 NO SE HA ADICIONADO NI EN VALOR y EN TIEMPO</v>
          </cell>
          <cell r="AT184">
            <v>0</v>
          </cell>
          <cell r="AU184">
            <v>0</v>
          </cell>
          <cell r="AV184" t="str">
            <v>-</v>
          </cell>
          <cell r="AW184">
            <v>0</v>
          </cell>
          <cell r="AY184">
            <v>45722</v>
          </cell>
          <cell r="AZ184" t="str">
            <v>N/A</v>
          </cell>
          <cell r="BA184">
            <v>45720</v>
          </cell>
          <cell r="BB184">
            <v>46022</v>
          </cell>
          <cell r="BD184" t="str">
            <v>2. NO</v>
          </cell>
          <cell r="BE184" t="str">
            <v>-</v>
          </cell>
          <cell r="BF184" t="str">
            <v>-</v>
          </cell>
          <cell r="BG184" t="str">
            <v>2. NO</v>
          </cell>
          <cell r="BH184">
            <v>0</v>
          </cell>
          <cell r="BI184" t="str">
            <v>-</v>
          </cell>
          <cell r="BJ184" t="str">
            <v>-</v>
          </cell>
          <cell r="BL184" t="str">
            <v>2025753501000082E</v>
          </cell>
          <cell r="BM184">
            <v>18178746</v>
          </cell>
          <cell r="BN184" t="str">
            <v>ALLISON ROJAS CALDERON</v>
          </cell>
          <cell r="BO184" t="str">
            <v xml:space="preserve">https://community.secop.gov.co/Public/Tendering/ContractNoticePhases/View?PPI=CO1.PPI.37893556&amp;isFromPublicArea=True&amp;isModal=False 
</v>
          </cell>
          <cell r="BP184" t="str">
            <v>VIGENTE</v>
          </cell>
          <cell r="BR184" t="str">
            <v xml:space="preserve">https://community.secop.gov.co/Public/Tendering/ContractDetailView/Index?UniqueIdentifier=CO1.PCCNTR.7593510 </v>
          </cell>
          <cell r="BS184" t="str">
            <v>yuly.reyes</v>
          </cell>
          <cell r="BT184" t="str">
            <v>parquesnacionales.gov.co</v>
          </cell>
          <cell r="BU184" t="str">
            <v>reyesssyuly7@gmail.com</v>
          </cell>
          <cell r="BV184" t="str">
            <v>OPERARIO</v>
          </cell>
          <cell r="BW184" t="str">
            <v>BANCOLOMBIA S.A.</v>
          </cell>
          <cell r="BX184" t="str">
            <v>Ahorro</v>
          </cell>
          <cell r="BY184">
            <v>93700001660</v>
          </cell>
          <cell r="CD184">
            <v>1652613</v>
          </cell>
          <cell r="CE184">
            <v>1836237</v>
          </cell>
          <cell r="CF184">
            <v>1836237</v>
          </cell>
          <cell r="CG184">
            <v>1836237</v>
          </cell>
          <cell r="CH184">
            <v>1836237</v>
          </cell>
          <cell r="CI184">
            <v>1836237</v>
          </cell>
          <cell r="CJ184">
            <v>1836237</v>
          </cell>
          <cell r="CK184">
            <v>1836237</v>
          </cell>
          <cell r="CL184">
            <v>1836237</v>
          </cell>
          <cell r="CM184">
            <v>1836237</v>
          </cell>
          <cell r="CN184">
            <v>0</v>
          </cell>
        </row>
        <row r="185">
          <cell r="A185" t="str">
            <v>CD-DTPA-183-2025</v>
          </cell>
          <cell r="B185" t="str">
            <v>1 FONAM</v>
          </cell>
          <cell r="C185" t="str">
            <v>CPS-DTPA-183-2025</v>
          </cell>
          <cell r="D185" t="str">
            <v>JENNY ANDREA RAMÍREZ ACUÑA</v>
          </cell>
          <cell r="E185">
            <v>45720</v>
          </cell>
          <cell r="F185" t="str">
            <v>PA04-3202053-26-083 Prestar servicios profesionales con plena autonomia tecnica y administrativa en el PNN Farallones de Cali en la realizacion de las actividades necesarias para Implementar la ruta de acuerdos de conservacion con familias campesinas que usan o habitan las areas protegidas, especialmente en los ecosistemas andinos y de paramo, en el marco de la conservacion de la diversidad biologica de las Areas Protegidas del SINAP Nacional</v>
          </cell>
          <cell r="G185" t="str">
            <v>PROFESIONAL</v>
          </cell>
          <cell r="H185" t="str">
            <v>2 CONTRATACIÓN DIRECTA</v>
          </cell>
          <cell r="I185" t="str">
            <v>14 PRESTACIÓN DE SERVICIOS</v>
          </cell>
          <cell r="J185" t="str">
            <v>N/A</v>
          </cell>
          <cell r="K185">
            <v>80111600</v>
          </cell>
          <cell r="L185">
            <v>14225</v>
          </cell>
          <cell r="M185">
            <v>12425</v>
          </cell>
          <cell r="N185">
            <v>45720</v>
          </cell>
          <cell r="O185">
            <v>5106004</v>
          </cell>
          <cell r="P185">
            <v>50549440</v>
          </cell>
          <cell r="Q185" t="str">
            <v>CINCUENTA MILLONES QUINIENTOS CUARENTA Y NUEVE MIL CUATROCIENTOS CUARENTA</v>
          </cell>
          <cell r="R185" t="str">
            <v>1 PERSONA NATURAL</v>
          </cell>
          <cell r="S185" t="str">
            <v>3 CÉDULA DE CIUDADANÍA</v>
          </cell>
          <cell r="T185">
            <v>35254423</v>
          </cell>
          <cell r="U185">
            <v>2</v>
          </cell>
          <cell r="V185" t="str">
            <v>N-A</v>
          </cell>
          <cell r="W185" t="str">
            <v>11 NO SE DILIGENCIA INFORMACIÓN PARA ESTE FORMULARIO EN ESTE PERÍODO DE REPORTE</v>
          </cell>
          <cell r="X185" t="str">
            <v>FEMENINO</v>
          </cell>
          <cell r="Y185" t="str">
            <v>Cundinamarca</v>
          </cell>
          <cell r="Z185" t="str">
            <v>Fusagasuga</v>
          </cell>
          <cell r="AA185" t="str">
            <v>JENNY</v>
          </cell>
          <cell r="AB185" t="str">
            <v>ANDREA</v>
          </cell>
          <cell r="AC185" t="str">
            <v>RAMÍREZ</v>
          </cell>
          <cell r="AD185" t="str">
            <v>ACUÑA</v>
          </cell>
          <cell r="AE185" t="str">
            <v>SI</v>
          </cell>
          <cell r="AF185" t="str">
            <v>1 PÓLIZA</v>
          </cell>
          <cell r="AG185" t="str">
            <v>12 SEGUROS DEL ESTADO</v>
          </cell>
          <cell r="AH185" t="str">
            <v>2 CUMPLIMIENTO</v>
          </cell>
          <cell r="AI185">
            <v>45720</v>
          </cell>
          <cell r="AJ185" t="str">
            <v>45-46-101030372</v>
          </cell>
          <cell r="AK185" t="str">
            <v>GLORIA TERESITA SERNA ALZATE</v>
          </cell>
          <cell r="AL185" t="str">
            <v>PNN FARALLONES DE CALI</v>
          </cell>
          <cell r="AM185" t="str">
            <v>2 SUPERVISOR</v>
          </cell>
          <cell r="AN185" t="str">
            <v>3 CÉDULA DE CIUDADANÍA</v>
          </cell>
          <cell r="AO185">
            <v>29120620</v>
          </cell>
          <cell r="AP185" t="str">
            <v>MARIA JULIANA CERON</v>
          </cell>
          <cell r="AQ185">
            <v>297</v>
          </cell>
          <cell r="AR185" t="str">
            <v>3 NO PACTADOS</v>
          </cell>
          <cell r="AS185" t="str">
            <v>4 NO SE HA ADICIONADO NI EN VALOR y EN TIEMPO</v>
          </cell>
          <cell r="AT185">
            <v>0</v>
          </cell>
          <cell r="AU185">
            <v>0</v>
          </cell>
          <cell r="AV185" t="str">
            <v>-</v>
          </cell>
          <cell r="AW185">
            <v>0</v>
          </cell>
          <cell r="AY185">
            <v>45722</v>
          </cell>
          <cell r="AZ185">
            <v>45720</v>
          </cell>
          <cell r="BA185">
            <v>45720</v>
          </cell>
          <cell r="BB185">
            <v>46022</v>
          </cell>
          <cell r="BD185" t="str">
            <v>2. NO</v>
          </cell>
          <cell r="BE185" t="str">
            <v>-</v>
          </cell>
          <cell r="BF185" t="str">
            <v>-</v>
          </cell>
          <cell r="BG185" t="str">
            <v>2. NO</v>
          </cell>
          <cell r="BH185">
            <v>0</v>
          </cell>
          <cell r="BI185" t="str">
            <v>-</v>
          </cell>
          <cell r="BJ185" t="str">
            <v>-</v>
          </cell>
          <cell r="BL185" t="str">
            <v>2025753501900098E</v>
          </cell>
          <cell r="BM185">
            <v>50549440</v>
          </cell>
          <cell r="BN185" t="str">
            <v>ALEX YANIRA PISMAG PORTILLA</v>
          </cell>
          <cell r="BO185" t="str">
            <v xml:space="preserve">https://community.secop.gov.co/Public/Tendering/ContractNoticePhases/View?PPI=CO1.PPI.37920007&amp;isFromPublicArea=True&amp;isModal=False </v>
          </cell>
          <cell r="BP185" t="str">
            <v>VIGENTE</v>
          </cell>
          <cell r="BR185" t="str">
            <v xml:space="preserve">https://community.secop.gov.co/Public/Tendering/ContractDetailView/Index?UniqueIdentifier=CO1.PCCNTR.7598684 </v>
          </cell>
          <cell r="BS185" t="str">
            <v>jenny.ramirez</v>
          </cell>
          <cell r="BT185" t="str">
            <v>parquesnacionales.gov.co</v>
          </cell>
          <cell r="BU185" t="str">
            <v>jaraacu@gmail.com</v>
          </cell>
          <cell r="BV185" t="str">
            <v>PROFESIONAL</v>
          </cell>
          <cell r="BW185" t="str">
            <v>BANCOLOMBIA S.A.</v>
          </cell>
          <cell r="BX185" t="str">
            <v>Ahorro</v>
          </cell>
          <cell r="BY185">
            <v>80705887884</v>
          </cell>
          <cell r="CD185">
            <v>4595404</v>
          </cell>
          <cell r="CE185">
            <v>5106004</v>
          </cell>
          <cell r="CF185">
            <v>5106004</v>
          </cell>
          <cell r="CG185">
            <v>5106004</v>
          </cell>
          <cell r="CH185">
            <v>5106004</v>
          </cell>
          <cell r="CI185">
            <v>5106004</v>
          </cell>
          <cell r="CJ185">
            <v>5106004</v>
          </cell>
          <cell r="CK185">
            <v>5106004</v>
          </cell>
          <cell r="CL185">
            <v>5106004</v>
          </cell>
          <cell r="CM185">
            <v>5106004</v>
          </cell>
          <cell r="CN185">
            <v>0</v>
          </cell>
        </row>
        <row r="186">
          <cell r="A186" t="str">
            <v>CD-DTPA-184-2025</v>
          </cell>
          <cell r="B186" t="str">
            <v>2 NACION</v>
          </cell>
          <cell r="C186" t="str">
            <v>CPS-DTPA-184-2025</v>
          </cell>
          <cell r="D186" t="str">
            <v>LEIDER OBREGON SOLIS</v>
          </cell>
          <cell r="E186">
            <v>45720</v>
          </cell>
          <cell r="F186" t="str">
            <v>Prestar servicios de apoyo a la gestión con plena autonomía técnica y administrativa en el PNN Gorgona en el desarrollo de las acciones operativas en la implementación de la estrategia de prevención, vigilancia y control en el área protegida, en el marco de la conservación de la diversidad biológica de las áreas protegidas del SINAP nacional.</v>
          </cell>
          <cell r="G186" t="str">
            <v>APOYO A LA GESTIÓN</v>
          </cell>
          <cell r="H186" t="str">
            <v>2 CONTRATACIÓN DIRECTA</v>
          </cell>
          <cell r="I186" t="str">
            <v>14 PRESTACIÓN DE SERVICIOS</v>
          </cell>
          <cell r="J186" t="str">
            <v>N/A</v>
          </cell>
          <cell r="K186">
            <v>80111600</v>
          </cell>
          <cell r="L186">
            <v>9625</v>
          </cell>
          <cell r="M186">
            <v>15425</v>
          </cell>
          <cell r="N186">
            <v>45720</v>
          </cell>
          <cell r="O186">
            <v>1836237</v>
          </cell>
          <cell r="P186">
            <v>18178746</v>
          </cell>
          <cell r="Q186" t="str">
            <v>DIECIOCHO MILLONES CIENTO SETENTA Y OCHO MIL SETECIENTOS CUARENTA Y SEIS</v>
          </cell>
          <cell r="R186" t="str">
            <v>1 PERSONA NATURAL</v>
          </cell>
          <cell r="S186" t="str">
            <v>3 CÉDULA DE CIUDADANÍA</v>
          </cell>
          <cell r="T186">
            <v>10387887</v>
          </cell>
          <cell r="U186">
            <v>2</v>
          </cell>
          <cell r="V186" t="str">
            <v>N-A</v>
          </cell>
          <cell r="W186" t="str">
            <v>11 NO SE DILIGENCIA INFORMACIÓN PARA ESTE FORMULARIO EN ESTE PERÍODO DE REPORTE</v>
          </cell>
          <cell r="X186" t="str">
            <v>MASCULINO</v>
          </cell>
          <cell r="Y186" t="str">
            <v>Cauca</v>
          </cell>
          <cell r="Z186" t="str">
            <v>Guapi</v>
          </cell>
          <cell r="AA186" t="str">
            <v>LEIDER</v>
          </cell>
          <cell r="AC186" t="str">
            <v>OBREGON</v>
          </cell>
          <cell r="AD186" t="str">
            <v>SOLIS</v>
          </cell>
          <cell r="AE186" t="str">
            <v>NO</v>
          </cell>
          <cell r="AF186" t="str">
            <v>6 NO CONSTITUYÓ GARANTÍAS</v>
          </cell>
          <cell r="AG186" t="str">
            <v>N-A</v>
          </cell>
          <cell r="AH186" t="str">
            <v>N-A</v>
          </cell>
          <cell r="AI186" t="str">
            <v>N-A</v>
          </cell>
          <cell r="AJ186" t="str">
            <v>N-A</v>
          </cell>
          <cell r="AK186" t="str">
            <v>GLORIA TERESITA SERNA ALZATE</v>
          </cell>
          <cell r="AL186" t="str">
            <v>PNN GORGONA</v>
          </cell>
          <cell r="AM186" t="str">
            <v>2 SUPERVISOR</v>
          </cell>
          <cell r="AN186" t="str">
            <v>3 CÉDULA DE CIUDADANÍA</v>
          </cell>
          <cell r="AO186">
            <v>6499218</v>
          </cell>
          <cell r="AP186" t="str">
            <v>ANDRES MAURICIO ROJAS CAÑAS</v>
          </cell>
          <cell r="AQ186">
            <v>297</v>
          </cell>
          <cell r="AR186" t="str">
            <v>3 NO PACTADOS</v>
          </cell>
          <cell r="AS186" t="str">
            <v>4 NO SE HA ADICIONADO NI EN VALOR y EN TIEMPO</v>
          </cell>
          <cell r="AT186">
            <v>0</v>
          </cell>
          <cell r="AU186">
            <v>0</v>
          </cell>
          <cell r="AV186" t="str">
            <v>-</v>
          </cell>
          <cell r="AW186">
            <v>0</v>
          </cell>
          <cell r="AY186">
            <v>45721</v>
          </cell>
          <cell r="AZ186" t="str">
            <v>N/A</v>
          </cell>
          <cell r="BA186">
            <v>45720</v>
          </cell>
          <cell r="BB186">
            <v>46022</v>
          </cell>
          <cell r="BD186" t="str">
            <v>2. NO</v>
          </cell>
          <cell r="BE186" t="str">
            <v>-</v>
          </cell>
          <cell r="BF186" t="str">
            <v>-</v>
          </cell>
          <cell r="BG186" t="str">
            <v>2. NO</v>
          </cell>
          <cell r="BH186">
            <v>0</v>
          </cell>
          <cell r="BI186" t="str">
            <v>-</v>
          </cell>
          <cell r="BJ186" t="str">
            <v>-</v>
          </cell>
          <cell r="BL186" t="str">
            <v>2025753501000083E</v>
          </cell>
          <cell r="BM186">
            <v>18178746</v>
          </cell>
          <cell r="BN186" t="str">
            <v>DIANA PATRICIA GUERRERO</v>
          </cell>
          <cell r="BO186" t="str">
            <v xml:space="preserve">https://community.secop.gov.co/Public/Tendering/ContractNoticePhases/View?PPI=CO1.PPI.37927310&amp;isFromPublicArea=True&amp;isModal=False </v>
          </cell>
          <cell r="BP186" t="str">
            <v>VIGENTE</v>
          </cell>
          <cell r="BR186" t="str">
            <v xml:space="preserve">https://community.secop.gov.co/Public/Tendering/ContractDetailView/Index?UniqueIdentifier=CO1.PCCNTR.7599899 </v>
          </cell>
          <cell r="BS186" t="str">
            <v>leider.obregon</v>
          </cell>
          <cell r="BT186" t="str">
            <v>parquesnacionales.gov.co</v>
          </cell>
          <cell r="BU186" t="str">
            <v>leiderobregonsoli93@gmail.com</v>
          </cell>
          <cell r="BV186" t="str">
            <v>OPERARIO</v>
          </cell>
          <cell r="BW186" t="str">
            <v>BANCO AGRARIO DE COLOMBIA S.A.</v>
          </cell>
          <cell r="BX186" t="str">
            <v>Ahorro</v>
          </cell>
          <cell r="BY186" t="str">
            <v>421250122557</v>
          </cell>
          <cell r="CD186">
            <v>1652613</v>
          </cell>
          <cell r="CE186">
            <v>1836237</v>
          </cell>
          <cell r="CF186">
            <v>1836237</v>
          </cell>
          <cell r="CG186">
            <v>1836237</v>
          </cell>
          <cell r="CH186">
            <v>1836237</v>
          </cell>
          <cell r="CI186">
            <v>1836237</v>
          </cell>
          <cell r="CJ186">
            <v>1836237</v>
          </cell>
          <cell r="CK186">
            <v>1836237</v>
          </cell>
          <cell r="CL186">
            <v>1836237</v>
          </cell>
          <cell r="CM186">
            <v>1836237</v>
          </cell>
          <cell r="CN186">
            <v>0</v>
          </cell>
        </row>
        <row r="187">
          <cell r="A187" t="str">
            <v>CD-DTPA-185-2025</v>
          </cell>
          <cell r="B187" t="str">
            <v>1 FONAM</v>
          </cell>
          <cell r="C187" t="str">
            <v>CPS-DTPA-185-2025</v>
          </cell>
          <cell r="D187" t="str">
            <v>JOSEPH EMERSON LEMOS TORRES</v>
          </cell>
          <cell r="E187">
            <v>45722</v>
          </cell>
          <cell r="F187" t="str">
            <v>Prestar servicios profesionales con plena autonomía técnica y administrativa en el PNN Farallones de Cali para adelantar las actividades requeridas de los procesos sociales e institucionales que permitan la implementación del protocolo de prevención, vigilancia y control, en los ecosistemas andinos y de páramo, en el marco de la conservación de la diversidad biológica de las Áreas Protegidas del SINAP Nacional.</v>
          </cell>
          <cell r="G187" t="str">
            <v>PROFESIONAL</v>
          </cell>
          <cell r="H187" t="str">
            <v>2 CONTRATACIÓN DIRECTA</v>
          </cell>
          <cell r="I187" t="str">
            <v>14 PRESTACIÓN DE SERVICIOS</v>
          </cell>
          <cell r="J187" t="str">
            <v>N/A</v>
          </cell>
          <cell r="K187">
            <v>80111600</v>
          </cell>
          <cell r="L187">
            <v>11325</v>
          </cell>
          <cell r="M187">
            <v>12725</v>
          </cell>
          <cell r="N187">
            <v>45722</v>
          </cell>
          <cell r="O187">
            <v>3670921</v>
          </cell>
          <cell r="P187">
            <v>36097390</v>
          </cell>
          <cell r="Q187" t="str">
            <v>TREINTA Y SEIS MILLONES NOVENTA Y SIETE MIL TRESCIENTOS NOVENTA</v>
          </cell>
          <cell r="R187" t="str">
            <v>1 PERSONA NATURAL</v>
          </cell>
          <cell r="S187" t="str">
            <v>3 CÉDULA DE CIUDADANÍA</v>
          </cell>
          <cell r="T187">
            <v>1144149742</v>
          </cell>
          <cell r="U187">
            <v>2</v>
          </cell>
          <cell r="V187" t="str">
            <v>N-A</v>
          </cell>
          <cell r="W187" t="str">
            <v>11 NO SE DILIGENCIA INFORMACIÓN PARA ESTE FORMULARIO EN ESTE PERÍODO DE REPORTE</v>
          </cell>
          <cell r="X187" t="str">
            <v>MASCULINO</v>
          </cell>
          <cell r="Y187" t="str">
            <v>Valle del Cauca</v>
          </cell>
          <cell r="Z187" t="str">
            <v>Santiago de Cali</v>
          </cell>
          <cell r="AA187" t="str">
            <v>JOSEPH</v>
          </cell>
          <cell r="AB187" t="str">
            <v>EMERSON</v>
          </cell>
          <cell r="AC187" t="str">
            <v>LEMOS</v>
          </cell>
          <cell r="AD187" t="str">
            <v>TORRES</v>
          </cell>
          <cell r="AE187" t="str">
            <v>SI</v>
          </cell>
          <cell r="AF187" t="str">
            <v>1 PÓLIZA</v>
          </cell>
          <cell r="AG187" t="str">
            <v>12 SEGUROS DEL ESTADO</v>
          </cell>
          <cell r="AH187" t="str">
            <v>2 CUMPLIMIENTO</v>
          </cell>
          <cell r="AI187">
            <v>45722</v>
          </cell>
          <cell r="AJ187" t="str">
            <v>45-46-101030432</v>
          </cell>
          <cell r="AK187" t="str">
            <v>GLORIA TERESITA SERNA ALZATE</v>
          </cell>
          <cell r="AL187" t="str">
            <v>PNN FARALLONES DE CALI</v>
          </cell>
          <cell r="AM187" t="str">
            <v>2 SUPERVISOR</v>
          </cell>
          <cell r="AN187" t="str">
            <v>3 CÉDULA DE CIUDADANÍA</v>
          </cell>
          <cell r="AO187">
            <v>29120620</v>
          </cell>
          <cell r="AP187" t="str">
            <v>MARIA JULIANA CERON</v>
          </cell>
          <cell r="AQ187">
            <v>295</v>
          </cell>
          <cell r="AR187" t="str">
            <v>3 NO PACTADOS</v>
          </cell>
          <cell r="AS187" t="str">
            <v>4 NO SE HA ADICIONADO NI EN VALOR y EN TIEMPO</v>
          </cell>
          <cell r="AT187">
            <v>0</v>
          </cell>
          <cell r="AU187">
            <v>0</v>
          </cell>
          <cell r="AV187" t="str">
            <v>-</v>
          </cell>
          <cell r="AW187">
            <v>0</v>
          </cell>
          <cell r="AY187">
            <v>45724</v>
          </cell>
          <cell r="AZ187">
            <v>45722</v>
          </cell>
          <cell r="BA187">
            <v>45722</v>
          </cell>
          <cell r="BB187">
            <v>46022</v>
          </cell>
          <cell r="BD187" t="str">
            <v>2. NO</v>
          </cell>
          <cell r="BE187" t="str">
            <v>-</v>
          </cell>
          <cell r="BF187" t="str">
            <v>-</v>
          </cell>
          <cell r="BG187" t="str">
            <v>2. NO</v>
          </cell>
          <cell r="BH187">
            <v>0</v>
          </cell>
          <cell r="BI187" t="str">
            <v>-</v>
          </cell>
          <cell r="BJ187" t="str">
            <v>-</v>
          </cell>
          <cell r="BL187" t="str">
            <v>2025753501900099E</v>
          </cell>
          <cell r="BM187">
            <v>36097390</v>
          </cell>
          <cell r="BN187" t="str">
            <v>WENDY ISABEL DAVID</v>
          </cell>
          <cell r="BO187" t="str">
            <v>https://community.secop.gov.co/Public/Tendering/ContractNoticePhases/View?PPI=CO1.PPI.37998966&amp;isFromPublicArea=True&amp;isModal=False</v>
          </cell>
          <cell r="BP187" t="str">
            <v>VIGENTE</v>
          </cell>
          <cell r="BR187" t="str">
            <v>https://community.secop.gov.co/Public/Tendering/ContractDetailView/Index?UniqueIdentifier=CO1.PCCNTR.7613714</v>
          </cell>
          <cell r="BS187" t="str">
            <v>JOSEPH.LEMOS</v>
          </cell>
          <cell r="BT187" t="str">
            <v>parquesnacionales.gov.co</v>
          </cell>
          <cell r="BU187" t="str">
            <v>jelemospnn@gmail.com</v>
          </cell>
          <cell r="BV187" t="str">
            <v>PROFESIONAL</v>
          </cell>
          <cell r="BW187" t="str">
            <v>SCOTIABANK COLPATRIA SA</v>
          </cell>
          <cell r="BX187" t="str">
            <v>Ahorro</v>
          </cell>
          <cell r="BY187">
            <v>5882016527</v>
          </cell>
          <cell r="CD187">
            <v>3059101</v>
          </cell>
          <cell r="CE187">
            <v>3670921</v>
          </cell>
          <cell r="CF187">
            <v>3670921</v>
          </cell>
          <cell r="CG187">
            <v>3670921</v>
          </cell>
          <cell r="CH187">
            <v>3670921</v>
          </cell>
          <cell r="CI187">
            <v>3670921</v>
          </cell>
          <cell r="CJ187">
            <v>3670921</v>
          </cell>
          <cell r="CK187">
            <v>3670921</v>
          </cell>
          <cell r="CL187">
            <v>3670921</v>
          </cell>
          <cell r="CM187">
            <v>3670921</v>
          </cell>
          <cell r="CN187">
            <v>0</v>
          </cell>
        </row>
        <row r="188">
          <cell r="A188" t="str">
            <v>CD-DTPA-186-2025</v>
          </cell>
          <cell r="B188" t="str">
            <v>1 FONAM</v>
          </cell>
          <cell r="C188" t="str">
            <v>CPS-DTPA-186-2025</v>
          </cell>
          <cell r="D188" t="str">
            <v>JHON FREIDER TROCHEZ TROCHEZ</v>
          </cell>
          <cell r="E188">
            <v>45722</v>
          </cell>
          <cell r="F188" t="str">
            <v>PA04-3202008-10-051 Prestar servicio de apoyo a la gestión con plena autonomía técnica y administrativa en la operación del PNN Farallones de Cali en la realización de las actividades necesarias para adelantar procesos que contribuyan a la construcción de la gobernanza, el desarrollo de las Estrategias Especiales de Manejo del Área protegida, en el marco de la conservación de la diversidad biológica de las Áreas Protegidas del SINAP Nacional</v>
          </cell>
          <cell r="G188" t="str">
            <v>APOYO A LA GESTIÓN</v>
          </cell>
          <cell r="H188" t="str">
            <v>2 CONTRATACIÓN DIRECTA</v>
          </cell>
          <cell r="I188" t="str">
            <v>14 PRESTACIÓN DE SERVICIOS</v>
          </cell>
          <cell r="J188" t="str">
            <v>N/A</v>
          </cell>
          <cell r="K188">
            <v>80111600</v>
          </cell>
          <cell r="L188">
            <v>14625</v>
          </cell>
          <cell r="M188">
            <v>12825</v>
          </cell>
          <cell r="N188">
            <v>45722</v>
          </cell>
          <cell r="O188">
            <v>1836237</v>
          </cell>
          <cell r="P188">
            <v>18056331</v>
          </cell>
          <cell r="Q188" t="str">
            <v>DIECIOCHO MILLONES CINCUENTA Y SEIS MIL TRESCIENTOS TREINTA Y UN</v>
          </cell>
          <cell r="R188" t="str">
            <v>1 PERSONA NATURAL</v>
          </cell>
          <cell r="S188" t="str">
            <v>3 CÉDULA DE CIUDADANÍA</v>
          </cell>
          <cell r="T188">
            <v>1112482064</v>
          </cell>
          <cell r="U188">
            <v>2</v>
          </cell>
          <cell r="V188" t="str">
            <v>N-A</v>
          </cell>
          <cell r="W188" t="str">
            <v>11 NO SE DILIGENCIA INFORMACIÓN PARA ESTE FORMULARIO EN ESTE PERÍODO DE REPORTE</v>
          </cell>
          <cell r="X188" t="str">
            <v>MASCULINO</v>
          </cell>
          <cell r="Y188" t="str">
            <v>Valle del Cauca</v>
          </cell>
          <cell r="Z188" t="str">
            <v>Jamundi</v>
          </cell>
          <cell r="AA188" t="str">
            <v>JHON</v>
          </cell>
          <cell r="AB188" t="str">
            <v>FREIDER</v>
          </cell>
          <cell r="AC188" t="str">
            <v>TROCHEZ</v>
          </cell>
          <cell r="AD188" t="str">
            <v>TROCHEZ</v>
          </cell>
          <cell r="AE188" t="str">
            <v>NO</v>
          </cell>
          <cell r="AF188" t="str">
            <v>6 NO CONSTITUYÓ GARANTÍAS</v>
          </cell>
          <cell r="AG188" t="str">
            <v>N-A</v>
          </cell>
          <cell r="AH188" t="str">
            <v>N-A</v>
          </cell>
          <cell r="AI188" t="str">
            <v>N-A</v>
          </cell>
          <cell r="AJ188" t="str">
            <v>N-A</v>
          </cell>
          <cell r="AK188" t="str">
            <v>GLORIA TERESITA SERNA ALZATE</v>
          </cell>
          <cell r="AL188" t="str">
            <v>PNN FARALLONES DE CALI</v>
          </cell>
          <cell r="AM188" t="str">
            <v>2 SUPERVISOR</v>
          </cell>
          <cell r="AN188" t="str">
            <v>3 CÉDULA DE CIUDADANÍA</v>
          </cell>
          <cell r="AO188">
            <v>29120620</v>
          </cell>
          <cell r="AP188" t="str">
            <v>MARIA JULIANA CERON</v>
          </cell>
          <cell r="AQ188">
            <v>295</v>
          </cell>
          <cell r="AR188" t="str">
            <v>3 NO PACTADOS</v>
          </cell>
          <cell r="AS188" t="str">
            <v>4 NO SE HA ADICIONADO NI EN VALOR y EN TIEMPO</v>
          </cell>
          <cell r="AT188">
            <v>0</v>
          </cell>
          <cell r="AU188">
            <v>0</v>
          </cell>
          <cell r="AV188" t="str">
            <v>-</v>
          </cell>
          <cell r="AW188">
            <v>0</v>
          </cell>
          <cell r="AY188">
            <v>45724</v>
          </cell>
          <cell r="AZ188" t="str">
            <v>N/A</v>
          </cell>
          <cell r="BA188">
            <v>45722</v>
          </cell>
          <cell r="BB188">
            <v>46022</v>
          </cell>
          <cell r="BD188" t="str">
            <v>2. NO</v>
          </cell>
          <cell r="BE188" t="str">
            <v>-</v>
          </cell>
          <cell r="BF188" t="str">
            <v>-</v>
          </cell>
          <cell r="BG188" t="str">
            <v>2. NO</v>
          </cell>
          <cell r="BH188">
            <v>0</v>
          </cell>
          <cell r="BI188" t="str">
            <v>-</v>
          </cell>
          <cell r="BJ188" t="str">
            <v>-</v>
          </cell>
          <cell r="BL188" t="str">
            <v>2025753501900100E</v>
          </cell>
          <cell r="BM188">
            <v>18056331</v>
          </cell>
          <cell r="BN188" t="str">
            <v>ALEX YANIRA PISMAG PORTILLA</v>
          </cell>
          <cell r="BO188" t="str">
            <v xml:space="preserve">https://community.secop.gov.co/Public/Tendering/ContractNoticePhases/View?PPI=CO1.PPI.38003402&amp;isFromPublicArea=True&amp;isModal=False </v>
          </cell>
          <cell r="BP188" t="str">
            <v>VIGENTE</v>
          </cell>
          <cell r="BR188" t="str">
            <v>https://community.secop.gov.co/Public/Tendering/ContractDetailView/Index?UniqueIdentifier=CO1.PCCNTR.7615230</v>
          </cell>
          <cell r="BS188" t="str">
            <v>JHON.TROCHEZ</v>
          </cell>
          <cell r="BT188" t="str">
            <v>parquesnacionales.gov.co</v>
          </cell>
          <cell r="BU188" t="str">
            <v>trochezchemo94@gmail.com</v>
          </cell>
          <cell r="BV188" t="str">
            <v>OPERARIO</v>
          </cell>
          <cell r="BW188" t="str">
            <v>BANCO DAVIVIENDA S.A.</v>
          </cell>
          <cell r="BX188" t="str">
            <v>Depósito Electrónico</v>
          </cell>
          <cell r="BY188">
            <v>3113837854</v>
          </cell>
          <cell r="CD188">
            <v>1530198</v>
          </cell>
          <cell r="CE188">
            <v>1836237</v>
          </cell>
          <cell r="CF188">
            <v>1836237</v>
          </cell>
          <cell r="CG188">
            <v>1836237</v>
          </cell>
          <cell r="CH188">
            <v>1836237</v>
          </cell>
          <cell r="CI188">
            <v>1836237</v>
          </cell>
          <cell r="CJ188">
            <v>1836237</v>
          </cell>
          <cell r="CK188">
            <v>1836237</v>
          </cell>
          <cell r="CL188">
            <v>1836237</v>
          </cell>
          <cell r="CM188">
            <v>1836237</v>
          </cell>
          <cell r="CN188">
            <v>0</v>
          </cell>
        </row>
        <row r="189">
          <cell r="A189" t="str">
            <v>CD-DTPA-187-2025</v>
          </cell>
          <cell r="B189" t="str">
            <v>1 FONAM</v>
          </cell>
          <cell r="C189" t="str">
            <v>CPS-DTPA-187-2025</v>
          </cell>
          <cell r="D189" t="str">
            <v>HUGO SEGUNDO BUSTOS CORTES</v>
          </cell>
          <cell r="E189">
            <v>45723</v>
          </cell>
          <cell r="F189" t="str">
            <v>A01-3202008-9-005 Prestar servicios de apoyo a la gestión con plena autonomía técnica y administrativa en el DNMI Cabo Manglares en el desarrollo de las actividades operativas de la implementación del instrumento de planeación del área en el marco de la conservación de la diversidad biológica de las áreas protegidas del SINAP.</v>
          </cell>
          <cell r="G189" t="str">
            <v>APOYO A LA GESTIÓN</v>
          </cell>
          <cell r="H189" t="str">
            <v>2 CONTRATACIÓN DIRECTA</v>
          </cell>
          <cell r="I189" t="str">
            <v>14 PRESTACIÓN DE SERVICIOS</v>
          </cell>
          <cell r="J189" t="str">
            <v>N/A</v>
          </cell>
          <cell r="K189">
            <v>80111600</v>
          </cell>
          <cell r="L189">
            <v>14825</v>
          </cell>
          <cell r="M189">
            <v>13325</v>
          </cell>
          <cell r="N189">
            <v>45726</v>
          </cell>
          <cell r="O189">
            <v>1836237</v>
          </cell>
          <cell r="P189">
            <v>17811499</v>
          </cell>
          <cell r="Q189" t="str">
            <v>DIECISIETE MILLONES OCHOCIENTOS ONCE MIL CUATROCIENTOS NOVENTA Y NUEVE</v>
          </cell>
          <cell r="R189" t="str">
            <v>1 PERSONA NATURAL</v>
          </cell>
          <cell r="S189" t="str">
            <v>3 CÉDULA DE CIUDADANÍA</v>
          </cell>
          <cell r="T189">
            <v>13056445</v>
          </cell>
          <cell r="U189">
            <v>2</v>
          </cell>
          <cell r="V189" t="str">
            <v>N-A</v>
          </cell>
          <cell r="W189" t="str">
            <v>11 NO SE DILIGENCIA INFORMACIÓN PARA ESTE FORMULARIO EN ESTE PERÍODO DE REPORTE</v>
          </cell>
          <cell r="X189" t="str">
            <v>MASCULINO</v>
          </cell>
          <cell r="Y189" t="str">
            <v>Nariño</v>
          </cell>
          <cell r="Z189" t="str">
            <v>San Andrés de Tumaco</v>
          </cell>
          <cell r="AA189" t="str">
            <v>HUGO</v>
          </cell>
          <cell r="AB189" t="str">
            <v>SEGUNDO</v>
          </cell>
          <cell r="AC189" t="str">
            <v>BUSTOS</v>
          </cell>
          <cell r="AD189" t="str">
            <v>CORTES</v>
          </cell>
          <cell r="AE189" t="str">
            <v>NO</v>
          </cell>
          <cell r="AF189" t="str">
            <v>6 NO CONSTITUYÓ GARANTÍAS</v>
          </cell>
          <cell r="AG189" t="str">
            <v>N-A</v>
          </cell>
          <cell r="AH189" t="str">
            <v>N-A</v>
          </cell>
          <cell r="AI189" t="str">
            <v>N-A</v>
          </cell>
          <cell r="AJ189" t="str">
            <v>N-A</v>
          </cell>
          <cell r="AK189" t="str">
            <v>GLORIA TERESITA SERNA ALZATE</v>
          </cell>
          <cell r="AL189" t="str">
            <v>DNMI CABO MANGLARES</v>
          </cell>
          <cell r="AM189" t="str">
            <v>2 SUPERVISOR</v>
          </cell>
          <cell r="AN189" t="str">
            <v>3 CÉDULA DE CIUDADANÍA</v>
          </cell>
          <cell r="AO189">
            <v>1085903464</v>
          </cell>
          <cell r="AP189" t="str">
            <v>MARÍA FERNANDA VILLAREAL MONSALVE</v>
          </cell>
          <cell r="AQ189">
            <v>291</v>
          </cell>
          <cell r="AR189" t="str">
            <v>3 NO PACTADOS</v>
          </cell>
          <cell r="AS189" t="str">
            <v>4 NO SE HA ADICIONADO NI EN VALOR y EN TIEMPO</v>
          </cell>
          <cell r="AT189">
            <v>0</v>
          </cell>
          <cell r="AU189">
            <v>0</v>
          </cell>
          <cell r="AV189" t="str">
            <v>-</v>
          </cell>
          <cell r="AW189">
            <v>0</v>
          </cell>
          <cell r="AY189">
            <v>45728</v>
          </cell>
          <cell r="AZ189" t="str">
            <v>N/A</v>
          </cell>
          <cell r="BA189">
            <v>45726</v>
          </cell>
          <cell r="BB189">
            <v>46022</v>
          </cell>
          <cell r="BD189" t="str">
            <v>2. NO</v>
          </cell>
          <cell r="BE189" t="str">
            <v>-</v>
          </cell>
          <cell r="BF189" t="str">
            <v>-</v>
          </cell>
          <cell r="BG189" t="str">
            <v>2. NO</v>
          </cell>
          <cell r="BH189">
            <v>0</v>
          </cell>
          <cell r="BJ189" t="str">
            <v>-</v>
          </cell>
          <cell r="BL189" t="str">
            <v>2025753501900101E</v>
          </cell>
          <cell r="BM189">
            <v>17811499</v>
          </cell>
          <cell r="BN189" t="str">
            <v>CAROLINA BETANCUR CASTRO</v>
          </cell>
          <cell r="BO189" t="str">
            <v xml:space="preserve">https://community.secop.gov.co/Public/Tendering/ContractNoticePhases/View?PPI=CO1.PPI.38009330&amp;isFromPublicArea=True&amp;isModal=False </v>
          </cell>
          <cell r="BP189" t="str">
            <v>VIGENTE</v>
          </cell>
          <cell r="BR189" t="str">
            <v xml:space="preserve">https://community.secop.gov.co/Public/Tendering/ContractDetailView/Index?UniqueIdentifier=CO1.PCCNTR.7619610 </v>
          </cell>
          <cell r="BS189" t="str">
            <v>HUGO.BUSTOS</v>
          </cell>
          <cell r="BT189" t="str">
            <v>parquesnacionales.gov.co</v>
          </cell>
          <cell r="BU189" t="str">
            <v>hugosegundobustos@gmail.com</v>
          </cell>
          <cell r="BV189" t="str">
            <v>OPERARIO</v>
          </cell>
          <cell r="BW189" t="str">
            <v>BANCOLOMBIA S.A.</v>
          </cell>
          <cell r="BX189" t="str">
            <v>Ahorro</v>
          </cell>
          <cell r="BY189">
            <v>89456941398</v>
          </cell>
          <cell r="CD189">
            <v>1285366</v>
          </cell>
          <cell r="CE189">
            <v>1836237</v>
          </cell>
          <cell r="CF189">
            <v>1836237</v>
          </cell>
          <cell r="CG189">
            <v>1836237</v>
          </cell>
          <cell r="CH189">
            <v>1836237</v>
          </cell>
          <cell r="CI189">
            <v>1836237</v>
          </cell>
          <cell r="CJ189">
            <v>1836237</v>
          </cell>
          <cell r="CK189">
            <v>1836237</v>
          </cell>
          <cell r="CL189">
            <v>1836237</v>
          </cell>
          <cell r="CM189">
            <v>1836237</v>
          </cell>
          <cell r="CN189">
            <v>0</v>
          </cell>
        </row>
        <row r="190">
          <cell r="A190" t="str">
            <v>CD-DTPA-188-2025</v>
          </cell>
          <cell r="B190" t="str">
            <v>2 NACION</v>
          </cell>
          <cell r="C190" t="str">
            <v>CPS-DTPA-188-2025</v>
          </cell>
          <cell r="D190" t="str">
            <v>HUGO SEBASTIÁN MARTÍNEZ LÓPEZ</v>
          </cell>
          <cell r="E190">
            <v>45726</v>
          </cell>
          <cell r="F190" t="str">
            <v>Prestar servicios profesionales con plena autonomía técnica y administrativa en la Dirección Territorial Pacífico, para la elaboración, análisis y consolidación de la información espacial y geográfica de las diferentes estrategias de manejo de las áreas protegidas adscritas, apoyando los trámites relacionados con Reservas Naturales de la Sociedad Civil, saneamiento predial y permisos ambientales, en el marco de la conservación de la diversidad biológica de las áreas protegidas del SINAP Nacional.</v>
          </cell>
          <cell r="G190" t="str">
            <v>PROFESIONAL</v>
          </cell>
          <cell r="H190" t="str">
            <v>2 CONTRATACIÓN DIRECTA</v>
          </cell>
          <cell r="I190" t="str">
            <v>14 PRESTACIÓN DE SERVICIOS</v>
          </cell>
          <cell r="J190" t="str">
            <v>N/A</v>
          </cell>
          <cell r="K190">
            <v>80111600</v>
          </cell>
          <cell r="L190">
            <v>4425</v>
          </cell>
          <cell r="M190">
            <v>15725</v>
          </cell>
          <cell r="N190">
            <v>45726</v>
          </cell>
          <cell r="O190">
            <v>5693195</v>
          </cell>
          <cell r="P190">
            <v>55223992</v>
          </cell>
          <cell r="Q190" t="str">
            <v>CINCUENTA Y CINCO MILLONES DOSCIENTOS VEINTITRÉS MIL NOVECIENTOS NOVENTA Y DOS</v>
          </cell>
          <cell r="R190" t="str">
            <v>1 PERSONA NATURAL</v>
          </cell>
          <cell r="S190" t="str">
            <v>3 CÉDULA DE CIUDADANÍA</v>
          </cell>
          <cell r="T190">
            <v>1067941647</v>
          </cell>
          <cell r="U190">
            <v>2</v>
          </cell>
          <cell r="V190" t="str">
            <v>N-A</v>
          </cell>
          <cell r="W190" t="str">
            <v>11 NO SE DILIGENCIA INFORMACIÓN PARA ESTE FORMULARIO EN ESTE PERÍODO DE REPORTE</v>
          </cell>
          <cell r="X190" t="str">
            <v>MASCULINO</v>
          </cell>
          <cell r="Y190" t="str">
            <v>Cordoba</v>
          </cell>
          <cell r="Z190" t="str">
            <v>Montería</v>
          </cell>
          <cell r="AA190" t="str">
            <v>HUGO</v>
          </cell>
          <cell r="AB190" t="str">
            <v>SEBASTIAN</v>
          </cell>
          <cell r="AC190" t="str">
            <v>MARTINEZ</v>
          </cell>
          <cell r="AD190" t="str">
            <v>LÓPEZ</v>
          </cell>
          <cell r="AE190" t="str">
            <v>SI</v>
          </cell>
          <cell r="AF190" t="str">
            <v>1 PÓLIZA</v>
          </cell>
          <cell r="AG190" t="str">
            <v>12 SEGUROS DEL ESTADO</v>
          </cell>
          <cell r="AH190" t="str">
            <v>2 CUMPLIMIENTO</v>
          </cell>
          <cell r="AI190">
            <v>45726</v>
          </cell>
          <cell r="AJ190" t="str">
            <v>45-46-101030464</v>
          </cell>
          <cell r="AK190" t="str">
            <v>GLORIA TERESITA SERNA ALZATE</v>
          </cell>
          <cell r="AL190" t="str">
            <v>DTPA</v>
          </cell>
          <cell r="AM190" t="str">
            <v>2 SUPERVISOR</v>
          </cell>
          <cell r="AN190" t="str">
            <v>3 CÉDULA DE CIUDADANÍA</v>
          </cell>
          <cell r="AO190">
            <v>79307788</v>
          </cell>
          <cell r="AP190" t="str">
            <v>JUAN IVAN SANCHEZ BERNAL</v>
          </cell>
          <cell r="AQ190">
            <v>291</v>
          </cell>
          <cell r="AR190" t="str">
            <v>3 NO PACTADOS</v>
          </cell>
          <cell r="AS190" t="str">
            <v>4 NO SE HA ADICIONADO NI EN VALOR y EN TIEMPO</v>
          </cell>
          <cell r="AT190">
            <v>0</v>
          </cell>
          <cell r="AU190">
            <v>0</v>
          </cell>
          <cell r="AV190" t="str">
            <v>-</v>
          </cell>
          <cell r="AW190">
            <v>0</v>
          </cell>
          <cell r="AY190">
            <v>45728</v>
          </cell>
          <cell r="AZ190">
            <v>45726</v>
          </cell>
          <cell r="BA190">
            <v>45726</v>
          </cell>
          <cell r="BB190">
            <v>46022</v>
          </cell>
          <cell r="BD190" t="str">
            <v>2. NO</v>
          </cell>
          <cell r="BE190" t="str">
            <v>-</v>
          </cell>
          <cell r="BF190" t="str">
            <v>-</v>
          </cell>
          <cell r="BG190" t="str">
            <v>2. NO</v>
          </cell>
          <cell r="BH190">
            <v>0</v>
          </cell>
          <cell r="BJ190" t="str">
            <v>-</v>
          </cell>
          <cell r="BL190" t="str">
            <v>2025753501000084E</v>
          </cell>
          <cell r="BM190">
            <v>55223992</v>
          </cell>
          <cell r="BN190" t="str">
            <v>JULIANA ISABEL MONTES ROMERO</v>
          </cell>
          <cell r="BO190" t="str">
            <v xml:space="preserve">https://community.secop.gov.co/Public/Tendering/ContractNoticePhases/View?PPI=CO1.PPI.38057703&amp;isFromPublicArea=True&amp;isModal=False </v>
          </cell>
          <cell r="BP190" t="str">
            <v>VIGENTE</v>
          </cell>
          <cell r="BR190" t="str">
            <v xml:space="preserve">https://community.secop.gov.co/Public/Tendering/ContractDetailView/Index?UniqueIdentifier=CO1.PCCNTR.7627222 </v>
          </cell>
          <cell r="BS190" t="str">
            <v>HUGO.MARTINEZ</v>
          </cell>
          <cell r="BT190" t="str">
            <v>parquesnacionales.gov.co</v>
          </cell>
          <cell r="BU190" t="str">
            <v>sig.dtpa@parquesnacionales.gov.co</v>
          </cell>
          <cell r="BV190" t="str">
            <v>PROFESIONAL</v>
          </cell>
          <cell r="BW190" t="str">
            <v>SCOTIABANK COLPATRIA SA</v>
          </cell>
          <cell r="BX190" t="str">
            <v>Ahorro</v>
          </cell>
          <cell r="BY190">
            <v>7352018088</v>
          </cell>
          <cell r="CD190">
            <v>3985237</v>
          </cell>
          <cell r="CE190">
            <v>5693195</v>
          </cell>
          <cell r="CF190">
            <v>5693195</v>
          </cell>
          <cell r="CG190">
            <v>5693195</v>
          </cell>
          <cell r="CH190">
            <v>5693195</v>
          </cell>
          <cell r="CI190">
            <v>5693195</v>
          </cell>
          <cell r="CJ190">
            <v>5693195</v>
          </cell>
          <cell r="CK190">
            <v>5693195</v>
          </cell>
          <cell r="CL190">
            <v>5693195</v>
          </cell>
          <cell r="CM190">
            <v>5693195</v>
          </cell>
          <cell r="CN190">
            <v>0</v>
          </cell>
        </row>
        <row r="191">
          <cell r="A191" t="str">
            <v>CD-DTPA-189-2025</v>
          </cell>
          <cell r="B191" t="str">
            <v>2 NACION</v>
          </cell>
          <cell r="C191" t="str">
            <v>CPS-DTPA-189-2025</v>
          </cell>
          <cell r="D191" t="str">
            <v>MARTHA DANIELA GUTIERREZ CORTES</v>
          </cell>
          <cell r="E191">
            <v>45727</v>
          </cell>
          <cell r="F191" t="str">
            <v>PA01-3202060-19_1-008 Prestar servicios de apoyo a la gestión con plena autonomía técnica y administrativa en el DNMI Cabo Manglares en el desarrollo de las actividades operativas de la implementación del proceso de restauración en zonas degradadas y/o alteradas en el área protegida y/o zonas de influencia en el marco de la conservación de la diversidad biológica de las áreas protegidas del SINAP.</v>
          </cell>
          <cell r="G191" t="str">
            <v>APOYO A LA GESTIÓN</v>
          </cell>
          <cell r="H191" t="str">
            <v>2 CONTRATACIÓN DIRECTA</v>
          </cell>
          <cell r="I191" t="str">
            <v>14 PRESTACIÓN DE SERVICIOS</v>
          </cell>
          <cell r="J191" t="str">
            <v>N/A</v>
          </cell>
          <cell r="K191">
            <v>80111600</v>
          </cell>
          <cell r="L191">
            <v>11825</v>
          </cell>
          <cell r="M191">
            <v>16625</v>
          </cell>
          <cell r="N191">
            <v>45728</v>
          </cell>
          <cell r="O191">
            <v>1836237</v>
          </cell>
          <cell r="P191">
            <v>17689083</v>
          </cell>
          <cell r="Q191" t="str">
            <v>DIECISIETE MILLONES SEISCIENTOS OCHENTA Y NUEVE MIL OCHENTA Y TRES</v>
          </cell>
          <cell r="R191" t="str">
            <v>1 PERSONA NATURAL</v>
          </cell>
          <cell r="S191" t="str">
            <v>3 CÉDULA DE CIUDADANÍA</v>
          </cell>
          <cell r="T191">
            <v>1087807912</v>
          </cell>
          <cell r="U191">
            <v>2</v>
          </cell>
          <cell r="V191" t="str">
            <v>N-A</v>
          </cell>
          <cell r="W191" t="str">
            <v>11 NO SE DILIGENCIA INFORMACIÓN PARA ESTE FORMULARIO EN ESTE PERÍODO DE REPORTE</v>
          </cell>
          <cell r="X191" t="str">
            <v>FEMENINO</v>
          </cell>
          <cell r="Y191" t="str">
            <v>Nariño</v>
          </cell>
          <cell r="Z191" t="str">
            <v>San Andrés de Tumaco</v>
          </cell>
          <cell r="AA191" t="str">
            <v>MARTHA</v>
          </cell>
          <cell r="AB191" t="str">
            <v>DANIELA</v>
          </cell>
          <cell r="AC191" t="str">
            <v>GUTIERREZ</v>
          </cell>
          <cell r="AD191" t="str">
            <v>CORTES</v>
          </cell>
          <cell r="AE191" t="str">
            <v>NO</v>
          </cell>
          <cell r="AF191" t="str">
            <v>6 NO CONSTITUYÓ GARANTÍAS</v>
          </cell>
          <cell r="AG191" t="str">
            <v>N-A</v>
          </cell>
          <cell r="AH191" t="str">
            <v>N-A</v>
          </cell>
          <cell r="AI191" t="str">
            <v>N-A</v>
          </cell>
          <cell r="AJ191" t="str">
            <v>N-A</v>
          </cell>
          <cell r="AK191" t="str">
            <v>GLORIA TERESITA SERNA ALZATE</v>
          </cell>
          <cell r="AL191" t="str">
            <v>DNMI CABO MANGLARES</v>
          </cell>
          <cell r="AM191" t="str">
            <v>2 SUPERVISOR</v>
          </cell>
          <cell r="AN191" t="str">
            <v>3 CÉDULA DE CIUDADANÍA</v>
          </cell>
          <cell r="AO191">
            <v>1085903464</v>
          </cell>
          <cell r="AP191" t="str">
            <v>MARÍA FERNANDA VILLAREAL MONSALVE</v>
          </cell>
          <cell r="AQ191">
            <v>289</v>
          </cell>
          <cell r="AR191" t="str">
            <v>3 NO PACTADOS</v>
          </cell>
          <cell r="AS191" t="str">
            <v>4 NO SE HA ADICIONADO NI EN VALOR y EN TIEMPO</v>
          </cell>
          <cell r="AT191">
            <v>0</v>
          </cell>
          <cell r="AU191">
            <v>0</v>
          </cell>
          <cell r="AV191" t="str">
            <v>-</v>
          </cell>
          <cell r="AW191">
            <v>0</v>
          </cell>
          <cell r="AY191">
            <v>45730</v>
          </cell>
          <cell r="AZ191" t="str">
            <v>N/A</v>
          </cell>
          <cell r="BA191">
            <v>45728</v>
          </cell>
          <cell r="BB191">
            <v>46022</v>
          </cell>
          <cell r="BD191" t="str">
            <v>2. NO</v>
          </cell>
          <cell r="BE191" t="str">
            <v>-</v>
          </cell>
          <cell r="BF191" t="str">
            <v>-</v>
          </cell>
          <cell r="BG191" t="str">
            <v>2. NO</v>
          </cell>
          <cell r="BH191">
            <v>0</v>
          </cell>
          <cell r="BJ191" t="str">
            <v>-</v>
          </cell>
          <cell r="BL191" t="str">
            <v>2025753501000085E</v>
          </cell>
          <cell r="BM191">
            <v>17689083</v>
          </cell>
          <cell r="BN191" t="str">
            <v>CAROLINA BETANCUR CASTRO</v>
          </cell>
          <cell r="BO191" t="str">
            <v xml:space="preserve">https://community.secop.gov.co/Public/Tendering/ContractNoticePhases/View?PPI=CO1.PPI.38127567&amp;isFromPublicArea=True&amp;isModal=False </v>
          </cell>
          <cell r="BP191" t="str">
            <v>VIGENTE</v>
          </cell>
          <cell r="BR191" t="str">
            <v xml:space="preserve">https://community.secop.gov.co/Public/Tendering/ContractDetailView/Index?UniqueIdentifier=CO1.PCCNTR.7641935 </v>
          </cell>
          <cell r="BS191" t="str">
            <v>MARTHA.GUTIERREZ</v>
          </cell>
          <cell r="BT191" t="str">
            <v>parquesnacionales.gov.co</v>
          </cell>
          <cell r="BU191" t="str">
            <v>scuero1989@gmail.com</v>
          </cell>
          <cell r="BV191" t="str">
            <v>OPERARIO</v>
          </cell>
          <cell r="BW191" t="str">
            <v>BANCO DAVIVIENDA S.A.</v>
          </cell>
          <cell r="BX191" t="str">
            <v>Ahorro</v>
          </cell>
          <cell r="BY191">
            <v>488430198082</v>
          </cell>
          <cell r="CD191">
            <v>1162950</v>
          </cell>
          <cell r="CE191">
            <v>1836237</v>
          </cell>
          <cell r="CF191">
            <v>1836237</v>
          </cell>
          <cell r="CG191">
            <v>1836237</v>
          </cell>
          <cell r="CH191">
            <v>1836237</v>
          </cell>
          <cell r="CI191">
            <v>1836237</v>
          </cell>
          <cell r="CJ191">
            <v>1836237</v>
          </cell>
          <cell r="CK191">
            <v>1836237</v>
          </cell>
          <cell r="CL191">
            <v>1836237</v>
          </cell>
          <cell r="CM191">
            <v>1836237</v>
          </cell>
          <cell r="CN191">
            <v>0</v>
          </cell>
        </row>
        <row r="192">
          <cell r="A192" t="str">
            <v>CD-DTPA-191-2025</v>
          </cell>
          <cell r="B192" t="str">
            <v>2 NACION</v>
          </cell>
          <cell r="C192" t="str">
            <v>CPS-DTPA-191-2025</v>
          </cell>
          <cell r="D192" t="str">
            <v>LUIS CARLOS MONTAÑO QUIÑONEZ</v>
          </cell>
          <cell r="E192">
            <v>45730</v>
          </cell>
          <cell r="F192" t="str">
            <v>Prestar servicios de apoyo a la gestión con plena autonomía técnica y administrativa en el PNN Sanquianga para desarrollar las actividades operativas de prevención, vigilancia y control en el marco o de la conservación de la diversidad biológica de las áreas protegidas del SINAP nacional.</v>
          </cell>
          <cell r="G192" t="str">
            <v>APOYO A LA GESTIÓN</v>
          </cell>
          <cell r="H192" t="str">
            <v>2 CONTRATACIÓN DIRECTA</v>
          </cell>
          <cell r="I192" t="str">
            <v>14 PRESTACIÓN DE SERVICIOS</v>
          </cell>
          <cell r="J192" t="str">
            <v>N/A</v>
          </cell>
          <cell r="K192">
            <v>80111600</v>
          </cell>
          <cell r="L192">
            <v>10125</v>
          </cell>
          <cell r="M192">
            <v>17125</v>
          </cell>
          <cell r="N192">
            <v>45730</v>
          </cell>
          <cell r="O192">
            <v>1836237</v>
          </cell>
          <cell r="P192">
            <v>17566667</v>
          </cell>
          <cell r="Q192" t="str">
            <v>DIECISIETE MILLONES QUINIENTOS SESENTA Y SEIS MIL SEISCIENTOS SESENTA Y SIETE</v>
          </cell>
          <cell r="R192" t="str">
            <v>1 PERSONA NATURAL</v>
          </cell>
          <cell r="S192" t="str">
            <v>3 CÉDULA DE CIUDADANÍA</v>
          </cell>
          <cell r="T192">
            <v>1089798420</v>
          </cell>
          <cell r="U192">
            <v>2</v>
          </cell>
          <cell r="V192" t="str">
            <v>N-A</v>
          </cell>
          <cell r="W192" t="str">
            <v>11 NO SE DILIGENCIA INFORMACIÓN PARA ESTE FORMULARIO EN ESTE PERÍODO DE REPORTE</v>
          </cell>
          <cell r="X192" t="str">
            <v>MASCULINO</v>
          </cell>
          <cell r="Y192" t="str">
            <v>Nariño</v>
          </cell>
          <cell r="Z192" t="str">
            <v>El Charco</v>
          </cell>
          <cell r="AA192" t="str">
            <v>LUIS</v>
          </cell>
          <cell r="AB192" t="str">
            <v>CARLOS</v>
          </cell>
          <cell r="AC192" t="str">
            <v>MONTAÑO</v>
          </cell>
          <cell r="AD192" t="str">
            <v>QUIÑONEZ</v>
          </cell>
          <cell r="AE192" t="str">
            <v>NO</v>
          </cell>
          <cell r="AF192" t="str">
            <v>6 NO CONSTITUYÓ GARANTÍAS</v>
          </cell>
          <cell r="AG192" t="str">
            <v>N-A</v>
          </cell>
          <cell r="AH192" t="str">
            <v>N-A</v>
          </cell>
          <cell r="AI192" t="str">
            <v>N-A</v>
          </cell>
          <cell r="AJ192" t="str">
            <v>N-A</v>
          </cell>
          <cell r="AK192" t="str">
            <v>GLORIA TERESITA SERNA ALZATE</v>
          </cell>
          <cell r="AL192" t="str">
            <v>PNN SANQUIANGA</v>
          </cell>
          <cell r="AM192" t="str">
            <v>2 SUPERVISOR</v>
          </cell>
          <cell r="AN192" t="str">
            <v>3 CÉDULA DE CIUDADANÍA</v>
          </cell>
          <cell r="AO192">
            <v>16279020</v>
          </cell>
          <cell r="AP192" t="str">
            <v>GUSTAVO ADOLFO MAYOR A</v>
          </cell>
          <cell r="AQ192">
            <v>287</v>
          </cell>
          <cell r="AR192" t="str">
            <v>3 NO PACTADOS</v>
          </cell>
          <cell r="AS192" t="str">
            <v>4 NO SE HA ADICIONADO NI EN VALOR y EN TIEMPO</v>
          </cell>
          <cell r="AT192">
            <v>0</v>
          </cell>
          <cell r="AU192">
            <v>0</v>
          </cell>
          <cell r="AV192" t="str">
            <v>-</v>
          </cell>
          <cell r="AW192">
            <v>0</v>
          </cell>
          <cell r="AY192">
            <v>45731</v>
          </cell>
          <cell r="AZ192" t="str">
            <v>N/A</v>
          </cell>
          <cell r="BA192">
            <v>45730</v>
          </cell>
          <cell r="BB192">
            <v>46022</v>
          </cell>
          <cell r="BD192" t="str">
            <v>2. NO</v>
          </cell>
          <cell r="BE192" t="str">
            <v>-</v>
          </cell>
          <cell r="BF192" t="str">
            <v>-</v>
          </cell>
          <cell r="BG192" t="str">
            <v>2. NO</v>
          </cell>
          <cell r="BH192">
            <v>0</v>
          </cell>
          <cell r="BJ192" t="str">
            <v>-</v>
          </cell>
          <cell r="BL192" t="str">
            <v>2025753501000086E</v>
          </cell>
          <cell r="BM192">
            <v>17566667</v>
          </cell>
          <cell r="BN192" t="str">
            <v>MARGARITA E VICTORIA ACOSTA</v>
          </cell>
          <cell r="BO192" t="str">
            <v xml:space="preserve">https://community.secop.gov.co/Public/Tendering/ContractNoticePhases/View?PPI=CO1.PPI.38193320&amp;isFromPublicArea=True&amp;isModal=False </v>
          </cell>
          <cell r="BP192" t="str">
            <v>VIGENTE</v>
          </cell>
          <cell r="BR192" t="str">
            <v xml:space="preserve">https://community.secop.gov.co/Public/Tendering/ContractDetailView/Index?UniqueIdentifier=CO1.PCCNTR.7653095 </v>
          </cell>
          <cell r="BS192" t="str">
            <v>LUIS.MONTANO</v>
          </cell>
          <cell r="BT192" t="str">
            <v>parquesnacionales.gov.co</v>
          </cell>
          <cell r="BU192" t="str">
            <v>carlosluismontanoquinonez@gmail.com</v>
          </cell>
          <cell r="BV192" t="str">
            <v>OPERARIO</v>
          </cell>
          <cell r="BW192" t="str">
            <v>BANCOLOMBIA S.A.</v>
          </cell>
          <cell r="BX192" t="str">
            <v>Ahorro</v>
          </cell>
          <cell r="BY192">
            <v>74146003412</v>
          </cell>
          <cell r="CD192">
            <v>1040534</v>
          </cell>
          <cell r="CE192">
            <v>1836237</v>
          </cell>
          <cell r="CF192">
            <v>1836237</v>
          </cell>
          <cell r="CG192">
            <v>1836237</v>
          </cell>
          <cell r="CH192">
            <v>1836237</v>
          </cell>
          <cell r="CI192">
            <v>1836237</v>
          </cell>
          <cell r="CJ192">
            <v>1836237</v>
          </cell>
          <cell r="CK192">
            <v>1836237</v>
          </cell>
          <cell r="CL192">
            <v>1836237</v>
          </cell>
          <cell r="CM192">
            <v>1836237</v>
          </cell>
          <cell r="CN192">
            <v>0</v>
          </cell>
        </row>
        <row r="193">
          <cell r="A193" t="str">
            <v>CD-DTPA-192-2025</v>
          </cell>
          <cell r="B193" t="str">
            <v>2 NACION</v>
          </cell>
          <cell r="C193" t="str">
            <v>CPS-DTPA-192-2025</v>
          </cell>
          <cell r="D193" t="str">
            <v>MAICOL JHOJAN PAZ TORRES</v>
          </cell>
          <cell r="E193">
            <v>45730</v>
          </cell>
          <cell r="F193" t="str">
            <v>PA08-3202008-10-010 Prestar servicios de apoyo a la gestión con plena autonomía técnica y administrativa en el PNN Sanquianga para adelantar actividades operativas de la administración y manejo del área protegida, en el marco de la conservación de la diversidad biológica de las áreas protegidas del SINAP nacional.</v>
          </cell>
          <cell r="G193" t="str">
            <v>APOYO A LA GESTIÓN</v>
          </cell>
          <cell r="H193" t="str">
            <v>2 CONTRATACIÓN DIRECTA</v>
          </cell>
          <cell r="I193" t="str">
            <v>14 PRESTACIÓN DE SERVICIOS</v>
          </cell>
          <cell r="J193" t="str">
            <v>N/A</v>
          </cell>
          <cell r="K193">
            <v>80111600</v>
          </cell>
          <cell r="L193">
            <v>15925</v>
          </cell>
          <cell r="M193">
            <v>17225</v>
          </cell>
          <cell r="N193">
            <v>45730</v>
          </cell>
          <cell r="O193">
            <v>1836237</v>
          </cell>
          <cell r="P193">
            <v>17566667</v>
          </cell>
          <cell r="Q193" t="str">
            <v>DIECISIETE MILLONES QUINIENTOS SESENTA Y SEIS MIL SEISCIENTOS SESENTA Y SIETE</v>
          </cell>
          <cell r="R193" t="str">
            <v>1 PERSONA NATURAL</v>
          </cell>
          <cell r="S193" t="str">
            <v>3 CÉDULA DE CIUDADANÍA</v>
          </cell>
          <cell r="T193">
            <v>1193563296</v>
          </cell>
          <cell r="U193">
            <v>2</v>
          </cell>
          <cell r="V193" t="str">
            <v>N-A</v>
          </cell>
          <cell r="W193" t="str">
            <v>11 NO SE DILIGENCIA INFORMACIÓN PARA ESTE FORMULARIO EN ESTE PERÍODO DE REPORTE</v>
          </cell>
          <cell r="X193" t="str">
            <v>MASCULINO</v>
          </cell>
          <cell r="Y193" t="str">
            <v>Nariño</v>
          </cell>
          <cell r="Z193" t="str">
            <v>La Tola</v>
          </cell>
          <cell r="AA193" t="str">
            <v>MAICOL</v>
          </cell>
          <cell r="AB193" t="str">
            <v>JHOJAN</v>
          </cell>
          <cell r="AC193" t="str">
            <v>PAZ</v>
          </cell>
          <cell r="AD193" t="str">
            <v>TORRES</v>
          </cell>
          <cell r="AE193" t="str">
            <v>NO</v>
          </cell>
          <cell r="AF193" t="str">
            <v>6 NO CONSTITUYÓ GARANTÍAS</v>
          </cell>
          <cell r="AG193" t="str">
            <v>N-A</v>
          </cell>
          <cell r="AH193" t="str">
            <v>N-A</v>
          </cell>
          <cell r="AI193" t="str">
            <v>N-A</v>
          </cell>
          <cell r="AJ193" t="str">
            <v>N-A</v>
          </cell>
          <cell r="AK193" t="str">
            <v>GLORIA TERESITA SERNA ALZATE</v>
          </cell>
          <cell r="AL193" t="str">
            <v>PNN SANQUIANGA</v>
          </cell>
          <cell r="AM193" t="str">
            <v>2 SUPERVISOR</v>
          </cell>
          <cell r="AN193" t="str">
            <v>3 CÉDULA DE CIUDADANÍA</v>
          </cell>
          <cell r="AO193">
            <v>16279020</v>
          </cell>
          <cell r="AP193" t="str">
            <v>GUSTAVO ADOLFO MAYOR A</v>
          </cell>
          <cell r="AQ193">
            <v>287</v>
          </cell>
          <cell r="AR193" t="str">
            <v>3 NO PACTADOS</v>
          </cell>
          <cell r="AS193" t="str">
            <v>4 NO SE HA ADICIONADO NI EN VALOR y EN TIEMPO</v>
          </cell>
          <cell r="AT193">
            <v>0</v>
          </cell>
          <cell r="AU193">
            <v>0</v>
          </cell>
          <cell r="AV193" t="str">
            <v>-</v>
          </cell>
          <cell r="AW193">
            <v>0</v>
          </cell>
          <cell r="AY193">
            <v>45734</v>
          </cell>
          <cell r="AZ193" t="str">
            <v>N/A</v>
          </cell>
          <cell r="BA193">
            <v>45730</v>
          </cell>
          <cell r="BB193">
            <v>46022</v>
          </cell>
          <cell r="BD193" t="str">
            <v>2. NO</v>
          </cell>
          <cell r="BE193" t="str">
            <v>-</v>
          </cell>
          <cell r="BF193" t="str">
            <v>-</v>
          </cell>
          <cell r="BG193" t="str">
            <v>2. NO</v>
          </cell>
          <cell r="BH193">
            <v>0</v>
          </cell>
          <cell r="BJ193" t="str">
            <v>-</v>
          </cell>
          <cell r="BL193" t="str">
            <v>2025753501000087E</v>
          </cell>
          <cell r="BM193">
            <v>17566667</v>
          </cell>
          <cell r="BN193" t="str">
            <v>MARGARITA E VICTORIA ACOSTA</v>
          </cell>
          <cell r="BO193" t="str">
            <v xml:space="preserve">https://community.secop.gov.co/Public/Tendering/ContractNoticePhases/View?PPI=CO1.PPI.38200478&amp;isFromPublicArea=True&amp;isModal=False </v>
          </cell>
          <cell r="BP193" t="str">
            <v>VIGENTE</v>
          </cell>
          <cell r="BR193" t="str">
            <v xml:space="preserve">https://community.secop.gov.co/Public/Tendering/ContractDetailView/Index?UniqueIdentifier=CO1.PCCNTR.7655038 </v>
          </cell>
          <cell r="BS193" t="str">
            <v>MAICOL.TORRES</v>
          </cell>
          <cell r="BT193" t="str">
            <v>parquesnacionales.gov.co</v>
          </cell>
          <cell r="BU193" t="str">
            <v>pazmaicol2602@gmail.com</v>
          </cell>
          <cell r="BV193" t="str">
            <v>OPERARIO</v>
          </cell>
          <cell r="BW193" t="str">
            <v>BANCO CAJA SOCIAL S.A.</v>
          </cell>
          <cell r="BX193" t="str">
            <v>Ahorro</v>
          </cell>
          <cell r="BY193">
            <v>24143753586</v>
          </cell>
          <cell r="CD193">
            <v>1040534</v>
          </cell>
          <cell r="CE193">
            <v>1836237</v>
          </cell>
          <cell r="CF193">
            <v>1836237</v>
          </cell>
          <cell r="CG193">
            <v>1836237</v>
          </cell>
          <cell r="CH193">
            <v>1836237</v>
          </cell>
          <cell r="CI193">
            <v>1836237</v>
          </cell>
          <cell r="CJ193">
            <v>1836237</v>
          </cell>
          <cell r="CK193">
            <v>1836237</v>
          </cell>
          <cell r="CL193">
            <v>1836237</v>
          </cell>
          <cell r="CM193">
            <v>1836237</v>
          </cell>
          <cell r="CN193">
            <v>0</v>
          </cell>
        </row>
        <row r="194">
          <cell r="A194" t="str">
            <v>CD-DTPA-193-2025</v>
          </cell>
          <cell r="B194" t="str">
            <v>2 NACION</v>
          </cell>
          <cell r="C194" t="str">
            <v>CPS-DTPA-193-2025</v>
          </cell>
          <cell r="D194" t="str">
            <v>BRENDA JULIANA CHAVES HOYOS</v>
          </cell>
          <cell r="E194">
            <v>45733</v>
          </cell>
          <cell r="F194" t="str">
            <v>PA08-3202056-5-006 Prestar servicios profesionales con plena autonomía técnica y administrativa en el PNN Sanquianga para adelantar el proceso de comunicación, educación ambiental con actores priorizados y vinculados al área protegida, en el marco de la conservación de la biodiversidad de las áreas protegidas del SINAP nacional.</v>
          </cell>
          <cell r="G194" t="str">
            <v>PROFESIONAL</v>
          </cell>
          <cell r="H194" t="str">
            <v>2 CONTRATACIÓN DIRECTA</v>
          </cell>
          <cell r="I194" t="str">
            <v>14 PRESTACIÓN DE SERVICIOS</v>
          </cell>
          <cell r="J194" t="str">
            <v>N/A</v>
          </cell>
          <cell r="K194">
            <v>80111600</v>
          </cell>
          <cell r="L194">
            <v>13725</v>
          </cell>
          <cell r="M194">
            <v>17525</v>
          </cell>
          <cell r="N194">
            <v>45733</v>
          </cell>
          <cell r="O194">
            <v>4200744</v>
          </cell>
          <cell r="P194">
            <v>39767043</v>
          </cell>
          <cell r="Q194" t="str">
            <v>TREINTA Y NUEVE MILLONES SETECIENTOS SESENTA Y SIETE MIL CUARENTA Y TRES</v>
          </cell>
          <cell r="R194" t="str">
            <v>1 PERSONA NATURAL</v>
          </cell>
          <cell r="S194" t="str">
            <v>3 CÉDULA DE CIUDADANÍA</v>
          </cell>
          <cell r="T194">
            <v>1085307745</v>
          </cell>
          <cell r="U194">
            <v>2</v>
          </cell>
          <cell r="V194" t="str">
            <v>N-A</v>
          </cell>
          <cell r="W194" t="str">
            <v>11 NO SE DILIGENCIA INFORMACIÓN PARA ESTE FORMULARIO EN ESTE PERÍODO DE REPORTE</v>
          </cell>
          <cell r="X194" t="str">
            <v>FEMENINO</v>
          </cell>
          <cell r="Y194" t="str">
            <v>Nariño</v>
          </cell>
          <cell r="Z194" t="str">
            <v>San Andrés de Tumaco</v>
          </cell>
          <cell r="AA194" t="str">
            <v>BRENDA</v>
          </cell>
          <cell r="AB194" t="str">
            <v>JULIANA</v>
          </cell>
          <cell r="AC194" t="str">
            <v>CHAVES</v>
          </cell>
          <cell r="AD194" t="str">
            <v>HOYOS</v>
          </cell>
          <cell r="AE194" t="str">
            <v>SI</v>
          </cell>
          <cell r="AF194" t="str">
            <v>1 PÓLIZA</v>
          </cell>
          <cell r="AG194" t="str">
            <v>12 SEGUROS DEL ESTADO</v>
          </cell>
          <cell r="AH194" t="str">
            <v>2 CUMPLIMIENTO</v>
          </cell>
          <cell r="AI194">
            <v>45733</v>
          </cell>
          <cell r="AJ194" t="str">
            <v>45-46-101030555</v>
          </cell>
          <cell r="AK194" t="str">
            <v>GLORIA TERESITA SERNA ALZATE</v>
          </cell>
          <cell r="AL194" t="str">
            <v>PNN SANQUIANGA</v>
          </cell>
          <cell r="AM194" t="str">
            <v>2 SUPERVISOR</v>
          </cell>
          <cell r="AN194" t="str">
            <v>3 CÉDULA DE CIUDADANÍA</v>
          </cell>
          <cell r="AO194">
            <v>16279020</v>
          </cell>
          <cell r="AP194" t="str">
            <v>GUSTAVO ADOLFO MAYOR A</v>
          </cell>
          <cell r="AQ194">
            <v>284</v>
          </cell>
          <cell r="AR194" t="str">
            <v>3 NO PACTADOS</v>
          </cell>
          <cell r="AS194" t="str">
            <v>4 NO SE HA ADICIONADO NI EN VALOR y EN TIEMPO</v>
          </cell>
          <cell r="AT194">
            <v>0</v>
          </cell>
          <cell r="AU194">
            <v>0</v>
          </cell>
          <cell r="AV194" t="str">
            <v>-</v>
          </cell>
          <cell r="AW194">
            <v>0</v>
          </cell>
          <cell r="AY194">
            <v>45734</v>
          </cell>
          <cell r="AZ194">
            <v>45733</v>
          </cell>
          <cell r="BA194">
            <v>45733</v>
          </cell>
          <cell r="BB194">
            <v>46022</v>
          </cell>
          <cell r="BD194" t="str">
            <v>2. NO</v>
          </cell>
          <cell r="BE194" t="str">
            <v>-</v>
          </cell>
          <cell r="BF194" t="str">
            <v>-</v>
          </cell>
          <cell r="BG194" t="str">
            <v>2. NO</v>
          </cell>
          <cell r="BH194">
            <v>0</v>
          </cell>
          <cell r="BJ194" t="str">
            <v>-</v>
          </cell>
          <cell r="BL194" t="str">
            <v>2025753501000088E</v>
          </cell>
          <cell r="BM194">
            <v>39767043</v>
          </cell>
          <cell r="BN194" t="str">
            <v>MARGARITA E VICTORIA ACOSTA</v>
          </cell>
          <cell r="BO194" t="str">
            <v xml:space="preserve">https://community.secop.gov.co/Public/Tendering/ContractNoticePhases/View?PPI=CO1.PPI.38246093&amp;isFromPublicArea=True&amp;isModal=False </v>
          </cell>
          <cell r="BP194" t="str">
            <v>VIGENTE</v>
          </cell>
          <cell r="BR194" t="str">
            <v xml:space="preserve">https://community.secop.gov.co/Public/Tendering/ContractDetailView/Index?UniqueIdentifier=CO1.PCCNTR.7663944 </v>
          </cell>
          <cell r="BS194" t="str">
            <v>BRENDA.CHAVES</v>
          </cell>
          <cell r="BT194" t="str">
            <v>parquesnacionales.gov.co</v>
          </cell>
          <cell r="BU194" t="str">
            <v>eduambiental.sanquianga@parquesnacionales.gov.co</v>
          </cell>
          <cell r="BV194" t="str">
            <v>PROFESIONAL</v>
          </cell>
          <cell r="BW194" t="str">
            <v>BANCO DAVIVIENDA S.A.</v>
          </cell>
          <cell r="BX194" t="str">
            <v>Ahorro</v>
          </cell>
          <cell r="BY194">
            <v>488425290092</v>
          </cell>
          <cell r="CD194">
            <v>1960347</v>
          </cell>
          <cell r="CE194">
            <v>4200744</v>
          </cell>
          <cell r="CF194">
            <v>4200744</v>
          </cell>
          <cell r="CG194">
            <v>4200744</v>
          </cell>
          <cell r="CH194">
            <v>4200744</v>
          </cell>
          <cell r="CI194">
            <v>4200744</v>
          </cell>
          <cell r="CJ194">
            <v>4200744</v>
          </cell>
          <cell r="CK194">
            <v>4200744</v>
          </cell>
          <cell r="CL194">
            <v>4200744</v>
          </cell>
          <cell r="CM194">
            <v>4200744</v>
          </cell>
          <cell r="CN194">
            <v>0</v>
          </cell>
        </row>
        <row r="195">
          <cell r="A195" t="str">
            <v>CD-DTPA-194-2025</v>
          </cell>
          <cell r="B195" t="str">
            <v>1 FONAM</v>
          </cell>
          <cell r="C195" t="str">
            <v>CPS-DTPA-194-2025</v>
          </cell>
          <cell r="D195" t="str">
            <v>JESICA ALEJANDRA GARCIA CASTRO</v>
          </cell>
          <cell r="E195">
            <v>45735</v>
          </cell>
          <cell r="F195" t="str">
            <v>PA04-3202032-1-019 Prestar servicios de apoyo a la gestión con plena autonomía técnica y administrativa en las actividades requeridas del PNN Farallones de Cali para Implementar las acciones de prevención, vigilancia y control en las áreas protegidas administradas por PNNC, especialmente en los ecosistemas andinos y de páramo, en el marco de la conservación de la diversidad biológica de las Áreas Protegidas del SINAP Nacional.Prestar servicios de apoyo a la gestión con plena autonomía técnica y administrativa en el PNN Farallones de Cali para Implementar las acciones de prevención, vigilancia y control en las áreas protegidas administradas por el PNNC, especialmente en los ecosistemas andinos y de páramo, en el marco de la conservación de la diversidad biológica de las Áreas Protegidas del SINAP Nacional.</v>
          </cell>
          <cell r="G195" t="str">
            <v>APOYO A LA GESTIÓN</v>
          </cell>
          <cell r="H195" t="str">
            <v>2 CONTRATACIÓN DIRECTA</v>
          </cell>
          <cell r="I195" t="str">
            <v>14 PRESTACIÓN DE SERVICIOS</v>
          </cell>
          <cell r="J195" t="str">
            <v>N/A</v>
          </cell>
          <cell r="K195">
            <v>80111600</v>
          </cell>
          <cell r="L195">
            <v>15125</v>
          </cell>
          <cell r="M195">
            <v>13525</v>
          </cell>
          <cell r="N195">
            <v>45735</v>
          </cell>
          <cell r="O195">
            <v>3670920</v>
          </cell>
          <cell r="P195">
            <v>34506648</v>
          </cell>
          <cell r="Q195" t="str">
            <v>TREINTA Y CUATRO MILLONES QUINIENTOS SEIS MIL SEISCIENTOS CUARENTA Y OCHO</v>
          </cell>
          <cell r="R195" t="str">
            <v>1 PERSONA NATURAL</v>
          </cell>
          <cell r="S195" t="str">
            <v>3 CÉDULA DE CIUDADANÍA</v>
          </cell>
          <cell r="T195">
            <v>1097396717</v>
          </cell>
          <cell r="U195">
            <v>2</v>
          </cell>
          <cell r="V195" t="str">
            <v>N-A</v>
          </cell>
          <cell r="W195" t="str">
            <v>11 NO SE DILIGENCIA INFORMACIÓN PARA ESTE FORMULARIO EN ESTE PERÍODO DE REPORTE</v>
          </cell>
          <cell r="X195" t="str">
            <v>FEMENINO</v>
          </cell>
          <cell r="Y195" t="str">
            <v>Quindio</v>
          </cell>
          <cell r="Z195" t="str">
            <v>Calarca</v>
          </cell>
          <cell r="AA195" t="str">
            <v>JESICA</v>
          </cell>
          <cell r="AB195" t="str">
            <v>ALEJANDRA</v>
          </cell>
          <cell r="AC195" t="str">
            <v>GARCIA</v>
          </cell>
          <cell r="AD195" t="str">
            <v>CASTRO</v>
          </cell>
          <cell r="AE195" t="str">
            <v>NO</v>
          </cell>
          <cell r="AF195" t="str">
            <v>6 NO CONSTITUYÓ GARANTÍAS</v>
          </cell>
          <cell r="AG195" t="str">
            <v>N-A</v>
          </cell>
          <cell r="AH195" t="str">
            <v>N-A</v>
          </cell>
          <cell r="AI195" t="str">
            <v>N-A</v>
          </cell>
          <cell r="AJ195" t="str">
            <v>N-A</v>
          </cell>
          <cell r="AK195" t="str">
            <v>GLORIA TERESITA SERNA ALZATE</v>
          </cell>
          <cell r="AL195" t="str">
            <v>PNN FARALLONES DE CALI</v>
          </cell>
          <cell r="AM195" t="str">
            <v>2 SUPERVISOR</v>
          </cell>
          <cell r="AN195" t="str">
            <v>3 CÉDULA DE CIUDADANÍA</v>
          </cell>
          <cell r="AO195">
            <v>29120620</v>
          </cell>
          <cell r="AP195" t="str">
            <v>MARIA JULIANA CERON</v>
          </cell>
          <cell r="AQ195">
            <v>282</v>
          </cell>
          <cell r="AR195" t="str">
            <v>3 NO PACTADOS</v>
          </cell>
          <cell r="AS195" t="str">
            <v>4 NO SE HA ADICIONADO NI EN VALOR y EN TIEMPO</v>
          </cell>
          <cell r="AT195">
            <v>0</v>
          </cell>
          <cell r="AU195">
            <v>0</v>
          </cell>
          <cell r="AV195" t="str">
            <v>-</v>
          </cell>
          <cell r="AW195">
            <v>0</v>
          </cell>
          <cell r="AY195">
            <v>45736</v>
          </cell>
          <cell r="AZ195" t="str">
            <v>N/A</v>
          </cell>
          <cell r="BA195">
            <v>45735</v>
          </cell>
          <cell r="BB195">
            <v>46022</v>
          </cell>
          <cell r="BD195" t="str">
            <v>2. NO</v>
          </cell>
          <cell r="BE195" t="str">
            <v>-</v>
          </cell>
          <cell r="BF195" t="str">
            <v>-</v>
          </cell>
          <cell r="BG195" t="str">
            <v>2. NO</v>
          </cell>
          <cell r="BH195">
            <v>0</v>
          </cell>
          <cell r="BJ195" t="str">
            <v>-</v>
          </cell>
          <cell r="BL195" t="str">
            <v>2025753501900102E</v>
          </cell>
          <cell r="BM195">
            <v>34506648</v>
          </cell>
          <cell r="BN195" t="str">
            <v>WENDY ISABEL DAVID</v>
          </cell>
          <cell r="BO195" t="str">
            <v xml:space="preserve">https://community.secop.gov.co/Public/Tendering/ContractNoticePhases/View?PPI=CO1.PPI.38295576&amp;isFromPublicArea=True&amp;isModal=False </v>
          </cell>
          <cell r="BP195" t="str">
            <v>VIGENTE</v>
          </cell>
          <cell r="BR195" t="str">
            <v xml:space="preserve">https://community.secop.gov.co/Public/Tendering/ContractDetailView/Index?UniqueIdentifier=CO1.PCCNTR.7674262 </v>
          </cell>
          <cell r="BS195" t="str">
            <v>JESICA.GARCIA</v>
          </cell>
          <cell r="BT195" t="str">
            <v>parquesnacionales.gov.co</v>
          </cell>
          <cell r="BU195" t="str">
            <v>alejan.717@gmail.com</v>
          </cell>
          <cell r="BV195" t="str">
            <v>TECNOLOGO</v>
          </cell>
          <cell r="BW195" t="str">
            <v>BANCO DAVIVIENDA S.A.</v>
          </cell>
          <cell r="BX195" t="str">
            <v>Ahorro</v>
          </cell>
          <cell r="BY195">
            <v>488419540916</v>
          </cell>
          <cell r="CD195">
            <v>1468368</v>
          </cell>
          <cell r="CE195">
            <v>3670920</v>
          </cell>
          <cell r="CF195">
            <v>3670920</v>
          </cell>
          <cell r="CG195">
            <v>3670920</v>
          </cell>
          <cell r="CH195">
            <v>3670920</v>
          </cell>
          <cell r="CI195">
            <v>3670920</v>
          </cell>
          <cell r="CJ195">
            <v>3670920</v>
          </cell>
          <cell r="CK195">
            <v>3670920</v>
          </cell>
          <cell r="CL195">
            <v>3670920</v>
          </cell>
          <cell r="CM195">
            <v>3670920</v>
          </cell>
          <cell r="CN195">
            <v>0</v>
          </cell>
        </row>
        <row r="196">
          <cell r="A196" t="str">
            <v>CD-DTPA-195-2025</v>
          </cell>
          <cell r="B196" t="str">
            <v>1 FONAM</v>
          </cell>
          <cell r="C196" t="str">
            <v>CPS-DTPA-195-2025</v>
          </cell>
          <cell r="D196" t="str">
            <v>LADY ROSANA RICO FUENTES</v>
          </cell>
          <cell r="E196">
            <v>45735</v>
          </cell>
          <cell r="F196" t="str">
            <v>PA04-3202032-1-008 Prestar servicios de apoyo a la gestión con plena autonomía técnica y administrativa en las actividades requeridas del PNN Farallones de Cali para implementar las acciones de prevención, vigilancia y control asociadas a las presiones, especialmente mineria, en las áreas protegidas administradas por PNNC,  eespecialmente en los ecosistemas andinos y de páramo, en el marco de la conservación de la diversidad biológica de las Áreas Protegidas del SINAP Nacional.</v>
          </cell>
          <cell r="G196" t="str">
            <v>APOYO A LA GESTIÓN</v>
          </cell>
          <cell r="H196" t="str">
            <v>2 CONTRATACIÓN DIRECTA</v>
          </cell>
          <cell r="I196" t="str">
            <v>14 PRESTACIÓN DE SERVICIOS</v>
          </cell>
          <cell r="J196" t="str">
            <v>N/A</v>
          </cell>
          <cell r="K196">
            <v>80111600</v>
          </cell>
          <cell r="L196">
            <v>15525</v>
          </cell>
          <cell r="M196">
            <v>13625</v>
          </cell>
          <cell r="N196">
            <v>45735</v>
          </cell>
          <cell r="O196">
            <v>3670920</v>
          </cell>
          <cell r="P196">
            <v>34506648</v>
          </cell>
          <cell r="Q196" t="str">
            <v>TREINTA Y CUATRO MILLONES QUINIENTOS SEIS MIL SEISCIENTOS CUARENTA Y OCHO</v>
          </cell>
          <cell r="R196" t="str">
            <v>1 PERSONA NATURAL</v>
          </cell>
          <cell r="S196" t="str">
            <v>3 CÉDULA DE CIUDADANÍA</v>
          </cell>
          <cell r="T196">
            <v>1143861547</v>
          </cell>
          <cell r="U196">
            <v>2</v>
          </cell>
          <cell r="V196" t="str">
            <v>N-A</v>
          </cell>
          <cell r="W196" t="str">
            <v>11 NO SE DILIGENCIA INFORMACIÓN PARA ESTE FORMULARIO EN ESTE PERÍODO DE REPORTE</v>
          </cell>
          <cell r="X196" t="str">
            <v>FEMENINO</v>
          </cell>
          <cell r="Y196" t="str">
            <v>Valle del Cauca</v>
          </cell>
          <cell r="Z196" t="str">
            <v>Santiago de Cali</v>
          </cell>
          <cell r="AA196" t="str">
            <v>LADY</v>
          </cell>
          <cell r="AB196" t="str">
            <v>ROSANA</v>
          </cell>
          <cell r="AC196" t="str">
            <v>RICO</v>
          </cell>
          <cell r="AD196" t="str">
            <v>FUENTES</v>
          </cell>
          <cell r="AE196" t="str">
            <v>NO</v>
          </cell>
          <cell r="AF196" t="str">
            <v>6 NO CONSTITUYÓ GARANTÍAS</v>
          </cell>
          <cell r="AG196" t="str">
            <v>N-A</v>
          </cell>
          <cell r="AH196" t="str">
            <v>N-A</v>
          </cell>
          <cell r="AI196" t="str">
            <v>N-A</v>
          </cell>
          <cell r="AJ196" t="str">
            <v>N-A</v>
          </cell>
          <cell r="AK196" t="str">
            <v>GLORIA TERESITA SERNA ALZATE</v>
          </cell>
          <cell r="AL196" t="str">
            <v>PNN FARALLONES DE CALI</v>
          </cell>
          <cell r="AM196" t="str">
            <v>2 SUPERVISOR</v>
          </cell>
          <cell r="AN196" t="str">
            <v>3 CÉDULA DE CIUDADANÍA</v>
          </cell>
          <cell r="AO196">
            <v>29120620</v>
          </cell>
          <cell r="AP196" t="str">
            <v>MARIA JULIANA CERON</v>
          </cell>
          <cell r="AQ196">
            <v>282</v>
          </cell>
          <cell r="AR196" t="str">
            <v>3 NO PACTADOS</v>
          </cell>
          <cell r="AS196" t="str">
            <v>4 NO SE HA ADICIONADO NI EN VALOR y EN TIEMPO</v>
          </cell>
          <cell r="AT196">
            <v>0</v>
          </cell>
          <cell r="AU196">
            <v>0</v>
          </cell>
          <cell r="AV196" t="str">
            <v>-</v>
          </cell>
          <cell r="AW196">
            <v>0</v>
          </cell>
          <cell r="AY196">
            <v>45736</v>
          </cell>
          <cell r="AZ196" t="str">
            <v>N/A</v>
          </cell>
          <cell r="BA196">
            <v>45735</v>
          </cell>
          <cell r="BB196">
            <v>46022</v>
          </cell>
          <cell r="BD196" t="str">
            <v>2. NO</v>
          </cell>
          <cell r="BE196" t="str">
            <v>-</v>
          </cell>
          <cell r="BF196" t="str">
            <v>-</v>
          </cell>
          <cell r="BG196" t="str">
            <v>2. NO</v>
          </cell>
          <cell r="BH196">
            <v>0</v>
          </cell>
          <cell r="BJ196" t="str">
            <v>-</v>
          </cell>
          <cell r="BL196" t="str">
            <v>2025753501900103E</v>
          </cell>
          <cell r="BM196">
            <v>34506648</v>
          </cell>
          <cell r="BN196" t="str">
            <v>WENDY ISABEL DAVID</v>
          </cell>
          <cell r="BO196" t="str">
            <v xml:space="preserve">https://community.secop.gov.co/Public/Tendering/ContractNoticePhases/View?PPI=CO1.PPI.38295913&amp;isFromPublicArea=True&amp;isModal=False </v>
          </cell>
          <cell r="BP196" t="str">
            <v>VIGENTE</v>
          </cell>
          <cell r="BR196" t="str">
            <v xml:space="preserve">https://community.secop.gov.co/Public/Tendering/ContractDetailView/Index?UniqueIdentifier=CO1.PCCNTR.7674360 </v>
          </cell>
          <cell r="BS196" t="str">
            <v>LADY.RICO</v>
          </cell>
          <cell r="BT196" t="str">
            <v>parquesnacionales.gov.co</v>
          </cell>
          <cell r="BU196" t="str">
            <v>lady.rico1995@gmail.com</v>
          </cell>
          <cell r="BV196" t="str">
            <v>TECNOLOGO</v>
          </cell>
          <cell r="BW196" t="str">
            <v>BANCO BILBAO VIZCAYA ARGENTARIA COLOMBIA S.A. BBVA</v>
          </cell>
          <cell r="BX196" t="str">
            <v>Ahorro</v>
          </cell>
          <cell r="BY196">
            <v>924089428</v>
          </cell>
          <cell r="CD196">
            <v>1468368</v>
          </cell>
          <cell r="CE196">
            <v>3670920</v>
          </cell>
          <cell r="CF196">
            <v>3670920</v>
          </cell>
          <cell r="CG196">
            <v>3670920</v>
          </cell>
          <cell r="CH196">
            <v>3670920</v>
          </cell>
          <cell r="CI196">
            <v>3670920</v>
          </cell>
          <cell r="CJ196">
            <v>3670920</v>
          </cell>
          <cell r="CK196">
            <v>3670920</v>
          </cell>
          <cell r="CL196">
            <v>3670920</v>
          </cell>
          <cell r="CM196">
            <v>3670920</v>
          </cell>
          <cell r="CN196">
            <v>0</v>
          </cell>
        </row>
        <row r="197">
          <cell r="A197" t="str">
            <v>CD-DTPA-196-2025</v>
          </cell>
          <cell r="B197" t="str">
            <v>1 FONAM</v>
          </cell>
          <cell r="C197" t="str">
            <v>CPS-DTPA-196-2025</v>
          </cell>
          <cell r="D197" t="str">
            <v xml:space="preserve">OSCAR FERNANDO QUIÑONES MORENO </v>
          </cell>
          <cell r="E197">
            <v>45735</v>
          </cell>
          <cell r="F197" t="str">
            <v>PA04-3202032-1-020 Prestar servicios de apoyo a la gestión con plena autonomía técnica y administrativa en en las actividades tecnicas requeridas del PNN Farallones de Cali para Implementar las acciones de prevención, vigilancia y control de las presiones en las áreas protegidas administradas por PNNC, especialmente la mineria ilegal, en el marco de la conservación de la diversidad biológica de las Áreas Protegidas del SINAP Nacional, especialmente en la presente en los ecosistemas de páramo y bosques del Parque Nacional Natural Farallones de Cali y su área de influencia.</v>
          </cell>
          <cell r="G197" t="str">
            <v>APOYO A LA GESTIÓN</v>
          </cell>
          <cell r="H197" t="str">
            <v>2 CONTRATACIÓN DIRECTA</v>
          </cell>
          <cell r="I197" t="str">
            <v>14 PRESTACIÓN DE SERVICIOS</v>
          </cell>
          <cell r="J197" t="str">
            <v>N/A</v>
          </cell>
          <cell r="K197">
            <v>80111600</v>
          </cell>
          <cell r="L197">
            <v>15225</v>
          </cell>
          <cell r="M197">
            <v>13725</v>
          </cell>
          <cell r="N197">
            <v>45735</v>
          </cell>
          <cell r="O197">
            <v>2680096</v>
          </cell>
          <cell r="P197">
            <v>25192902</v>
          </cell>
          <cell r="Q197" t="str">
            <v>VEINTICINCO MILLONES CIENTO NOVENTA Y DOS MIL NOVECIENTOS DOS</v>
          </cell>
          <cell r="R197" t="str">
            <v>1 PERSONA NATURAL</v>
          </cell>
          <cell r="S197" t="str">
            <v>3 CÉDULA DE CIUDADANÍA</v>
          </cell>
          <cell r="T197">
            <v>1059449930</v>
          </cell>
          <cell r="U197">
            <v>2</v>
          </cell>
          <cell r="V197" t="str">
            <v>N-A</v>
          </cell>
          <cell r="W197" t="str">
            <v>11 NO SE DILIGENCIA INFORMACIÓN PARA ESTE FORMULARIO EN ESTE PERÍODO DE REPORTE</v>
          </cell>
          <cell r="X197" t="str">
            <v>MASCULINO</v>
          </cell>
          <cell r="Y197" t="str">
            <v>Cauca</v>
          </cell>
          <cell r="Z197" t="str">
            <v>Guapi</v>
          </cell>
          <cell r="AA197" t="str">
            <v>OSCAR</v>
          </cell>
          <cell r="AB197" t="str">
            <v>FERNANDO</v>
          </cell>
          <cell r="AC197" t="str">
            <v>QUIÑONES</v>
          </cell>
          <cell r="AD197" t="str">
            <v>MORENO</v>
          </cell>
          <cell r="AE197" t="str">
            <v>NO</v>
          </cell>
          <cell r="AF197" t="str">
            <v>6 NO CONSTITUYÓ GARANTÍAS</v>
          </cell>
          <cell r="AG197" t="str">
            <v>N-A</v>
          </cell>
          <cell r="AH197" t="str">
            <v>N-A</v>
          </cell>
          <cell r="AI197" t="str">
            <v>N-A</v>
          </cell>
          <cell r="AJ197" t="str">
            <v>N-A</v>
          </cell>
          <cell r="AK197" t="str">
            <v>GLORIA TERESITA SERNA ALZATE</v>
          </cell>
          <cell r="AL197" t="str">
            <v>PNN FARALLONES DE CALI</v>
          </cell>
          <cell r="AM197" t="str">
            <v>2 SUPERVISOR</v>
          </cell>
          <cell r="AN197" t="str">
            <v>3 CÉDULA DE CIUDADANÍA</v>
          </cell>
          <cell r="AO197">
            <v>29120620</v>
          </cell>
          <cell r="AP197" t="str">
            <v>MARIA JULIANA CERON</v>
          </cell>
          <cell r="AQ197">
            <v>282</v>
          </cell>
          <cell r="AR197" t="str">
            <v>3 NO PACTADOS</v>
          </cell>
          <cell r="AS197" t="str">
            <v>4 NO SE HA ADICIONADO NI EN VALOR y EN TIEMPO</v>
          </cell>
          <cell r="AT197">
            <v>0</v>
          </cell>
          <cell r="AU197">
            <v>0</v>
          </cell>
          <cell r="AV197" t="str">
            <v>-</v>
          </cell>
          <cell r="AW197">
            <v>0</v>
          </cell>
          <cell r="AY197">
            <v>45736</v>
          </cell>
          <cell r="AZ197" t="str">
            <v>N/A</v>
          </cell>
          <cell r="BA197">
            <v>45735</v>
          </cell>
          <cell r="BB197">
            <v>46022</v>
          </cell>
          <cell r="BD197" t="str">
            <v>2. NO</v>
          </cell>
          <cell r="BE197" t="str">
            <v>-</v>
          </cell>
          <cell r="BF197" t="str">
            <v>-</v>
          </cell>
          <cell r="BG197" t="str">
            <v>2. NO</v>
          </cell>
          <cell r="BH197">
            <v>0</v>
          </cell>
          <cell r="BJ197" t="str">
            <v>-</v>
          </cell>
          <cell r="BL197" t="str">
            <v>2025753501900104E</v>
          </cell>
          <cell r="BM197">
            <v>25192902</v>
          </cell>
          <cell r="BN197" t="str">
            <v>WENDY ISABEL DAVID</v>
          </cell>
          <cell r="BO197" t="str">
            <v xml:space="preserve">https://community.secop.gov.co/Public/Tendering/ContractNoticePhases/View?PPI=CO1.PPI.38295923&amp;isFromPublicArea=True&amp;isModal=False </v>
          </cell>
          <cell r="BP197" t="str">
            <v>VIGENTE</v>
          </cell>
          <cell r="BR197" t="str">
            <v xml:space="preserve">https://community.secop.gov.co/Public/Tendering/ContractDetailView/Index?UniqueIdentifier=CO1.PCCNTR.7674388 </v>
          </cell>
          <cell r="BS197" t="str">
            <v>OSCAR.MORENO</v>
          </cell>
          <cell r="BT197" t="str">
            <v>parquesnacionales.gov.co</v>
          </cell>
          <cell r="BU197" t="str">
            <v>nany.newboss.crtl@gmail.com</v>
          </cell>
          <cell r="BV197" t="str">
            <v>TECNICO</v>
          </cell>
          <cell r="BW197" t="str">
            <v>BANCO AGRARIO DE COLOMBIA S.A.</v>
          </cell>
          <cell r="BX197" t="str">
            <v>Ahorro</v>
          </cell>
          <cell r="BY197">
            <v>421250086941</v>
          </cell>
          <cell r="CD197">
            <v>1072038</v>
          </cell>
          <cell r="CE197">
            <v>2680096</v>
          </cell>
          <cell r="CF197">
            <v>2680096</v>
          </cell>
          <cell r="CG197">
            <v>2680096</v>
          </cell>
          <cell r="CH197">
            <v>2680096</v>
          </cell>
          <cell r="CI197">
            <v>2680096</v>
          </cell>
          <cell r="CJ197">
            <v>2680096</v>
          </cell>
          <cell r="CK197">
            <v>2680096</v>
          </cell>
          <cell r="CL197">
            <v>2680096</v>
          </cell>
          <cell r="CM197">
            <v>2680096</v>
          </cell>
          <cell r="CN197">
            <v>0</v>
          </cell>
        </row>
        <row r="198">
          <cell r="A198" t="str">
            <v>CD-DTPA-197-2025</v>
          </cell>
          <cell r="B198" t="str">
            <v>1 FONAM</v>
          </cell>
          <cell r="C198" t="str">
            <v>CPS-DTPA-197-2025</v>
          </cell>
          <cell r="D198" t="str">
            <v>HERNÁN MONTOYA FIGUEROA</v>
          </cell>
          <cell r="E198">
            <v>45736</v>
          </cell>
          <cell r="F198" t="str">
            <v>PA04-3202032-1-016 Prestar servicios de apoyo a la gestion con plena autonomia tecnica y administrativa en las actividades tecnicas requeridas del PNN Farallones de Cali para Implementar las acciones de prevencion, vigilancia y control en las areas protegidas administradas por PNNC, especialmente en los ecosistemas andinos y de paramo, en el marco de la conservacion de la diversidad biologica de las Areas Protegidas del SINAP Nacional</v>
          </cell>
          <cell r="G198" t="str">
            <v>APOYO A LA GESTIÓN</v>
          </cell>
          <cell r="H198" t="str">
            <v>2 CONTRATACIÓN DIRECTA</v>
          </cell>
          <cell r="I198" t="str">
            <v>14 PRESTACIÓN DE SERVICIOS</v>
          </cell>
          <cell r="J198" t="str">
            <v>N/A</v>
          </cell>
          <cell r="K198">
            <v>80111600</v>
          </cell>
          <cell r="L198">
            <v>14925</v>
          </cell>
          <cell r="M198">
            <v>14025</v>
          </cell>
          <cell r="N198">
            <v>45736</v>
          </cell>
          <cell r="O198">
            <v>2948106</v>
          </cell>
          <cell r="P198">
            <v>27613926</v>
          </cell>
          <cell r="Q198" t="str">
            <v>VEINTISIETE MILLONES SEISCIENTOS TRECE MIL NOVECIENTOS VEINTISÉIS</v>
          </cell>
          <cell r="R198" t="str">
            <v>1 PERSONA NATURAL</v>
          </cell>
          <cell r="S198" t="str">
            <v>3 CÉDULA DE CIUDADANÍA</v>
          </cell>
          <cell r="T198">
            <v>16822897</v>
          </cell>
          <cell r="U198">
            <v>2</v>
          </cell>
          <cell r="V198" t="str">
            <v>N-A</v>
          </cell>
          <cell r="W198" t="str">
            <v>11 NO SE DILIGENCIA INFORMACIÓN PARA ESTE FORMULARIO EN ESTE PERÍODO DE REPORTE</v>
          </cell>
          <cell r="X198" t="str">
            <v>MASCULINO</v>
          </cell>
          <cell r="Y198" t="str">
            <v>Valle del Cauca</v>
          </cell>
          <cell r="Z198" t="str">
            <v>Santiago de Cali</v>
          </cell>
          <cell r="AA198" t="str">
            <v>HERNÁN</v>
          </cell>
          <cell r="AC198" t="str">
            <v>MONTOYA</v>
          </cell>
          <cell r="AD198" t="str">
            <v>FIGUEROA</v>
          </cell>
          <cell r="AE198" t="str">
            <v>NO</v>
          </cell>
          <cell r="AF198" t="str">
            <v>6 NO CONSTITUYÓ GARANTÍAS</v>
          </cell>
          <cell r="AG198" t="str">
            <v>N-A</v>
          </cell>
          <cell r="AH198" t="str">
            <v>N-A</v>
          </cell>
          <cell r="AI198" t="str">
            <v>N-A</v>
          </cell>
          <cell r="AJ198" t="str">
            <v>N-A</v>
          </cell>
          <cell r="AK198" t="str">
            <v>GLORIA TERESITA SERNA ALZATE</v>
          </cell>
          <cell r="AL198" t="str">
            <v>PNN FARALLONES DE CALI</v>
          </cell>
          <cell r="AM198" t="str">
            <v>2 SUPERVISOR</v>
          </cell>
          <cell r="AN198" t="str">
            <v>3 CÉDULA DE CIUDADANÍA</v>
          </cell>
          <cell r="AO198">
            <v>29120620</v>
          </cell>
          <cell r="AP198" t="str">
            <v>MARIA JULIANA CERON</v>
          </cell>
          <cell r="AQ198">
            <v>281</v>
          </cell>
          <cell r="AR198" t="str">
            <v>3 NO PACTADOS</v>
          </cell>
          <cell r="AS198" t="str">
            <v>4 NO SE HA ADICIONADO NI EN VALOR y EN TIEMPO</v>
          </cell>
          <cell r="AT198">
            <v>0</v>
          </cell>
          <cell r="AU198">
            <v>0</v>
          </cell>
          <cell r="AV198" t="str">
            <v>-</v>
          </cell>
          <cell r="AW198">
            <v>0</v>
          </cell>
          <cell r="AY198">
            <v>45742</v>
          </cell>
          <cell r="AZ198" t="str">
            <v>N/A</v>
          </cell>
          <cell r="BA198">
            <v>45736</v>
          </cell>
          <cell r="BB198">
            <v>46022</v>
          </cell>
          <cell r="BD198" t="str">
            <v>2. NO</v>
          </cell>
          <cell r="BE198" t="str">
            <v>-</v>
          </cell>
          <cell r="BF198" t="str">
            <v>-</v>
          </cell>
          <cell r="BG198" t="str">
            <v>2. NO</v>
          </cell>
          <cell r="BH198">
            <v>0</v>
          </cell>
          <cell r="BJ198" t="str">
            <v>-</v>
          </cell>
          <cell r="BL198" t="str">
            <v>2025753501900105E</v>
          </cell>
          <cell r="BM198">
            <v>27613926</v>
          </cell>
          <cell r="BN198" t="str">
            <v>ALEX YANIRA PISMAG PORTILLA</v>
          </cell>
          <cell r="BO198" t="str">
            <v xml:space="preserve">https://community.secop.gov.co/Public/Tendering/ContractNoticePhases/View?PPI=CO1.PPI.38310464&amp;isFromPublicArea=True&amp;isModal=False </v>
          </cell>
          <cell r="BP198" t="str">
            <v>VIGENTE</v>
          </cell>
          <cell r="BR198" t="str">
            <v xml:space="preserve">https://community.secop.gov.co/Public/Tendering/ContractDetailView/Index?UniqueIdentifier=CO1.PCCNTR.7680001 </v>
          </cell>
          <cell r="BS198" t="str">
            <v>HERNAN.MONTOYA</v>
          </cell>
          <cell r="BT198" t="str">
            <v>parquesnacionales.gov.co</v>
          </cell>
          <cell r="BU198" t="str">
            <v>hermonfig@gmail.com</v>
          </cell>
          <cell r="BV198" t="str">
            <v>TECNOLOGO</v>
          </cell>
          <cell r="BW198" t="str">
            <v>BANCO DAVIVIENDA S.A.</v>
          </cell>
          <cell r="BX198" t="str">
            <v>Ahorro</v>
          </cell>
          <cell r="BY198">
            <v>10170029408</v>
          </cell>
          <cell r="CD198">
            <v>1080972</v>
          </cell>
          <cell r="CE198">
            <v>2948106</v>
          </cell>
          <cell r="CF198">
            <v>2948106</v>
          </cell>
          <cell r="CG198">
            <v>2948106</v>
          </cell>
          <cell r="CH198">
            <v>2948106</v>
          </cell>
          <cell r="CI198">
            <v>2948106</v>
          </cell>
          <cell r="CJ198">
            <v>2948106</v>
          </cell>
          <cell r="CK198">
            <v>2948106</v>
          </cell>
          <cell r="CL198">
            <v>2948106</v>
          </cell>
          <cell r="CM198">
            <v>2948106</v>
          </cell>
          <cell r="CN198">
            <v>0</v>
          </cell>
        </row>
        <row r="199">
          <cell r="A199" t="str">
            <v>CD-DTPA-198-2025</v>
          </cell>
          <cell r="B199" t="str">
            <v>1 FONAM</v>
          </cell>
          <cell r="C199" t="str">
            <v>CPS-DTPA-198-2025</v>
          </cell>
          <cell r="D199" t="str">
            <v>ESMERALDA ACOSTA GARCÍA</v>
          </cell>
          <cell r="E199">
            <v>45735</v>
          </cell>
          <cell r="F199" t="str">
            <v>PA04-3202032-1-023 Prestar servicios de apoyo a la gestión con plena autonomía técnica y administrativa en en el PNN Farallones de Cali para desarrollar actividades operativas de prevención, vigilancia y control en las áreas protegidas administradas por PNNC, especialmente en los ecosistemas andinos y de páramo, en el marco de la conservación de la diversidad biológica de las Áreas Protegidas del SINAP Nacional.</v>
          </cell>
          <cell r="G199" t="str">
            <v>APOYO A LA GESTIÓN</v>
          </cell>
          <cell r="H199" t="str">
            <v>2 CONTRATACIÓN DIRECTA</v>
          </cell>
          <cell r="I199" t="str">
            <v>14 PRESTACIÓN DE SERVICIOS</v>
          </cell>
          <cell r="J199" t="str">
            <v>N/A</v>
          </cell>
          <cell r="K199">
            <v>80111600</v>
          </cell>
          <cell r="L199">
            <v>15325</v>
          </cell>
          <cell r="M199">
            <v>13825</v>
          </cell>
          <cell r="N199">
            <v>45735</v>
          </cell>
          <cell r="O199">
            <v>2436451</v>
          </cell>
          <cell r="P199">
            <v>22902639</v>
          </cell>
          <cell r="Q199" t="str">
            <v>VEINTIDÓS MILLONES NOVECIENTOS DOS MIL SEISCIENTOS TREINTA Y NUEVE</v>
          </cell>
          <cell r="R199" t="str">
            <v>1 PERSONA NATURAL</v>
          </cell>
          <cell r="S199" t="str">
            <v>3 CÉDULA DE CIUDADANÍA</v>
          </cell>
          <cell r="T199">
            <v>1144075179</v>
          </cell>
          <cell r="U199">
            <v>2</v>
          </cell>
          <cell r="V199" t="str">
            <v>N-A</v>
          </cell>
          <cell r="W199" t="str">
            <v>11 NO SE DILIGENCIA INFORMACIÓN PARA ESTE FORMULARIO EN ESTE PERÍODO DE REPORTE</v>
          </cell>
          <cell r="X199" t="str">
            <v>FEMENINO</v>
          </cell>
          <cell r="Y199" t="str">
            <v>Valle del Cauca</v>
          </cell>
          <cell r="Z199" t="str">
            <v>Santiago de Cali</v>
          </cell>
          <cell r="AA199" t="str">
            <v>ESMERALDA</v>
          </cell>
          <cell r="AC199" t="str">
            <v>ACOSTA</v>
          </cell>
          <cell r="AD199" t="str">
            <v>GARCÍA</v>
          </cell>
          <cell r="AE199" t="str">
            <v>NO</v>
          </cell>
          <cell r="AF199" t="str">
            <v>6 NO CONSTITUYÓ GARANTÍAS</v>
          </cell>
          <cell r="AG199" t="str">
            <v>N-A</v>
          </cell>
          <cell r="AH199" t="str">
            <v>N-A</v>
          </cell>
          <cell r="AI199" t="str">
            <v>N-A</v>
          </cell>
          <cell r="AJ199" t="str">
            <v>N-A</v>
          </cell>
          <cell r="AK199" t="str">
            <v>GLORIA TERESITA SERNA ALZATE</v>
          </cell>
          <cell r="AL199" t="str">
            <v>PNN FARALLONES DE CALI</v>
          </cell>
          <cell r="AM199" t="str">
            <v>2 SUPERVISOR</v>
          </cell>
          <cell r="AN199" t="str">
            <v>3 CÉDULA DE CIUDADANÍA</v>
          </cell>
          <cell r="AO199">
            <v>29120620</v>
          </cell>
          <cell r="AP199" t="str">
            <v>MARIA JULIANA CERON</v>
          </cell>
          <cell r="AQ199">
            <v>282</v>
          </cell>
          <cell r="AR199" t="str">
            <v>3 NO PACTADOS</v>
          </cell>
          <cell r="AS199" t="str">
            <v>4 NO SE HA ADICIONADO NI EN VALOR y EN TIEMPO</v>
          </cell>
          <cell r="AT199">
            <v>0</v>
          </cell>
          <cell r="AU199">
            <v>0</v>
          </cell>
          <cell r="AV199" t="str">
            <v>-</v>
          </cell>
          <cell r="AW199">
            <v>0</v>
          </cell>
          <cell r="AY199">
            <v>45736</v>
          </cell>
          <cell r="AZ199" t="str">
            <v>N/A</v>
          </cell>
          <cell r="BA199">
            <v>45735</v>
          </cell>
          <cell r="BB199">
            <v>46022</v>
          </cell>
          <cell r="BD199" t="str">
            <v>2. NO</v>
          </cell>
          <cell r="BE199" t="str">
            <v>-</v>
          </cell>
          <cell r="BF199" t="str">
            <v>-</v>
          </cell>
          <cell r="BG199" t="str">
            <v>2. NO</v>
          </cell>
          <cell r="BH199">
            <v>0</v>
          </cell>
          <cell r="BJ199" t="str">
            <v>-</v>
          </cell>
          <cell r="BL199" t="str">
            <v>2025753501900106E</v>
          </cell>
          <cell r="BM199">
            <v>22902639</v>
          </cell>
          <cell r="BN199" t="str">
            <v>ALEX YANIRA PISMAG PORTILLA</v>
          </cell>
          <cell r="BO199" t="str">
            <v xml:space="preserve">https://community.secop.gov.co/Public/Tendering/ContractNoticePhases/View?PPI=CO1.PPI.38310912&amp;isFromPublicArea=True&amp;isModal=False </v>
          </cell>
          <cell r="BP199" t="str">
            <v>VIGENTE</v>
          </cell>
          <cell r="BR199" t="str">
            <v xml:space="preserve">https://community.secop.gov.co/Public/Tendering/ContractDetailView/Index?UniqueIdentifier=CO1.PCCNTR.7676036 </v>
          </cell>
          <cell r="BS199" t="str">
            <v>ESMERALDA.ACOSTA</v>
          </cell>
          <cell r="BT199" t="str">
            <v>parquesnacionales.gov.co</v>
          </cell>
          <cell r="BU199" t="str">
            <v>esmracosgar@gmail.com</v>
          </cell>
          <cell r="BV199" t="str">
            <v>TECNICO</v>
          </cell>
          <cell r="BW199" t="str">
            <v>BANCO DE BOGOTA</v>
          </cell>
          <cell r="BX199" t="str">
            <v>Ahorro</v>
          </cell>
          <cell r="BY199">
            <v>142182450</v>
          </cell>
          <cell r="CD199">
            <v>974580</v>
          </cell>
          <cell r="CE199">
            <v>2436451</v>
          </cell>
          <cell r="CF199">
            <v>2436451</v>
          </cell>
          <cell r="CG199">
            <v>2436451</v>
          </cell>
          <cell r="CH199">
            <v>2436451</v>
          </cell>
          <cell r="CI199">
            <v>2436451</v>
          </cell>
          <cell r="CJ199">
            <v>2436451</v>
          </cell>
          <cell r="CK199">
            <v>2436451</v>
          </cell>
          <cell r="CL199">
            <v>2436451</v>
          </cell>
          <cell r="CM199">
            <v>2436451</v>
          </cell>
          <cell r="CN199">
            <v>0</v>
          </cell>
        </row>
        <row r="200">
          <cell r="A200" t="str">
            <v>CD-DTPA-199-2025</v>
          </cell>
          <cell r="B200" t="str">
            <v>1 FONAM</v>
          </cell>
          <cell r="C200" t="str">
            <v>CPS-DTPA-199-2025</v>
          </cell>
          <cell r="D200" t="str">
            <v>MARIANNE ANDREA HOYOS MURILLAS</v>
          </cell>
          <cell r="E200">
            <v>45736</v>
          </cell>
          <cell r="F200" t="str">
            <v>PA04-3202032-1-034 Prestar servicios de apoyo a la gestion con plena autonomia tecnica y administrativa en el PNN Farallones de Cali para implementar las acciones de prevencion, vigilancia y control, especialmente las relacionadas con la gestion del riesgo, y atencion de emergencias en las areas protegidas administradas por PNNC, especialmente en los ecosistemas andinos y de paramo, en el marco de la conservacion de la diversidad biologica de las Areas Protegidas del SINAP Nacional</v>
          </cell>
          <cell r="G200" t="str">
            <v>APOYO A LA GESTIÓN</v>
          </cell>
          <cell r="H200" t="str">
            <v>2 CONTRATACIÓN DIRECTA</v>
          </cell>
          <cell r="I200" t="str">
            <v>14 PRESTACIÓN DE SERVICIOS</v>
          </cell>
          <cell r="J200" t="str">
            <v>N/A</v>
          </cell>
          <cell r="K200">
            <v>80111600</v>
          </cell>
          <cell r="L200">
            <v>15425</v>
          </cell>
          <cell r="M200">
            <v>14125</v>
          </cell>
          <cell r="N200">
            <v>45736</v>
          </cell>
          <cell r="O200">
            <v>2436452</v>
          </cell>
          <cell r="P200">
            <v>22821434</v>
          </cell>
          <cell r="Q200" t="str">
            <v>VEINTIDÓS MILLONES OCHOCIENTOS VEINTIÚN MIL CUATROCIENTOS TREINTA Y CUATRO</v>
          </cell>
          <cell r="R200" t="str">
            <v>1 PERSONA NATURAL</v>
          </cell>
          <cell r="S200" t="str">
            <v>3 CÉDULA DE CIUDADANÍA</v>
          </cell>
          <cell r="T200">
            <v>1107513038</v>
          </cell>
          <cell r="U200">
            <v>2</v>
          </cell>
          <cell r="V200" t="str">
            <v>N-A</v>
          </cell>
          <cell r="W200" t="str">
            <v>11 NO SE DILIGENCIA INFORMACIÓN PARA ESTE FORMULARIO EN ESTE PERÍODO DE REPORTE</v>
          </cell>
          <cell r="X200" t="str">
            <v>FEMENINO</v>
          </cell>
          <cell r="Y200" t="str">
            <v>Valle del Cauca</v>
          </cell>
          <cell r="Z200" t="str">
            <v>Vijes</v>
          </cell>
          <cell r="AA200" t="str">
            <v xml:space="preserve">MARIANNE </v>
          </cell>
          <cell r="AB200" t="str">
            <v>ANDREA</v>
          </cell>
          <cell r="AC200" t="str">
            <v>HOYOS</v>
          </cell>
          <cell r="AD200" t="str">
            <v>MURILLAS</v>
          </cell>
          <cell r="AE200" t="str">
            <v>NO</v>
          </cell>
          <cell r="AF200" t="str">
            <v>6 NO CONSTITUYÓ GARANTÍAS</v>
          </cell>
          <cell r="AG200" t="str">
            <v>N-A</v>
          </cell>
          <cell r="AH200" t="str">
            <v>N-A</v>
          </cell>
          <cell r="AI200" t="str">
            <v>N-A</v>
          </cell>
          <cell r="AJ200" t="str">
            <v>N-A</v>
          </cell>
          <cell r="AK200" t="str">
            <v>GLORIA TERESITA SERNA ALZATE</v>
          </cell>
          <cell r="AL200" t="str">
            <v>PNN FARALLONES DE CALI</v>
          </cell>
          <cell r="AM200" t="str">
            <v>2 SUPERVISOR</v>
          </cell>
          <cell r="AN200" t="str">
            <v>3 CÉDULA DE CIUDADANÍA</v>
          </cell>
          <cell r="AO200">
            <v>29120620</v>
          </cell>
          <cell r="AP200" t="str">
            <v>MARIA JULIANA CERON</v>
          </cell>
          <cell r="AQ200">
            <v>281</v>
          </cell>
          <cell r="AR200" t="str">
            <v>3 NO PACTADOS</v>
          </cell>
          <cell r="AS200" t="str">
            <v>4 NO SE HA ADICIONADO NI EN VALOR y EN TIEMPO</v>
          </cell>
          <cell r="AT200">
            <v>0</v>
          </cell>
          <cell r="AU200">
            <v>0</v>
          </cell>
          <cell r="AV200" t="str">
            <v>-</v>
          </cell>
          <cell r="AW200">
            <v>0</v>
          </cell>
          <cell r="AY200">
            <v>45742</v>
          </cell>
          <cell r="AZ200" t="str">
            <v>N/A</v>
          </cell>
          <cell r="BA200">
            <v>45736</v>
          </cell>
          <cell r="BB200">
            <v>46022</v>
          </cell>
          <cell r="BD200" t="str">
            <v>2. NO</v>
          </cell>
          <cell r="BE200" t="str">
            <v>-</v>
          </cell>
          <cell r="BF200" t="str">
            <v>-</v>
          </cell>
          <cell r="BG200" t="str">
            <v>2. NO</v>
          </cell>
          <cell r="BH200">
            <v>0</v>
          </cell>
          <cell r="BJ200" t="str">
            <v>-</v>
          </cell>
          <cell r="BL200" t="str">
            <v>2025753501900107E</v>
          </cell>
          <cell r="BM200">
            <v>22821434</v>
          </cell>
          <cell r="BN200" t="str">
            <v>ALEX YANIRA PISMAG PORTILLA</v>
          </cell>
          <cell r="BO200" t="str">
            <v xml:space="preserve">https://community.secop.gov.co/Public/Tendering/ContractNoticePhases/View?PPI=CO1.PPI.38310978&amp;isFromPublicArea=True&amp;isModal=False </v>
          </cell>
          <cell r="BP200" t="str">
            <v>VIGENTE</v>
          </cell>
          <cell r="BR200" t="str">
            <v xml:space="preserve">https://community.secop.gov.co/Public/Tendering/ContractDetailView/Index?UniqueIdentifier=CO1.PCCNTR.7679857 </v>
          </cell>
          <cell r="BS200" t="str">
            <v>MARIANNE.HOYOS</v>
          </cell>
          <cell r="BT200" t="str">
            <v>parquesnacionales.gov.co</v>
          </cell>
          <cell r="BU200" t="str">
            <v>marianne.hoyos97@gmail.com</v>
          </cell>
          <cell r="BV200" t="str">
            <v>TECNICO</v>
          </cell>
          <cell r="BW200" t="str">
            <v>BANCOLOMBIA S.A.</v>
          </cell>
          <cell r="BX200" t="str">
            <v>Ahorro</v>
          </cell>
          <cell r="BY200">
            <v>3187743322</v>
          </cell>
          <cell r="CD200">
            <v>893366</v>
          </cell>
          <cell r="CE200">
            <v>2436452</v>
          </cell>
          <cell r="CF200">
            <v>2436452</v>
          </cell>
          <cell r="CG200">
            <v>2436452</v>
          </cell>
          <cell r="CH200">
            <v>2436452</v>
          </cell>
          <cell r="CI200">
            <v>2436452</v>
          </cell>
          <cell r="CJ200">
            <v>2436452</v>
          </cell>
          <cell r="CK200">
            <v>2436452</v>
          </cell>
          <cell r="CL200">
            <v>2436452</v>
          </cell>
          <cell r="CM200">
            <v>2436452</v>
          </cell>
          <cell r="CN200">
            <v>0</v>
          </cell>
        </row>
        <row r="201">
          <cell r="A201" t="str">
            <v>CD-DTPA-200-2025</v>
          </cell>
          <cell r="B201" t="str">
            <v>1 FONAM</v>
          </cell>
          <cell r="C201" t="str">
            <v>CPS-DTPA-200-2025</v>
          </cell>
          <cell r="D201" t="str">
            <v>JHON LEIDER ALZAMORA ANTE</v>
          </cell>
          <cell r="E201">
            <v>45737</v>
          </cell>
          <cell r="F201" t="str">
            <v>PA05-3202008-9-008Prestar los servicios de apoyo a la gestión con plena autonomía técnica y administrativa en el PNN Gorgona para el desarrollo de actividades asistenciales relacionadas con la implementación de la estrategia de investigación y monitoreo en el área protegida en el marco de la conservación de la diversidad biológica de las áreas protegidas del SINAP nacional.</v>
          </cell>
          <cell r="G201" t="str">
            <v>APOYO A LA GESTIÓN</v>
          </cell>
          <cell r="H201" t="str">
            <v>2 CONTRATACIÓN DIRECTA</v>
          </cell>
          <cell r="I201" t="str">
            <v>14 PRESTACIÓN DE SERVICIOS</v>
          </cell>
          <cell r="J201" t="str">
            <v>N/A</v>
          </cell>
          <cell r="K201">
            <v>80111600</v>
          </cell>
          <cell r="L201">
            <v>13925</v>
          </cell>
          <cell r="M201">
            <v>14425</v>
          </cell>
          <cell r="N201">
            <v>45737</v>
          </cell>
          <cell r="O201">
            <v>1836237</v>
          </cell>
          <cell r="P201">
            <v>17138212</v>
          </cell>
          <cell r="Q201" t="str">
            <v>DIECISIETE MILLONES CIENTO TREINTA Y OCHO MIL DOSCIENTOS DOCE</v>
          </cell>
          <cell r="R201" t="str">
            <v>1 PERSONA NATURAL</v>
          </cell>
          <cell r="S201" t="str">
            <v>3 CÉDULA DE CIUDADANÍA</v>
          </cell>
          <cell r="T201">
            <v>10389465</v>
          </cell>
          <cell r="U201">
            <v>2</v>
          </cell>
          <cell r="V201" t="str">
            <v>N-A</v>
          </cell>
          <cell r="W201" t="str">
            <v>11 NO SE DILIGENCIA INFORMACIÓN PARA ESTE FORMULARIO EN ESTE PERÍODO DE REPORTE</v>
          </cell>
          <cell r="X201" t="str">
            <v>MASCULINO</v>
          </cell>
          <cell r="Y201" t="str">
            <v>Cauca</v>
          </cell>
          <cell r="Z201" t="str">
            <v>Guapi</v>
          </cell>
          <cell r="AA201" t="str">
            <v>JHON</v>
          </cell>
          <cell r="AB201" t="str">
            <v>LEIDER</v>
          </cell>
          <cell r="AC201" t="str">
            <v>ALZAMORA</v>
          </cell>
          <cell r="AD201" t="str">
            <v>ANTE</v>
          </cell>
          <cell r="AE201" t="str">
            <v>NO</v>
          </cell>
          <cell r="AF201" t="str">
            <v>6 NO CONSTITUYÓ GARANTÍAS</v>
          </cell>
          <cell r="AG201" t="str">
            <v>N-A</v>
          </cell>
          <cell r="AH201" t="str">
            <v>N-A</v>
          </cell>
          <cell r="AI201" t="str">
            <v>N-A</v>
          </cell>
          <cell r="AJ201" t="str">
            <v>N-A</v>
          </cell>
          <cell r="AK201" t="str">
            <v>GLORIA TERESITA SERNA ALZATE</v>
          </cell>
          <cell r="AL201" t="str">
            <v>PNN GORGONA</v>
          </cell>
          <cell r="AM201" t="str">
            <v>2 SUPERVISOR</v>
          </cell>
          <cell r="AN201" t="str">
            <v>3 CÉDULA DE CIUDADANÍA</v>
          </cell>
          <cell r="AO201">
            <v>6499218</v>
          </cell>
          <cell r="AP201" t="str">
            <v>ANDRES MAURICIO ROJAS CAÑAS</v>
          </cell>
          <cell r="AQ201">
            <v>280</v>
          </cell>
          <cell r="AR201" t="str">
            <v>3 NO PACTADOS</v>
          </cell>
          <cell r="AS201" t="str">
            <v>4 NO SE HA ADICIONADO NI EN VALOR y EN TIEMPO</v>
          </cell>
          <cell r="AT201">
            <v>0</v>
          </cell>
          <cell r="AU201">
            <v>0</v>
          </cell>
          <cell r="AV201" t="str">
            <v>-</v>
          </cell>
          <cell r="AW201">
            <v>0</v>
          </cell>
          <cell r="AY201">
            <v>45742</v>
          </cell>
          <cell r="AZ201" t="str">
            <v>N/A</v>
          </cell>
          <cell r="BA201">
            <v>45737</v>
          </cell>
          <cell r="BB201">
            <v>46022</v>
          </cell>
          <cell r="BD201" t="str">
            <v>2. NO</v>
          </cell>
          <cell r="BE201" t="str">
            <v>-</v>
          </cell>
          <cell r="BF201" t="str">
            <v>-</v>
          </cell>
          <cell r="BG201" t="str">
            <v>2. NO</v>
          </cell>
          <cell r="BH201">
            <v>0</v>
          </cell>
          <cell r="BJ201" t="str">
            <v>-</v>
          </cell>
          <cell r="BL201" t="str">
            <v>2025753501900108E</v>
          </cell>
          <cell r="BM201">
            <v>17138212</v>
          </cell>
          <cell r="BN201" t="str">
            <v>DIANA PATRICIA GUERRERO</v>
          </cell>
          <cell r="BO201" t="str">
            <v xml:space="preserve">https://community.secop.gov.co/Public/Tendering/ContractNoticePhases/View?PPI=CO1.PPI.38367407&amp;isFromPublicArea=True&amp;isModal=False </v>
          </cell>
          <cell r="BP201" t="str">
            <v>VIGENTE</v>
          </cell>
          <cell r="BR201" t="str">
            <v xml:space="preserve">https://community.secop.gov.co/Public/Tendering/ContractDetailView/Index?UniqueIdentifier=CO1.PCCNTR.7686463 </v>
          </cell>
          <cell r="BS201" t="str">
            <v>JHON.ALZAMORA</v>
          </cell>
          <cell r="BT201" t="str">
            <v>parquesnacionales.gov.co</v>
          </cell>
          <cell r="BU201" t="str">
            <v>alzamorajhonleider@gmail.com</v>
          </cell>
          <cell r="BV201" t="str">
            <v>OPERARIO</v>
          </cell>
          <cell r="BW201" t="str">
            <v>BANCO AGRARIO DE COLOMBIA S.A.</v>
          </cell>
          <cell r="BX201" t="str">
            <v>Ahorro</v>
          </cell>
          <cell r="BY201">
            <v>421250073599</v>
          </cell>
          <cell r="CD201">
            <v>612079</v>
          </cell>
          <cell r="CE201">
            <v>1836237</v>
          </cell>
          <cell r="CF201">
            <v>1836237</v>
          </cell>
          <cell r="CG201">
            <v>1836237</v>
          </cell>
          <cell r="CH201">
            <v>1836237</v>
          </cell>
          <cell r="CI201">
            <v>1836237</v>
          </cell>
          <cell r="CJ201">
            <v>1836237</v>
          </cell>
          <cell r="CK201">
            <v>1836237</v>
          </cell>
          <cell r="CL201">
            <v>1836237</v>
          </cell>
          <cell r="CM201">
            <v>1836237</v>
          </cell>
          <cell r="CN201">
            <v>0</v>
          </cell>
        </row>
        <row r="202">
          <cell r="A202" t="str">
            <v>CD-DTPA-201-2025</v>
          </cell>
          <cell r="B202" t="str">
            <v>1 FONAM</v>
          </cell>
          <cell r="C202" t="str">
            <v>CPS-DTPA-201-2025</v>
          </cell>
          <cell r="D202" t="str">
            <v>DAYANA MARCELA ALEGRIA CAICEDO</v>
          </cell>
          <cell r="E202">
            <v>45736</v>
          </cell>
          <cell r="F202" t="str">
            <v>Prestar servicios de apoyo a la gestión con plena autonomía técnica y administrativa en el PNN Farallones de Cali para Implementar las acciones de prevención, vigilancia y control en las áreas protegidas administradas por PNNC, especialmente en los ecosistemas andinos y de páramo, en el marco de la conservación de la diversidad biológica de las Áreas Protegidas del SINAP Nacional.</v>
          </cell>
          <cell r="G202" t="str">
            <v>APOYO A LA GESTIÓN</v>
          </cell>
          <cell r="H202" t="str">
            <v>2 CONTRATACIÓN DIRECTA</v>
          </cell>
          <cell r="I202" t="str">
            <v>14 PRESTACIÓN DE SERVICIOS</v>
          </cell>
          <cell r="J202" t="str">
            <v>N/A</v>
          </cell>
          <cell r="K202">
            <v>80111600</v>
          </cell>
          <cell r="L202">
            <v>15625</v>
          </cell>
          <cell r="M202">
            <v>14225</v>
          </cell>
          <cell r="N202">
            <v>45736</v>
          </cell>
          <cell r="O202">
            <v>3670920</v>
          </cell>
          <cell r="P202">
            <v>34384284</v>
          </cell>
          <cell r="Q202" t="str">
            <v>TREINTA Y CUATRO MILLONES TRESCIENTOS OCHENTA Y CUATRO MIL DOSCIENTOS OCHENTA Y CUATRO</v>
          </cell>
          <cell r="R202" t="str">
            <v>1 PERSONA NATURAL</v>
          </cell>
          <cell r="S202" t="str">
            <v>3 CÉDULA DE CIUDADANÍA</v>
          </cell>
          <cell r="T202">
            <v>1144083000</v>
          </cell>
          <cell r="U202">
            <v>2</v>
          </cell>
          <cell r="V202" t="str">
            <v>N-A</v>
          </cell>
          <cell r="W202" t="str">
            <v>11 NO SE DILIGENCIA INFORMACIÓN PARA ESTE FORMULARIO EN ESTE PERÍODO DE REPORTE</v>
          </cell>
          <cell r="X202" t="str">
            <v>FEMENINO</v>
          </cell>
          <cell r="Y202" t="str">
            <v>Valle del Cauca</v>
          </cell>
          <cell r="Z202" t="str">
            <v>Santiago de Cali</v>
          </cell>
          <cell r="AA202" t="str">
            <v>DAYANA</v>
          </cell>
          <cell r="AB202" t="str">
            <v>MARCELA</v>
          </cell>
          <cell r="AC202" t="str">
            <v>ALEGRIA</v>
          </cell>
          <cell r="AD202" t="str">
            <v>CAICEDO</v>
          </cell>
          <cell r="AE202" t="str">
            <v>NO</v>
          </cell>
          <cell r="AF202" t="str">
            <v>6 NO CONSTITUYÓ GARANTÍAS</v>
          </cell>
          <cell r="AG202" t="str">
            <v>N-A</v>
          </cell>
          <cell r="AH202" t="str">
            <v>N-A</v>
          </cell>
          <cell r="AI202" t="str">
            <v>N-A</v>
          </cell>
          <cell r="AJ202" t="str">
            <v>N-A</v>
          </cell>
          <cell r="AK202" t="str">
            <v>GLORIA TERESITA SERNA ALZATE</v>
          </cell>
          <cell r="AL202" t="str">
            <v>PNN FARALLONES DE CALI</v>
          </cell>
          <cell r="AM202" t="str">
            <v>2 SUPERVISOR</v>
          </cell>
          <cell r="AN202" t="str">
            <v>3 CÉDULA DE CIUDADANÍA</v>
          </cell>
          <cell r="AO202">
            <v>29120620</v>
          </cell>
          <cell r="AP202" t="str">
            <v>MARIA JULIANA CERON</v>
          </cell>
          <cell r="AQ202">
            <v>281</v>
          </cell>
          <cell r="AR202" t="str">
            <v>3 NO PACTADOS</v>
          </cell>
          <cell r="AS202" t="str">
            <v>4 NO SE HA ADICIONADO NI EN VALOR y EN TIEMPO</v>
          </cell>
          <cell r="AT202">
            <v>0</v>
          </cell>
          <cell r="AU202">
            <v>0</v>
          </cell>
          <cell r="AV202" t="str">
            <v>-</v>
          </cell>
          <cell r="AW202">
            <v>0</v>
          </cell>
          <cell r="AY202">
            <v>45742</v>
          </cell>
          <cell r="AZ202" t="str">
            <v>N/A</v>
          </cell>
          <cell r="BA202">
            <v>45736</v>
          </cell>
          <cell r="BB202">
            <v>46022</v>
          </cell>
          <cell r="BD202" t="str">
            <v>2. NO</v>
          </cell>
          <cell r="BE202" t="str">
            <v>-</v>
          </cell>
          <cell r="BF202" t="str">
            <v>-</v>
          </cell>
          <cell r="BG202" t="str">
            <v>2. NO</v>
          </cell>
          <cell r="BH202">
            <v>0</v>
          </cell>
          <cell r="BJ202" t="str">
            <v>-</v>
          </cell>
          <cell r="BL202" t="str">
            <v>2025753501900109E</v>
          </cell>
          <cell r="BM202">
            <v>34384284</v>
          </cell>
          <cell r="BN202" t="str">
            <v>WENDY ISABEL DAVID</v>
          </cell>
          <cell r="BO202" t="str">
            <v xml:space="preserve">https://community.secop.gov.co/Public/Tendering/ContractNoticePhases/View?PPI=CO1.PPI.38346529&amp;isFromPublicArea=True&amp;isModal=False </v>
          </cell>
          <cell r="BP202" t="str">
            <v>VIGENTE</v>
          </cell>
          <cell r="BR202" t="str">
            <v>https://community.secop.gov.co/Public/Tendering/ContractDetailView/Index?UniqueIdentifier=CO1.PCCNTR.7681668</v>
          </cell>
          <cell r="BS202" t="str">
            <v>DAYANA.ALEGRIA</v>
          </cell>
          <cell r="BT202" t="str">
            <v>parquesnacionales.gov.co</v>
          </cell>
          <cell r="BU202" t="str">
            <v>dayanaalegria38@gmail.com</v>
          </cell>
          <cell r="BV202" t="str">
            <v>TECNOLOGO</v>
          </cell>
          <cell r="BW202" t="str">
            <v>BANCOLOMBIA S.A.</v>
          </cell>
          <cell r="BX202" t="str">
            <v>Ahorro</v>
          </cell>
          <cell r="BY202">
            <v>80880731274</v>
          </cell>
          <cell r="CD202">
            <v>1346004</v>
          </cell>
          <cell r="CE202">
            <v>3670920</v>
          </cell>
          <cell r="CF202">
            <v>3670920</v>
          </cell>
          <cell r="CG202">
            <v>3670920</v>
          </cell>
          <cell r="CH202">
            <v>3670920</v>
          </cell>
          <cell r="CI202">
            <v>3670920</v>
          </cell>
          <cell r="CJ202">
            <v>3670920</v>
          </cell>
          <cell r="CK202">
            <v>3670920</v>
          </cell>
          <cell r="CL202">
            <v>3670920</v>
          </cell>
          <cell r="CM202">
            <v>3670920</v>
          </cell>
          <cell r="CN202">
            <v>0</v>
          </cell>
        </row>
        <row r="203">
          <cell r="A203" t="str">
            <v>CD-DTPA-202-2025</v>
          </cell>
          <cell r="B203" t="str">
            <v>1 FONAM</v>
          </cell>
          <cell r="C203" t="str">
            <v>CPS-DTPA-202-2025</v>
          </cell>
          <cell r="D203" t="str">
            <v>HERNÁN DARÍO LONDOÑO HERRERA</v>
          </cell>
          <cell r="E203">
            <v>45737</v>
          </cell>
          <cell r="F203" t="str">
            <v>Prestar servicios de apoyo a la gestión con plena autonomía técnica y administrativa en el PNN Farallones de Cali para Implementar las acciones de prevención, vigilancia y control en las áreas protegidas administradas por PNNC, especialmente en los ecosistemas andinos y de páramo, en el marco de la conservación de la diversidad biológica de las Áreas Protegidas del SINAP Nacional.</v>
          </cell>
          <cell r="G203" t="str">
            <v>APOYO A LA GESTIÓN</v>
          </cell>
          <cell r="H203" t="str">
            <v>2 CONTRATACIÓN DIRECTA</v>
          </cell>
          <cell r="I203" t="str">
            <v>14 PRESTACIÓN DE SERVICIOS</v>
          </cell>
          <cell r="J203" t="str">
            <v>N/A</v>
          </cell>
          <cell r="K203">
            <v>80111600</v>
          </cell>
          <cell r="L203">
            <v>15025</v>
          </cell>
          <cell r="M203">
            <v>14325</v>
          </cell>
          <cell r="N203">
            <v>45737</v>
          </cell>
          <cell r="O203">
            <v>2680096</v>
          </cell>
          <cell r="P203">
            <v>25014229</v>
          </cell>
          <cell r="Q203" t="str">
            <v>VEINTICINCO MILLONES CATORCE MIL DOSCIENTOS VEINTINUEVE</v>
          </cell>
          <cell r="R203" t="str">
            <v>1 PERSONA NATURAL</v>
          </cell>
          <cell r="S203" t="str">
            <v>3 CÉDULA DE CIUDADANÍA</v>
          </cell>
          <cell r="T203">
            <v>1144086133</v>
          </cell>
          <cell r="U203">
            <v>2</v>
          </cell>
          <cell r="V203" t="str">
            <v>N-A</v>
          </cell>
          <cell r="W203" t="str">
            <v>11 NO SE DILIGENCIA INFORMACIÓN PARA ESTE FORMULARIO EN ESTE PERÍODO DE REPORTE</v>
          </cell>
          <cell r="X203" t="str">
            <v>MASCULINO</v>
          </cell>
          <cell r="Y203" t="str">
            <v>Valle del Cauca</v>
          </cell>
          <cell r="Z203" t="str">
            <v>Santiago de Cali</v>
          </cell>
          <cell r="AA203" t="str">
            <v>HERNÁN</v>
          </cell>
          <cell r="AB203" t="str">
            <v>DARÍO</v>
          </cell>
          <cell r="AC203" t="str">
            <v>LONDOÑO</v>
          </cell>
          <cell r="AD203" t="str">
            <v>HERRERA</v>
          </cell>
          <cell r="AE203" t="str">
            <v>NO</v>
          </cell>
          <cell r="AF203" t="str">
            <v>6 NO CONSTITUYÓ GARANTÍAS</v>
          </cell>
          <cell r="AG203" t="str">
            <v>N-A</v>
          </cell>
          <cell r="AH203" t="str">
            <v>N-A</v>
          </cell>
          <cell r="AI203" t="str">
            <v>N-A</v>
          </cell>
          <cell r="AJ203" t="str">
            <v>N-A</v>
          </cell>
          <cell r="AK203" t="str">
            <v>GLORIA TERESITA SERNA ALZATE</v>
          </cell>
          <cell r="AL203" t="str">
            <v>PNN FARALLONES DE CALI</v>
          </cell>
          <cell r="AM203" t="str">
            <v>2 SUPERVISOR</v>
          </cell>
          <cell r="AN203" t="str">
            <v>3 CÉDULA DE CIUDADANÍA</v>
          </cell>
          <cell r="AO203">
            <v>29120620</v>
          </cell>
          <cell r="AP203" t="str">
            <v>MARIA JULIANA CERON</v>
          </cell>
          <cell r="AQ203">
            <v>280</v>
          </cell>
          <cell r="AR203" t="str">
            <v>3 NO PACTADOS</v>
          </cell>
          <cell r="AS203" t="str">
            <v>4 NO SE HA ADICIONADO NI EN VALOR y EN TIEMPO</v>
          </cell>
          <cell r="AT203">
            <v>0</v>
          </cell>
          <cell r="AU203">
            <v>0</v>
          </cell>
          <cell r="AV203" t="str">
            <v>-</v>
          </cell>
          <cell r="AW203">
            <v>0</v>
          </cell>
          <cell r="AY203">
            <v>45742</v>
          </cell>
          <cell r="AZ203" t="str">
            <v>N/A</v>
          </cell>
          <cell r="BA203">
            <v>45737</v>
          </cell>
          <cell r="BB203">
            <v>46022</v>
          </cell>
          <cell r="BD203" t="str">
            <v>2. NO</v>
          </cell>
          <cell r="BE203" t="str">
            <v>-</v>
          </cell>
          <cell r="BF203" t="str">
            <v>-</v>
          </cell>
          <cell r="BG203" t="str">
            <v>2. NO</v>
          </cell>
          <cell r="BH203">
            <v>0</v>
          </cell>
          <cell r="BJ203" t="str">
            <v>-</v>
          </cell>
          <cell r="BL203" t="str">
            <v>2025753501900110E</v>
          </cell>
          <cell r="BM203">
            <v>25014229</v>
          </cell>
          <cell r="BN203" t="str">
            <v>WENDY ISABEL DAVID</v>
          </cell>
          <cell r="BO203" t="str">
            <v xml:space="preserve">https://community.secop.gov.co/Public/Tendering/ContractNoticePhases/View?PPI=CO1.PPI.38346593&amp;isFromPublicArea=True&amp;isModal=False </v>
          </cell>
          <cell r="BP203" t="str">
            <v>VIGENTE</v>
          </cell>
          <cell r="BR203" t="str">
            <v>https://community.secop.gov.co/Public/Tendering/ContractDetailView/Index?UniqueIdentifier=CO1.PCCNTR.7681865</v>
          </cell>
          <cell r="BS203" t="str">
            <v>HERNAN.LONDONO</v>
          </cell>
          <cell r="BT203" t="str">
            <v>parquesnacionales.gov.co</v>
          </cell>
          <cell r="BU203" t="str">
            <v>hernandariolondonoherrera492@gmail.com</v>
          </cell>
          <cell r="BV203" t="str">
            <v>TECNICO</v>
          </cell>
          <cell r="BW203" t="str">
            <v>BANCOLOMBIA S.A.</v>
          </cell>
          <cell r="BX203" t="str">
            <v>Ahorro</v>
          </cell>
          <cell r="BY203">
            <v>7748113317</v>
          </cell>
          <cell r="CD203">
            <v>893365</v>
          </cell>
          <cell r="CE203">
            <v>2680096</v>
          </cell>
          <cell r="CF203">
            <v>2680096</v>
          </cell>
          <cell r="CG203">
            <v>2680096</v>
          </cell>
          <cell r="CH203">
            <v>2680096</v>
          </cell>
          <cell r="CI203">
            <v>2680096</v>
          </cell>
          <cell r="CJ203">
            <v>2680096</v>
          </cell>
          <cell r="CK203">
            <v>2680096</v>
          </cell>
          <cell r="CL203">
            <v>2680096</v>
          </cell>
          <cell r="CM203">
            <v>2680096</v>
          </cell>
          <cell r="CN203">
            <v>0</v>
          </cell>
        </row>
        <row r="204">
          <cell r="A204" t="str">
            <v>CD-DTPA-203-2025</v>
          </cell>
          <cell r="B204" t="str">
            <v>1 FONAM</v>
          </cell>
          <cell r="C204" t="str">
            <v>CPS-DTPA-203-2025</v>
          </cell>
          <cell r="D204" t="str">
            <v>VALERIA RESTREPO MOSQUERA</v>
          </cell>
          <cell r="E204">
            <v>45737</v>
          </cell>
          <cell r="F204" t="str">
            <v>Prestar servicios profesionales con plena autonomía técnica y administrativa en el PNN Gorgona para realizar consolidación, revisión, análisis, reporte de información y demás actividades requeridas en el plan de ordenamiento ecoturístico del área protegida en el marco de la conservación de la diversidad biológica de las áreas protegidas del SINAP nacional.</v>
          </cell>
          <cell r="G204" t="str">
            <v>PROFESIONAL</v>
          </cell>
          <cell r="H204" t="str">
            <v>2 CONTRATACIÓN DIRECTA</v>
          </cell>
          <cell r="I204" t="str">
            <v>14 PRESTACIÓN DE SERVICIOS</v>
          </cell>
          <cell r="J204" t="str">
            <v>N/A</v>
          </cell>
          <cell r="K204">
            <v>80111600</v>
          </cell>
          <cell r="L204">
            <v>13725</v>
          </cell>
          <cell r="M204">
            <v>14525</v>
          </cell>
          <cell r="N204">
            <v>45737</v>
          </cell>
          <cell r="O204">
            <v>5106004</v>
          </cell>
          <cell r="P204">
            <v>47656037</v>
          </cell>
          <cell r="Q204" t="str">
            <v xml:space="preserve">CUARENTA Y SIETE MILLONES SEISCIENTOS CINCUENTA Y SEIS MIL TREINTA Y SIETE </v>
          </cell>
          <cell r="R204" t="str">
            <v>1 PERSONA NATURAL</v>
          </cell>
          <cell r="S204" t="str">
            <v>3 CÉDULA DE CIUDADANÍA</v>
          </cell>
          <cell r="T204">
            <v>1113695015</v>
          </cell>
          <cell r="U204">
            <v>2</v>
          </cell>
          <cell r="V204" t="str">
            <v>N-A</v>
          </cell>
          <cell r="W204" t="str">
            <v>11 NO SE DILIGENCIA INFORMACIÓN PARA ESTE FORMULARIO EN ESTE PERÍODO DE REPORTE</v>
          </cell>
          <cell r="X204" t="str">
            <v>FEMENINO</v>
          </cell>
          <cell r="Y204" t="str">
            <v>Valle del Cauca</v>
          </cell>
          <cell r="Z204" t="str">
            <v>Tulua</v>
          </cell>
          <cell r="AA204" t="str">
            <v>VALERIA</v>
          </cell>
          <cell r="AC204" t="str">
            <v>RESTREPO</v>
          </cell>
          <cell r="AD204" t="str">
            <v>MOSQUERA</v>
          </cell>
          <cell r="AE204" t="str">
            <v>SI</v>
          </cell>
          <cell r="AF204" t="str">
            <v>1 PÓLIZA</v>
          </cell>
          <cell r="AG204" t="str">
            <v>12 SEGUROS DEL ESTADO</v>
          </cell>
          <cell r="AH204" t="str">
            <v>2 CUMPLIMIENTO</v>
          </cell>
          <cell r="AI204">
            <v>45737</v>
          </cell>
          <cell r="AJ204" t="str">
            <v>45-46-101030613</v>
          </cell>
          <cell r="AK204" t="str">
            <v>GLORIA TERESITA SERNA ALZATE</v>
          </cell>
          <cell r="AL204" t="str">
            <v>PNN GORGONA</v>
          </cell>
          <cell r="AM204" t="str">
            <v>2 SUPERVISOR</v>
          </cell>
          <cell r="AN204" t="str">
            <v>3 CÉDULA DE CIUDADANÍA</v>
          </cell>
          <cell r="AO204">
            <v>6499218</v>
          </cell>
          <cell r="AP204" t="str">
            <v>ANDRES MAURICIO ROJAS CAÑAS</v>
          </cell>
          <cell r="AQ204">
            <v>280</v>
          </cell>
          <cell r="AR204" t="str">
            <v>3 NO PACTADOS</v>
          </cell>
          <cell r="AS204" t="str">
            <v>4 NO SE HA ADICIONADO NI EN VALOR y EN TIEMPO</v>
          </cell>
          <cell r="AT204">
            <v>0</v>
          </cell>
          <cell r="AU204">
            <v>0</v>
          </cell>
          <cell r="AV204" t="str">
            <v>-</v>
          </cell>
          <cell r="AW204">
            <v>0</v>
          </cell>
          <cell r="AY204">
            <v>45742</v>
          </cell>
          <cell r="AZ204">
            <v>45737</v>
          </cell>
          <cell r="BA204">
            <v>45737</v>
          </cell>
          <cell r="BB204">
            <v>46022</v>
          </cell>
          <cell r="BD204" t="str">
            <v>2. NO</v>
          </cell>
          <cell r="BE204" t="str">
            <v>-</v>
          </cell>
          <cell r="BF204" t="str">
            <v>-</v>
          </cell>
          <cell r="BG204" t="str">
            <v>2. NO</v>
          </cell>
          <cell r="BH204">
            <v>0</v>
          </cell>
          <cell r="BJ204" t="str">
            <v>-</v>
          </cell>
          <cell r="BL204" t="str">
            <v>2025753501900111E</v>
          </cell>
          <cell r="BM204">
            <v>47656037</v>
          </cell>
          <cell r="BN204" t="str">
            <v>DIANA PATRICIA GUERRERO</v>
          </cell>
          <cell r="BO204" t="str">
            <v xml:space="preserve">https://community.secop.gov.co/Public/Tendering/ContractNoticePhases/View?PPI=CO1.PPI.38364358&amp;isFromPublicArea=True&amp;isModal=False </v>
          </cell>
          <cell r="BP204" t="str">
            <v>VIGENTE</v>
          </cell>
          <cell r="BR204" t="str">
            <v xml:space="preserve">https://community.secop.gov.co/Public/Tendering/ContractDetailView/Index?UniqueIdentifier=CO1.PCCNTR.7685917 </v>
          </cell>
          <cell r="BS204" t="str">
            <v>VALERIA.RESTREPO</v>
          </cell>
          <cell r="BT204" t="str">
            <v>parquesnacionales.gov.co</v>
          </cell>
          <cell r="BU204" t="str">
            <v>valerm12@gmail.com</v>
          </cell>
          <cell r="BV204" t="str">
            <v>PROFESIONAL</v>
          </cell>
          <cell r="BW204" t="str">
            <v>BANCO BILBAO VIZCAYA ARGENTARIA COLOMBIA S.A. BBVA</v>
          </cell>
          <cell r="BX204" t="str">
            <v>Ahorro</v>
          </cell>
          <cell r="BY204">
            <v>690009802</v>
          </cell>
          <cell r="CD204">
            <v>1702001</v>
          </cell>
          <cell r="CE204">
            <v>5106004</v>
          </cell>
          <cell r="CF204">
            <v>5106004</v>
          </cell>
          <cell r="CG204">
            <v>5106004</v>
          </cell>
          <cell r="CH204">
            <v>5106004</v>
          </cell>
          <cell r="CI204">
            <v>5106004</v>
          </cell>
          <cell r="CJ204">
            <v>5106004</v>
          </cell>
          <cell r="CK204">
            <v>5106004</v>
          </cell>
          <cell r="CL204">
            <v>5106004</v>
          </cell>
          <cell r="CM204">
            <v>5106004</v>
          </cell>
          <cell r="CN204">
            <v>0</v>
          </cell>
        </row>
        <row r="205">
          <cell r="A205" t="str">
            <v>CD-DTPA-204-2025</v>
          </cell>
          <cell r="B205" t="str">
            <v>1 FONAM</v>
          </cell>
          <cell r="C205" t="str">
            <v>CPS-DTPA-204-2025</v>
          </cell>
          <cell r="D205" t="str">
            <v>LUIS MIGUEL VARGAS AGUAS</v>
          </cell>
          <cell r="E205">
            <v>45742</v>
          </cell>
          <cell r="F205" t="str">
            <v>PA01-3202008-9-006 Prestar servicios de apoyo a la gestión con plena autonomía técnica y administrativa en el DNMI Cabo Manglares en el desarrollo de las actividades operativas de la implementación del instrumento de planeación del área en el marco de la conservación de la diversidad biológica de las áreas protegidas del SINAP</v>
          </cell>
          <cell r="G205" t="str">
            <v>APOYO A LA GESTIÓN</v>
          </cell>
          <cell r="H205" t="str">
            <v>2 CONTRATACIÓN DIRECTA</v>
          </cell>
          <cell r="I205" t="str">
            <v>14 PRESTACIÓN DE SERVICIOS</v>
          </cell>
          <cell r="J205" t="str">
            <v>N/A</v>
          </cell>
          <cell r="K205">
            <v>80111600</v>
          </cell>
          <cell r="L205">
            <v>15725</v>
          </cell>
          <cell r="M205">
            <v>14625</v>
          </cell>
          <cell r="N205">
            <v>45743</v>
          </cell>
          <cell r="O205">
            <v>1836237</v>
          </cell>
          <cell r="P205">
            <v>16770965</v>
          </cell>
          <cell r="Q205" t="str">
            <v>DIECISÉIS MILLONES SETECIENTOS SETENTA MIL NOVECIENTOS SESENTA Y CINCO</v>
          </cell>
          <cell r="R205" t="str">
            <v>1 PERSONA NATURAL</v>
          </cell>
          <cell r="S205" t="str">
            <v>3 CÉDULA DE CIUDADANÍA</v>
          </cell>
          <cell r="T205">
            <v>1087128150</v>
          </cell>
          <cell r="U205">
            <v>2</v>
          </cell>
          <cell r="V205" t="str">
            <v>N-A</v>
          </cell>
          <cell r="W205" t="str">
            <v>11 NO SE DILIGENCIA INFORMACIÓN PARA ESTE FORMULARIO EN ESTE PERÍODO DE REPORTE</v>
          </cell>
          <cell r="X205" t="str">
            <v>MASCULINO</v>
          </cell>
          <cell r="Y205" t="str">
            <v>Nariño</v>
          </cell>
          <cell r="Z205" t="str">
            <v>San Andrés de Tumaco</v>
          </cell>
          <cell r="AA205" t="str">
            <v>LUIS</v>
          </cell>
          <cell r="AB205" t="str">
            <v xml:space="preserve">MIGUEL </v>
          </cell>
          <cell r="AC205" t="str">
            <v>VARGAS</v>
          </cell>
          <cell r="AD205" t="str">
            <v>AGUAS</v>
          </cell>
          <cell r="AE205" t="str">
            <v>NO</v>
          </cell>
          <cell r="AF205" t="str">
            <v>6 NO CONSTITUYÓ GARANTÍAS</v>
          </cell>
          <cell r="AG205" t="str">
            <v>N-A</v>
          </cell>
          <cell r="AH205" t="str">
            <v>N-A</v>
          </cell>
          <cell r="AI205" t="str">
            <v>N-A</v>
          </cell>
          <cell r="AJ205" t="str">
            <v>N-A</v>
          </cell>
          <cell r="AK205" t="str">
            <v>GLORIA TERESITA SERNA ALZATE</v>
          </cell>
          <cell r="AL205" t="str">
            <v>DNMI CABO MANGLARES</v>
          </cell>
          <cell r="AM205" t="str">
            <v>2 SUPERVISOR</v>
          </cell>
          <cell r="AN205" t="str">
            <v>3 CÉDULA DE CIUDADANÍA</v>
          </cell>
          <cell r="AO205">
            <v>1085903464</v>
          </cell>
          <cell r="AP205" t="str">
            <v>MARÍA FERNANDA VILLAREAL MONSALVE</v>
          </cell>
          <cell r="AQ205">
            <v>274</v>
          </cell>
          <cell r="AR205" t="str">
            <v>3 NO PACTADOS</v>
          </cell>
          <cell r="AS205" t="str">
            <v>4 NO SE HA ADICIONADO NI EN VALOR y EN TIEMPO</v>
          </cell>
          <cell r="AT205">
            <v>0</v>
          </cell>
          <cell r="AU205">
            <v>0</v>
          </cell>
          <cell r="AV205" t="str">
            <v>-</v>
          </cell>
          <cell r="AW205">
            <v>0</v>
          </cell>
          <cell r="AY205">
            <v>45744</v>
          </cell>
          <cell r="AZ205" t="str">
            <v>N/A</v>
          </cell>
          <cell r="BA205">
            <v>45743</v>
          </cell>
          <cell r="BB205">
            <v>46022</v>
          </cell>
          <cell r="BD205" t="str">
            <v>2. NO</v>
          </cell>
          <cell r="BE205" t="str">
            <v>-</v>
          </cell>
          <cell r="BF205" t="str">
            <v>-</v>
          </cell>
          <cell r="BG205" t="str">
            <v>2. NO</v>
          </cell>
          <cell r="BH205">
            <v>0</v>
          </cell>
          <cell r="BJ205" t="str">
            <v>-</v>
          </cell>
          <cell r="BL205" t="str">
            <v>2025753501900112E</v>
          </cell>
          <cell r="BM205">
            <v>16770965</v>
          </cell>
          <cell r="BN205" t="str">
            <v>CAROLINA BETANCUR CASTRO</v>
          </cell>
          <cell r="BO205" t="str">
            <v>https://community.secop.gov.co/Public/Tendering/ContractNoticePhases/View?PPI=CO1.PPI.38421093&amp;isFromPublicArea=True&amp;isModal=False</v>
          </cell>
          <cell r="BP205" t="str">
            <v>VIGENTE</v>
          </cell>
          <cell r="BR205" t="str">
            <v xml:space="preserve">https://community.secop.gov.co/Public/Tendering/ContractDetailView/Index?UniqueIdentifier=CO1.PCCNTR.7696977 </v>
          </cell>
          <cell r="BS205" t="str">
            <v>LUIS.AGUAS</v>
          </cell>
          <cell r="BT205" t="str">
            <v>parquesnacionales.gov.co</v>
          </cell>
          <cell r="BU205" t="str">
            <v>luismiguelvargasaguas@gmail.com</v>
          </cell>
          <cell r="BV205" t="str">
            <v>OPERARIO</v>
          </cell>
          <cell r="BW205" t="str">
            <v>BANCOLOMBIA S.A.</v>
          </cell>
          <cell r="BX205" t="str">
            <v>Ahorro</v>
          </cell>
          <cell r="BY205">
            <v>89450279561</v>
          </cell>
          <cell r="CD205">
            <v>244832</v>
          </cell>
          <cell r="CE205">
            <v>1836237</v>
          </cell>
          <cell r="CF205">
            <v>1836237</v>
          </cell>
          <cell r="CG205">
            <v>1836237</v>
          </cell>
          <cell r="CH205">
            <v>1836237</v>
          </cell>
          <cell r="CI205">
            <v>1836237</v>
          </cell>
          <cell r="CJ205">
            <v>1836237</v>
          </cell>
          <cell r="CK205">
            <v>1836237</v>
          </cell>
          <cell r="CL205">
            <v>1836237</v>
          </cell>
          <cell r="CM205">
            <v>1836237</v>
          </cell>
          <cell r="CN205">
            <v>0</v>
          </cell>
        </row>
        <row r="206">
          <cell r="A206" t="str">
            <v>CD-DTPA-205-2025</v>
          </cell>
          <cell r="B206" t="str">
            <v>2 NACION</v>
          </cell>
          <cell r="C206" t="str">
            <v>CPS-DTPA-205-2025</v>
          </cell>
          <cell r="D206" t="str">
            <v>YURY LORENA PEÑA GONZALEZ</v>
          </cell>
          <cell r="E206">
            <v>45742</v>
          </cell>
          <cell r="F206" t="str">
            <v>Prestar servicios profesionales con plena autonomía técnica y administrativa a la Dirección Territorial Pacifico para realizar el seguimiento, evaluación y reportes de planes institucionales y proyectos de inversión, en el marco del modelo integrado de planeación y gestión de la Dirección Territorial y sus Áreas Protegidas en el marco de la Conservación de la diversidad biológica de las áreas protegidas del SINAP Nacional</v>
          </cell>
          <cell r="G206" t="str">
            <v>PROFESIONAL</v>
          </cell>
          <cell r="H206" t="str">
            <v>2 CONTRATACIÓN DIRECTA</v>
          </cell>
          <cell r="I206" t="str">
            <v>14 PRESTACIÓN DE SERVICIOS</v>
          </cell>
          <cell r="J206" t="str">
            <v>N/A</v>
          </cell>
          <cell r="K206">
            <v>80111600</v>
          </cell>
          <cell r="L206">
            <v>17925</v>
          </cell>
          <cell r="M206">
            <v>18725</v>
          </cell>
          <cell r="N206">
            <v>45743</v>
          </cell>
          <cell r="O206">
            <v>6347912</v>
          </cell>
          <cell r="P206">
            <v>57977596</v>
          </cell>
          <cell r="Q206" t="str">
            <v>CINCUENTA Y SIETE MILLONES NOVECIENTOS SETENTA Y SIETE MIL QUINIENTOS NOVENTA Y SEIS</v>
          </cell>
          <cell r="R206" t="str">
            <v>1 PERSONA NATURAL</v>
          </cell>
          <cell r="S206" t="str">
            <v>3 CÉDULA DE CIUDADANÍA</v>
          </cell>
          <cell r="T206">
            <v>1117490766</v>
          </cell>
          <cell r="U206">
            <v>2</v>
          </cell>
          <cell r="V206" t="str">
            <v>N-A</v>
          </cell>
          <cell r="W206" t="str">
            <v>11 NO SE DILIGENCIA INFORMACIÓN PARA ESTE FORMULARIO EN ESTE PERÍODO DE REPORTE</v>
          </cell>
          <cell r="X206" t="str">
            <v>FEMENINO</v>
          </cell>
          <cell r="Y206" t="str">
            <v>Caqueta</v>
          </cell>
          <cell r="Z206" t="str">
            <v>Florencia</v>
          </cell>
          <cell r="AA206" t="str">
            <v>YURY</v>
          </cell>
          <cell r="AB206" t="str">
            <v>LORENA</v>
          </cell>
          <cell r="AC206" t="str">
            <v>PEÑA</v>
          </cell>
          <cell r="AD206" t="str">
            <v>GONZALEZ</v>
          </cell>
          <cell r="AE206" t="str">
            <v>SI</v>
          </cell>
          <cell r="AF206" t="str">
            <v>1 PÓLIZA</v>
          </cell>
          <cell r="AG206" t="str">
            <v>12 SEGUROS DEL ESTADO</v>
          </cell>
          <cell r="AH206" t="str">
            <v>2 CUMPLIMIENTO</v>
          </cell>
          <cell r="AI206" t="str">
            <v>26/03/2025</v>
          </cell>
          <cell r="AJ206" t="str">
            <v>45-46-101030651</v>
          </cell>
          <cell r="AK206" t="str">
            <v>GLORIA TERESITA SERNA ALZATE</v>
          </cell>
          <cell r="AL206" t="str">
            <v>DTPA</v>
          </cell>
          <cell r="AM206" t="str">
            <v>2 SUPERVISOR</v>
          </cell>
          <cell r="AN206" t="str">
            <v>3 CÉDULA DE CIUDADANÍA</v>
          </cell>
          <cell r="AO206">
            <v>79307788</v>
          </cell>
          <cell r="AP206" t="str">
            <v>JUAN IVAN SANCHEZ BERNAL</v>
          </cell>
          <cell r="AQ206">
            <v>274</v>
          </cell>
          <cell r="AR206" t="str">
            <v>3 NO PACTADOS</v>
          </cell>
          <cell r="AS206" t="str">
            <v>4 NO SE HA ADICIONADO NI EN VALOR y EN TIEMPO</v>
          </cell>
          <cell r="AT206">
            <v>0</v>
          </cell>
          <cell r="AU206">
            <v>0</v>
          </cell>
          <cell r="AV206" t="str">
            <v>-</v>
          </cell>
          <cell r="AW206">
            <v>0</v>
          </cell>
          <cell r="AY206" t="str">
            <v>27/03/2025</v>
          </cell>
          <cell r="AZ206" t="str">
            <v>26/03/2025</v>
          </cell>
          <cell r="BA206">
            <v>45743</v>
          </cell>
          <cell r="BB206">
            <v>46022</v>
          </cell>
          <cell r="BD206" t="str">
            <v>2. NO</v>
          </cell>
          <cell r="BE206" t="str">
            <v>-</v>
          </cell>
          <cell r="BF206" t="str">
            <v>-</v>
          </cell>
          <cell r="BG206" t="str">
            <v>2. NO</v>
          </cell>
          <cell r="BH206">
            <v>0</v>
          </cell>
          <cell r="BJ206" t="str">
            <v>-</v>
          </cell>
          <cell r="BL206" t="str">
            <v xml:space="preserve">2025753501000089E </v>
          </cell>
          <cell r="BM206">
            <v>57977596</v>
          </cell>
          <cell r="BN206" t="str">
            <v>JULIANA ISABEL MONTES ROMERO</v>
          </cell>
          <cell r="BO206" t="str">
            <v xml:space="preserve">https://community.secop.gov.co/Public/Tendering/ContractNoticePhases/View?PPI=CO1.PPI.38434039&amp;isFromPublicArea=True&amp;isModal=False
</v>
          </cell>
          <cell r="BP206" t="str">
            <v>VIGENTE</v>
          </cell>
          <cell r="BR206" t="str">
            <v xml:space="preserve">https://community.secop.gov.co/Public/Tendering/ContractDetailView/Index?UniqueIdentifier=CO1.PCCNTR.7700055 </v>
          </cell>
          <cell r="BS206" t="str">
            <v>LORENA.PENA</v>
          </cell>
          <cell r="BT206" t="str">
            <v>parquesnacionales.gov.co</v>
          </cell>
          <cell r="BU206" t="str">
            <v>planeacion.dtpa@parquesnacionales.gov.co</v>
          </cell>
          <cell r="BV206" t="str">
            <v>PROFESIONAL</v>
          </cell>
          <cell r="BW206" t="str">
            <v>BANCO DE OCCIDENTE</v>
          </cell>
          <cell r="BX206" t="str">
            <v>Ahorro</v>
          </cell>
          <cell r="BY206">
            <v>700875511</v>
          </cell>
          <cell r="CD206">
            <v>846388</v>
          </cell>
          <cell r="CE206">
            <v>6347912</v>
          </cell>
          <cell r="CF206">
            <v>6347912</v>
          </cell>
          <cell r="CG206">
            <v>6347912</v>
          </cell>
          <cell r="CH206">
            <v>6347912</v>
          </cell>
          <cell r="CI206">
            <v>6347912</v>
          </cell>
          <cell r="CJ206">
            <v>6347912</v>
          </cell>
          <cell r="CK206">
            <v>6347912</v>
          </cell>
          <cell r="CL206">
            <v>6347912</v>
          </cell>
          <cell r="CM206">
            <v>6347912</v>
          </cell>
          <cell r="CN206">
            <v>0</v>
          </cell>
        </row>
        <row r="207">
          <cell r="A207" t="str">
            <v>CD-DTPA-206-2025</v>
          </cell>
          <cell r="B207" t="str">
            <v>1 FONAM</v>
          </cell>
          <cell r="C207" t="str">
            <v>CPS-DTPA-206-2025</v>
          </cell>
          <cell r="D207" t="str">
            <v>EINAR ALVEIRO HUETIO BOJORGE</v>
          </cell>
          <cell r="E207">
            <v>45743</v>
          </cell>
          <cell r="F207" t="str">
            <v xml:space="preserve">Prestar servicios de apoyo a la gestión en los procedimientos requeridos del PNN Farallones de Cali para realizar las acciones de prevención, vigilancia y control, incluidas gestión del riesgo, seguridad y salud en el trabajo y atención de emergencias en las áreas protegidas administradas por PNNC, especialmente en los ecosistemas andinos y de páramo, en el marco de la Conservación de la diversidad biológica de las Áreas Protegidas del SINAP Nacional.
</v>
          </cell>
          <cell r="G207" t="str">
            <v>APOYO A LA GESTIÓN</v>
          </cell>
          <cell r="H207" t="str">
            <v>2 CONTRATACIÓN DIRECTA</v>
          </cell>
          <cell r="I207" t="str">
            <v>14 PRESTACIÓN DE SERVICIOS</v>
          </cell>
          <cell r="J207" t="str">
            <v>N/A</v>
          </cell>
          <cell r="K207">
            <v>80111600</v>
          </cell>
          <cell r="L207">
            <v>16125</v>
          </cell>
          <cell r="M207">
            <v>14725</v>
          </cell>
          <cell r="N207">
            <v>45743</v>
          </cell>
          <cell r="O207">
            <v>2436451</v>
          </cell>
          <cell r="P207">
            <v>22252919</v>
          </cell>
          <cell r="Q207" t="str">
            <v xml:space="preserve">VEINTIDÓS MILLONES DOSCIENTOS CINCUENTA Y DOS MIL NOVECIENTOS DIECINUEVE </v>
          </cell>
          <cell r="R207" t="str">
            <v>1 PERSONA NATURAL</v>
          </cell>
          <cell r="S207" t="str">
            <v>3 CÉDULA DE CIUDADANÍA</v>
          </cell>
          <cell r="T207">
            <v>1144076542</v>
          </cell>
          <cell r="U207">
            <v>2</v>
          </cell>
          <cell r="V207" t="str">
            <v>N-A</v>
          </cell>
          <cell r="W207" t="str">
            <v>11 NO SE DILIGENCIA INFORMACIÓN PARA ESTE FORMULARIO EN ESTE PERÍODO DE REPORTE</v>
          </cell>
          <cell r="X207" t="str">
            <v>MASCULINO</v>
          </cell>
          <cell r="Y207" t="str">
            <v>Valle del Cauca</v>
          </cell>
          <cell r="Z207" t="str">
            <v>Santiago de Cali</v>
          </cell>
          <cell r="AA207" t="str">
            <v>EINAR</v>
          </cell>
          <cell r="AB207" t="str">
            <v>ALVEIRO</v>
          </cell>
          <cell r="AC207" t="str">
            <v>HUETIO</v>
          </cell>
          <cell r="AD207" t="str">
            <v>BOJORGE</v>
          </cell>
          <cell r="AE207" t="str">
            <v>NO</v>
          </cell>
          <cell r="AF207" t="str">
            <v>6 NO CONSTITUYÓ GARANTÍAS</v>
          </cell>
          <cell r="AG207" t="str">
            <v>N-A</v>
          </cell>
          <cell r="AH207" t="str">
            <v>N-A</v>
          </cell>
          <cell r="AI207" t="str">
            <v>N-A</v>
          </cell>
          <cell r="AJ207" t="str">
            <v>N-A</v>
          </cell>
          <cell r="AK207" t="str">
            <v>GLORIA TERESITA SERNA ALZATE</v>
          </cell>
          <cell r="AL207" t="str">
            <v>PNN FARALLONES DE CALI</v>
          </cell>
          <cell r="AM207" t="str">
            <v>2 SUPERVISOR</v>
          </cell>
          <cell r="AN207" t="str">
            <v>3 CÉDULA DE CIUDADANÍA</v>
          </cell>
          <cell r="AO207">
            <v>29120620</v>
          </cell>
          <cell r="AP207" t="str">
            <v>MARIA JULIANA CERON</v>
          </cell>
          <cell r="AQ207">
            <v>274</v>
          </cell>
          <cell r="AR207" t="str">
            <v>3 NO PACTADOS</v>
          </cell>
          <cell r="AS207" t="str">
            <v>4 NO SE HA ADICIONADO NI EN VALOR y EN TIEMPO</v>
          </cell>
          <cell r="AT207">
            <v>0</v>
          </cell>
          <cell r="AU207">
            <v>0</v>
          </cell>
          <cell r="AV207" t="str">
            <v>-</v>
          </cell>
          <cell r="AW207">
            <v>0</v>
          </cell>
          <cell r="AY207">
            <v>45744</v>
          </cell>
          <cell r="AZ207" t="str">
            <v>N/A</v>
          </cell>
          <cell r="BA207">
            <v>45743</v>
          </cell>
          <cell r="BB207">
            <v>46022</v>
          </cell>
          <cell r="BD207" t="str">
            <v>2. NO</v>
          </cell>
          <cell r="BE207" t="str">
            <v>-</v>
          </cell>
          <cell r="BF207" t="str">
            <v>-</v>
          </cell>
          <cell r="BG207" t="str">
            <v>2. NO</v>
          </cell>
          <cell r="BH207">
            <v>0</v>
          </cell>
          <cell r="BJ207" t="str">
            <v>-</v>
          </cell>
          <cell r="BL207" t="str">
            <v>2025753501900113E</v>
          </cell>
          <cell r="BM207">
            <v>22252919</v>
          </cell>
          <cell r="BN207" t="str">
            <v>WENDY ISABEL DAVID</v>
          </cell>
          <cell r="BO207" t="str">
            <v xml:space="preserve">https://community.secop.gov.co/Public/Tendering/ContractNoticePhases/View?PPI=CO1.PPI.38480538&amp;isFromPublicArea=True&amp;isModal=False
</v>
          </cell>
          <cell r="BP207" t="str">
            <v>VIGENTE</v>
          </cell>
          <cell r="BR207" t="str">
            <v>https://community.secop.gov.co/Public/Tendering/ContractDetailView/Index?UniqueIdentifier=CO1.PCCNTR.7708034</v>
          </cell>
          <cell r="BS207" t="str">
            <v>EINAR.HUETIO</v>
          </cell>
          <cell r="BT207" t="str">
            <v>parquesnacionales.gov.co</v>
          </cell>
          <cell r="BU207" t="str">
            <v>einarhueitiobojorge1995@gmail.com</v>
          </cell>
          <cell r="BV207" t="str">
            <v>TECNICO</v>
          </cell>
          <cell r="BW207" t="str">
            <v>SCOTIABANK COLPATRIA SA</v>
          </cell>
          <cell r="BX207" t="str">
            <v>Ahorro</v>
          </cell>
          <cell r="BY207">
            <v>5922013704</v>
          </cell>
          <cell r="CD207">
            <v>324860</v>
          </cell>
          <cell r="CE207">
            <v>2436451</v>
          </cell>
          <cell r="CF207">
            <v>2436451</v>
          </cell>
          <cell r="CG207">
            <v>2436451</v>
          </cell>
          <cell r="CH207">
            <v>2436451</v>
          </cell>
          <cell r="CI207">
            <v>2436451</v>
          </cell>
          <cell r="CJ207">
            <v>2436451</v>
          </cell>
          <cell r="CK207">
            <v>2436451</v>
          </cell>
          <cell r="CL207">
            <v>2436451</v>
          </cell>
          <cell r="CM207">
            <v>2436451</v>
          </cell>
          <cell r="CN207">
            <v>0</v>
          </cell>
        </row>
        <row r="208">
          <cell r="A208" t="str">
            <v>CD-DTPA-207-2025</v>
          </cell>
          <cell r="B208" t="str">
            <v>1 FONAM</v>
          </cell>
          <cell r="C208" t="str">
            <v>CPS-DTPA-207-2025</v>
          </cell>
          <cell r="D208" t="str">
            <v>JUAN CAMILO LARGO COMETA</v>
          </cell>
          <cell r="E208">
            <v>45748</v>
          </cell>
          <cell r="F208" t="str">
            <v>PA05-3202032-1-002Prestar servicios de apoyo a la gestión con plena autonomía técnica y administrativa en el PNN Gorgona en el desarrollo de las acciones técnicas en la implementación de la estrategia de prevención, vigilancia y control en el área protegida, en el marco de la conservación de la diversidad biológica de las áreas protegidas del SINAP nacional.</v>
          </cell>
          <cell r="G208" t="str">
            <v>APOYO A LA GESTIÓN</v>
          </cell>
          <cell r="H208" t="str">
            <v>2 CONTRATACIÓN DIRECTA</v>
          </cell>
          <cell r="I208" t="str">
            <v>14 PRESTACIÓN DE SERVICIOS</v>
          </cell>
          <cell r="J208" t="str">
            <v>N/A</v>
          </cell>
          <cell r="K208">
            <v>80111600</v>
          </cell>
          <cell r="L208">
            <v>13425</v>
          </cell>
          <cell r="M208">
            <v>14825</v>
          </cell>
          <cell r="N208">
            <v>45747</v>
          </cell>
          <cell r="O208">
            <v>3670920</v>
          </cell>
          <cell r="P208">
            <v>33038280</v>
          </cell>
          <cell r="Q208" t="str">
            <v>TREINTA Y TRES MILLONES TREINTA Y OCHO MIL DOSCIENTOS OCHENTA</v>
          </cell>
          <cell r="R208" t="str">
            <v>1 PERSONA NATURAL</v>
          </cell>
          <cell r="S208" t="str">
            <v>3 CÉDULA DE CIUDADANÍA</v>
          </cell>
          <cell r="T208">
            <v>1144106122</v>
          </cell>
          <cell r="U208">
            <v>2</v>
          </cell>
          <cell r="V208" t="str">
            <v>N-A</v>
          </cell>
          <cell r="W208" t="str">
            <v>11 NO SE DILIGENCIA INFORMACIÓN PARA ESTE FORMULARIO EN ESTE PERÍODO DE REPORTE</v>
          </cell>
          <cell r="X208" t="str">
            <v>MASCULINO</v>
          </cell>
          <cell r="Y208" t="str">
            <v>Valle del Cauca</v>
          </cell>
          <cell r="Z208" t="str">
            <v>Santiago de Cali</v>
          </cell>
          <cell r="AA208" t="str">
            <v>JUAN</v>
          </cell>
          <cell r="AB208" t="str">
            <v>CAMILO</v>
          </cell>
          <cell r="AC208" t="str">
            <v xml:space="preserve">LARGO </v>
          </cell>
          <cell r="AD208" t="str">
            <v>COMETA</v>
          </cell>
          <cell r="AE208" t="str">
            <v>NO</v>
          </cell>
          <cell r="AF208" t="str">
            <v>6 NO CONSTITUYÓ GARANTÍAS</v>
          </cell>
          <cell r="AG208" t="str">
            <v>N-A</v>
          </cell>
          <cell r="AH208" t="str">
            <v>N-A</v>
          </cell>
          <cell r="AI208" t="str">
            <v>N-A</v>
          </cell>
          <cell r="AJ208" t="str">
            <v>N-A</v>
          </cell>
          <cell r="AK208" t="str">
            <v>GLORIA TERESITA SERNA ALZATE</v>
          </cell>
          <cell r="AL208" t="str">
            <v>PNN GORGONA</v>
          </cell>
          <cell r="AM208" t="str">
            <v>2 SUPERVISOR</v>
          </cell>
          <cell r="AN208" t="str">
            <v>3 CÉDULA DE CIUDADANÍA</v>
          </cell>
          <cell r="AO208">
            <v>6499218</v>
          </cell>
          <cell r="AP208" t="str">
            <v>ANDRES MAURICIO ROJAS CAÑAS</v>
          </cell>
          <cell r="AQ208">
            <v>273</v>
          </cell>
          <cell r="AR208" t="str">
            <v>3 NO PACTADOS</v>
          </cell>
          <cell r="AS208" t="str">
            <v>4 NO SE HA ADICIONADO NI EN VALOR y EN TIEMPO</v>
          </cell>
          <cell r="AT208">
            <v>0</v>
          </cell>
          <cell r="AU208">
            <v>0</v>
          </cell>
          <cell r="AV208" t="str">
            <v>-</v>
          </cell>
          <cell r="AW208">
            <v>0</v>
          </cell>
          <cell r="AY208">
            <v>45745</v>
          </cell>
          <cell r="AZ208" t="str">
            <v>N/A</v>
          </cell>
          <cell r="BA208">
            <v>45748</v>
          </cell>
          <cell r="BB208">
            <v>46022</v>
          </cell>
          <cell r="BD208" t="str">
            <v>2. NO</v>
          </cell>
          <cell r="BE208" t="str">
            <v>-</v>
          </cell>
          <cell r="BF208" t="str">
            <v>-</v>
          </cell>
          <cell r="BG208" t="str">
            <v>2. NO</v>
          </cell>
          <cell r="BH208">
            <v>0</v>
          </cell>
          <cell r="BJ208" t="str">
            <v>-</v>
          </cell>
          <cell r="BL208" t="str">
            <v>2025753501900114E</v>
          </cell>
          <cell r="BM208">
            <v>33038280</v>
          </cell>
          <cell r="BN208" t="str">
            <v>DIANA PATRICIA GUERRERO</v>
          </cell>
          <cell r="BO208" t="str">
            <v xml:space="preserve">https://community.secop.gov.co/Public/Tendering/ContractNoticePhases/View?PPI=CO1.PPI.38497986&amp;isFromPublicArea=True&amp;isModal=False
</v>
          </cell>
          <cell r="BP208" t="str">
            <v>VIGENTE</v>
          </cell>
          <cell r="BR208" t="str">
            <v xml:space="preserve">https://community.secop.gov.co/Public/Tendering/ContractDetailView/Index?UniqueIdentifier=CO1.PCCNTR.7712233 </v>
          </cell>
          <cell r="BS208" t="str">
            <v>JUAN.LARGO</v>
          </cell>
          <cell r="BT208" t="str">
            <v>parquesnacionales.gov.co</v>
          </cell>
          <cell r="BU208" t="str">
            <v>jcamilo167@gmail.com</v>
          </cell>
          <cell r="BV208" t="str">
            <v>TECNOLOGO</v>
          </cell>
          <cell r="BW208" t="str">
            <v>BANCO BILBAO VIZCAYA ARGENTARIA COLOMBIA S.A. BBVA</v>
          </cell>
          <cell r="BX208" t="str">
            <v>Ahorro</v>
          </cell>
          <cell r="BY208">
            <v>735000145</v>
          </cell>
          <cell r="CE208">
            <v>3670920</v>
          </cell>
          <cell r="CF208">
            <v>3670920</v>
          </cell>
          <cell r="CG208">
            <v>3670920</v>
          </cell>
          <cell r="CH208">
            <v>3670920</v>
          </cell>
          <cell r="CI208">
            <v>3670920</v>
          </cell>
          <cell r="CJ208">
            <v>3670920</v>
          </cell>
          <cell r="CK208">
            <v>3670920</v>
          </cell>
          <cell r="CL208">
            <v>3670920</v>
          </cell>
          <cell r="CM208">
            <v>3670920</v>
          </cell>
          <cell r="CN208">
            <v>0</v>
          </cell>
        </row>
        <row r="209">
          <cell r="A209" t="str">
            <v>CD-DTPA-208-2025</v>
          </cell>
          <cell r="B209" t="str">
            <v>1 FONAM</v>
          </cell>
          <cell r="C209" t="str">
            <v>CPS-DTPA-208-2025</v>
          </cell>
          <cell r="D209" t="str">
            <v>DIEGO ANDRÉS MURILLO SANCLEMENTE</v>
          </cell>
          <cell r="E209">
            <v>45748</v>
          </cell>
          <cell r="F209" t="str">
            <v>Prestar servicios de apoyo a la gestión con plena autonomía técnica y administrativa en el PNN Utría para desarrollar las acciones operativas derivadas de plan de ordenamiento ecoturístico del área protegida en el marco de la conservación de la diversidad biológica de las áreas protegidas del SINAP nacional.</v>
          </cell>
          <cell r="G209" t="str">
            <v>APOYO A LA GESTIÓN</v>
          </cell>
          <cell r="H209" t="str">
            <v>2 CONTRATACIÓN DIRECTA</v>
          </cell>
          <cell r="I209" t="str">
            <v>14 PRESTACIÓN DE SERVICIOS</v>
          </cell>
          <cell r="J209" t="str">
            <v>N/A</v>
          </cell>
          <cell r="K209">
            <v>80111600</v>
          </cell>
          <cell r="L209">
            <v>12925</v>
          </cell>
          <cell r="M209">
            <v>15025</v>
          </cell>
          <cell r="N209">
            <v>45748</v>
          </cell>
          <cell r="O209">
            <v>2084129</v>
          </cell>
          <cell r="P209">
            <v>18757161</v>
          </cell>
          <cell r="Q209" t="str">
            <v>DIECIOCHO MILLONES SETECIENTOS CINCUENTA Y SIETE MIL CIENTO SESENTA Y UNO</v>
          </cell>
          <cell r="R209" t="str">
            <v>1 PERSONA NATURAL</v>
          </cell>
          <cell r="S209" t="str">
            <v>3 CÉDULA DE CIUDADANÍA</v>
          </cell>
          <cell r="T209">
            <v>1193581598</v>
          </cell>
          <cell r="U209">
            <v>2</v>
          </cell>
          <cell r="V209" t="str">
            <v>N-A</v>
          </cell>
          <cell r="W209" t="str">
            <v>11 NO SE DILIGENCIA INFORMACIÓN PARA ESTE FORMULARIO EN ESTE PERÍODO DE REPORTE</v>
          </cell>
          <cell r="X209" t="str">
            <v>MASCULINO</v>
          </cell>
          <cell r="Y209" t="str">
            <v>Chocó</v>
          </cell>
          <cell r="Z209" t="str">
            <v>Bahía Solano</v>
          </cell>
          <cell r="AA209" t="str">
            <v xml:space="preserve">DIEGO </v>
          </cell>
          <cell r="AB209" t="str">
            <v>ANDRÉS</v>
          </cell>
          <cell r="AC209" t="str">
            <v>MURILLO</v>
          </cell>
          <cell r="AD209" t="str">
            <v>SANCLEMENTE</v>
          </cell>
          <cell r="AE209" t="str">
            <v>NO</v>
          </cell>
          <cell r="AF209" t="str">
            <v>6 NO CONSTITUYÓ GARANTÍAS</v>
          </cell>
          <cell r="AG209" t="str">
            <v>N-A</v>
          </cell>
          <cell r="AH209" t="str">
            <v>N-A</v>
          </cell>
          <cell r="AI209" t="str">
            <v>N-A</v>
          </cell>
          <cell r="AJ209" t="str">
            <v>N-A</v>
          </cell>
          <cell r="AK209" t="str">
            <v>GLORIA TERESITA SERNA ALZATE</v>
          </cell>
          <cell r="AL209" t="str">
            <v>PNN UTRÍA</v>
          </cell>
          <cell r="AM209" t="str">
            <v>2 SUPERVISOR</v>
          </cell>
          <cell r="AN209" t="str">
            <v>3 CÉDULA DE CIUDADANÍA</v>
          </cell>
          <cell r="AO209">
            <v>66848955</v>
          </cell>
          <cell r="AP209" t="str">
            <v>MARIA XIMENA ZORRILLA A.</v>
          </cell>
          <cell r="AQ209">
            <v>270</v>
          </cell>
          <cell r="AR209" t="str">
            <v>3 NO PACTADOS</v>
          </cell>
          <cell r="AS209" t="str">
            <v>4 NO SE HA ADICIONADO NI EN VALOR y EN TIEMPO</v>
          </cell>
          <cell r="AT209">
            <v>0</v>
          </cell>
          <cell r="AU209">
            <v>0</v>
          </cell>
          <cell r="AV209" t="str">
            <v>-</v>
          </cell>
          <cell r="AW209">
            <v>0</v>
          </cell>
          <cell r="AY209">
            <v>45749</v>
          </cell>
          <cell r="AZ209" t="str">
            <v>N/A</v>
          </cell>
          <cell r="BA209">
            <v>45748</v>
          </cell>
          <cell r="BB209">
            <v>46022</v>
          </cell>
          <cell r="BD209" t="str">
            <v>2. NO</v>
          </cell>
          <cell r="BE209" t="str">
            <v>-</v>
          </cell>
          <cell r="BF209" t="str">
            <v>-</v>
          </cell>
          <cell r="BG209" t="str">
            <v>2. NO</v>
          </cell>
          <cell r="BH209">
            <v>0</v>
          </cell>
          <cell r="BJ209" t="str">
            <v>-</v>
          </cell>
          <cell r="BL209" t="str">
            <v>2025753501900115E</v>
          </cell>
          <cell r="BM209">
            <v>18757161</v>
          </cell>
          <cell r="BN209" t="str">
            <v>JULIANA ISABEL MONTES ROMERO</v>
          </cell>
          <cell r="BO209" t="str">
            <v xml:space="preserve">https://community.secop.gov.co/Public/Tendering/ContractNoticePhases/View?PPI=CO1.PPI.38570969&amp;isFromPublicArea=True&amp;isModal=False
</v>
          </cell>
          <cell r="BP209" t="str">
            <v>VIGENTE</v>
          </cell>
          <cell r="BR209" t="str">
            <v xml:space="preserve">https://community.secop.gov.co/Public/Tendering/ContractDetailView/Index?UniqueIdentifier=CO1.PCCNTR.7726335 </v>
          </cell>
          <cell r="BS209" t="str">
            <v>DIEGO.SANCLEMENTE</v>
          </cell>
          <cell r="BT209" t="str">
            <v>parquesnacionales.gov.co</v>
          </cell>
          <cell r="BU209" t="str">
            <v>diegoandres199467@icloud.com</v>
          </cell>
          <cell r="BV209" t="str">
            <v>OPERARIO</v>
          </cell>
          <cell r="BW209" t="str">
            <v>BANCOLOMBIA S.A.</v>
          </cell>
          <cell r="BX209" t="str">
            <v>Ahorro</v>
          </cell>
          <cell r="BY209">
            <v>87076526919</v>
          </cell>
          <cell r="CE209">
            <v>2084129</v>
          </cell>
          <cell r="CF209">
            <v>2084129</v>
          </cell>
          <cell r="CG209">
            <v>2084129</v>
          </cell>
          <cell r="CH209">
            <v>2084129</v>
          </cell>
          <cell r="CI209">
            <v>2084129</v>
          </cell>
          <cell r="CJ209">
            <v>2084129</v>
          </cell>
          <cell r="CK209">
            <v>2084129</v>
          </cell>
          <cell r="CL209">
            <v>2084129</v>
          </cell>
          <cell r="CM209">
            <v>2084129</v>
          </cell>
          <cell r="CN209">
            <v>0</v>
          </cell>
        </row>
        <row r="210">
          <cell r="A210" t="str">
            <v>CD-DTPA-209-2025</v>
          </cell>
          <cell r="B210" t="str">
            <v>1 FONAM</v>
          </cell>
          <cell r="C210" t="str">
            <v>CPS-DTPA-209-2025</v>
          </cell>
          <cell r="D210" t="str">
            <v>DAMARIS TOBAR HERNANDEZ</v>
          </cell>
          <cell r="E210">
            <v>45750</v>
          </cell>
          <cell r="F210" t="str">
            <v>Prestar servicios de apoyo a la gestión con plena autonomía técnica y administrativa en el PNN Utría para desarrollar las acciones operativas derivadas de plan de ordenamiento ecoturístico del área protegida en el marco de la conservación de la diversidad biológica de las áreas protegidas del SINAP nacional</v>
          </cell>
          <cell r="G210" t="str">
            <v>APOYO A LA GESTIÓN</v>
          </cell>
          <cell r="H210" t="str">
            <v>2 CONTRATACIÓN DIRECTA</v>
          </cell>
          <cell r="I210" t="str">
            <v>14 PRESTACIÓN DE SERVICIOS</v>
          </cell>
          <cell r="J210" t="str">
            <v>N/A</v>
          </cell>
          <cell r="K210">
            <v>80111600</v>
          </cell>
          <cell r="L210">
            <v>13025</v>
          </cell>
          <cell r="M210">
            <v>15125</v>
          </cell>
          <cell r="N210">
            <v>45750</v>
          </cell>
          <cell r="O210">
            <v>2084129</v>
          </cell>
          <cell r="P210">
            <v>18618219</v>
          </cell>
          <cell r="Q210" t="str">
            <v>DIECIOCHO MILLONES SEISCIENTOS DIECIOCHO MIL DOSCIENTOS DIECINUEVE</v>
          </cell>
          <cell r="R210" t="str">
            <v>1 PERSONA NATURAL</v>
          </cell>
          <cell r="S210" t="str">
            <v>3 CÉDULA DE CIUDADANÍA</v>
          </cell>
          <cell r="T210">
            <v>1111756479</v>
          </cell>
          <cell r="U210">
            <v>2</v>
          </cell>
          <cell r="V210" t="str">
            <v>N-A</v>
          </cell>
          <cell r="W210" t="str">
            <v>11 NO SE DILIGENCIA INFORMACIÓN PARA ESTE FORMULARIO EN ESTE PERÍODO DE REPORTE</v>
          </cell>
          <cell r="X210" t="str">
            <v>FEMENINO</v>
          </cell>
          <cell r="Y210" t="str">
            <v>Valle del Cauca</v>
          </cell>
          <cell r="Z210" t="str">
            <v>Buenaventura</v>
          </cell>
          <cell r="AA210" t="str">
            <v>DAMARIS</v>
          </cell>
          <cell r="AC210" t="str">
            <v>TOBAR</v>
          </cell>
          <cell r="AD210" t="str">
            <v>HERNANDEZ</v>
          </cell>
          <cell r="AE210" t="str">
            <v>NO</v>
          </cell>
          <cell r="AF210" t="str">
            <v>6 NO CONSTITUYÓ GARANTÍAS</v>
          </cell>
          <cell r="AG210" t="str">
            <v>N-A</v>
          </cell>
          <cell r="AH210" t="str">
            <v>N-A</v>
          </cell>
          <cell r="AI210" t="str">
            <v>N-A</v>
          </cell>
          <cell r="AJ210" t="str">
            <v>N-A</v>
          </cell>
          <cell r="AK210" t="str">
            <v>GLORIA TERESITA SERNA ALZATE</v>
          </cell>
          <cell r="AL210" t="str">
            <v>PNN UTRÍA</v>
          </cell>
          <cell r="AM210" t="str">
            <v>2 SUPERVISOR</v>
          </cell>
          <cell r="AN210" t="str">
            <v>3 CÉDULA DE CIUDADANÍA</v>
          </cell>
          <cell r="AO210">
            <v>66848955</v>
          </cell>
          <cell r="AP210" t="str">
            <v>MARIA XIMENA ZORRILLA A.</v>
          </cell>
          <cell r="AQ210">
            <v>268</v>
          </cell>
          <cell r="AR210" t="str">
            <v>3 NO PACTADOS</v>
          </cell>
          <cell r="AS210" t="str">
            <v>4 NO SE HA ADICIONADO NI EN VALOR y EN TIEMPO</v>
          </cell>
          <cell r="AT210">
            <v>0</v>
          </cell>
          <cell r="AU210">
            <v>0</v>
          </cell>
          <cell r="AV210" t="str">
            <v>-</v>
          </cell>
          <cell r="AW210">
            <v>0</v>
          </cell>
          <cell r="AY210">
            <v>45751</v>
          </cell>
          <cell r="AZ210" t="str">
            <v>N/A</v>
          </cell>
          <cell r="BA210">
            <v>45751</v>
          </cell>
          <cell r="BB210">
            <v>46022</v>
          </cell>
          <cell r="BD210" t="str">
            <v>2. NO</v>
          </cell>
          <cell r="BE210" t="str">
            <v>-</v>
          </cell>
          <cell r="BF210" t="str">
            <v>-</v>
          </cell>
          <cell r="BG210" t="str">
            <v>2. NO</v>
          </cell>
          <cell r="BH210">
            <v>0</v>
          </cell>
          <cell r="BJ210" t="str">
            <v>-</v>
          </cell>
          <cell r="BL210" t="str">
            <v>2025753501900116E</v>
          </cell>
          <cell r="BM210">
            <v>18618219</v>
          </cell>
          <cell r="BN210" t="str">
            <v>JULIANA ISABEL MONTES ROMERO</v>
          </cell>
          <cell r="BO210" t="str">
            <v xml:space="preserve">https://community.secop.gov.co/Public/Tendering/ContractNoticePhases/View?PPI=CO1.PPI.38577352&amp;isFromPublicArea=True&amp;isModal=False
</v>
          </cell>
          <cell r="BP210" t="str">
            <v>VIGENTE</v>
          </cell>
          <cell r="BR210" t="str">
            <v xml:space="preserve">https://community.secop.gov.co/Public/Tendering/ContractDetailView/Index?UniqueIdentifier=CO1.PCCNTR.7739116 </v>
          </cell>
          <cell r="BS210" t="str">
            <v>DAMARIS.TOBAR</v>
          </cell>
          <cell r="BT210" t="str">
            <v>parquesnacionales.gov.co</v>
          </cell>
          <cell r="BU210" t="str">
            <v>damaristovar832@gmail.com</v>
          </cell>
          <cell r="BV210" t="str">
            <v>OPERARIO</v>
          </cell>
          <cell r="BW210" t="str">
            <v>BANCOLOMBIA S.A.</v>
          </cell>
          <cell r="BX210" t="str">
            <v>Ahorro</v>
          </cell>
          <cell r="BY210">
            <v>84330171773</v>
          </cell>
          <cell r="CE210">
            <v>1945187</v>
          </cell>
          <cell r="CF210">
            <v>2084129</v>
          </cell>
          <cell r="CG210">
            <v>2084129</v>
          </cell>
          <cell r="CH210">
            <v>2084129</v>
          </cell>
          <cell r="CI210">
            <v>2084129</v>
          </cell>
          <cell r="CJ210">
            <v>2084129</v>
          </cell>
          <cell r="CK210">
            <v>2084129</v>
          </cell>
          <cell r="CL210">
            <v>2084129</v>
          </cell>
          <cell r="CM210">
            <v>2084129</v>
          </cell>
          <cell r="CN210">
            <v>0</v>
          </cell>
        </row>
        <row r="211">
          <cell r="A211" t="str">
            <v>CD-DTPA-210-2025</v>
          </cell>
          <cell r="B211" t="str">
            <v>2 NACION</v>
          </cell>
          <cell r="C211" t="str">
            <v>CPS-DTPA-210-2025</v>
          </cell>
          <cell r="D211" t="str">
            <v>JOSE ALFREDO ZAPATA TOLEDO</v>
          </cell>
          <cell r="E211">
            <v>45756</v>
          </cell>
          <cell r="F211" t="str">
            <v>PA01-3202056-5-001 Prestar servicios profesionales con plena autonomía técnica y administrativa en el DNMI Cabo Manglares en la implementación del proceso estratégico de comunicación y educación ambiental que involucra actores priorizados y vinculados a la gestión territorial del área protegida en el marco de la conservación de la diversidad biológica de las áreas protegidas del SINAP.</v>
          </cell>
          <cell r="G211" t="str">
            <v>PROFESIONAL</v>
          </cell>
          <cell r="H211" t="str">
            <v>2 CONTRATACIÓN DIRECTA</v>
          </cell>
          <cell r="I211" t="str">
            <v>14 PRESTACIÓN DE SERVICIOS</v>
          </cell>
          <cell r="J211" t="str">
            <v>N/A</v>
          </cell>
          <cell r="K211">
            <v>80111600</v>
          </cell>
          <cell r="L211">
            <v>11725</v>
          </cell>
          <cell r="M211">
            <v>21025</v>
          </cell>
          <cell r="N211">
            <v>45756</v>
          </cell>
          <cell r="O211">
            <v>4200744</v>
          </cell>
          <cell r="P211">
            <v>36686498</v>
          </cell>
          <cell r="Q211" t="str">
            <v>TREINTA Y SEIS MILLONES SEISCIENTOS OCHENTA Y SEIS MIL CUATROCIENTOS NOVENTA Y OCHO</v>
          </cell>
          <cell r="R211" t="str">
            <v>1 PERSONA NATURAL</v>
          </cell>
          <cell r="S211" t="str">
            <v>3 CÉDULA DE CIUDADANÍA</v>
          </cell>
          <cell r="T211">
            <v>80756726</v>
          </cell>
          <cell r="U211">
            <v>2</v>
          </cell>
          <cell r="V211" t="str">
            <v>N-A</v>
          </cell>
          <cell r="W211" t="str">
            <v>11 NO SE DILIGENCIA INFORMACIÓN PARA ESTE FORMULARIO EN ESTE PERÍODO DE REPORTE</v>
          </cell>
          <cell r="X211" t="str">
            <v>MASCULINO</v>
          </cell>
          <cell r="Y211" t="str">
            <v>Ibague</v>
          </cell>
          <cell r="Z211" t="str">
            <v>Tolima</v>
          </cell>
          <cell r="AA211" t="str">
            <v>JOSE</v>
          </cell>
          <cell r="AB211" t="str">
            <v>ALFREDO</v>
          </cell>
          <cell r="AC211" t="str">
            <v>ZAPATA</v>
          </cell>
          <cell r="AD211" t="str">
            <v>TOLEDO</v>
          </cell>
          <cell r="AE211" t="str">
            <v>SI</v>
          </cell>
          <cell r="AF211" t="str">
            <v>1 PÓLIZA</v>
          </cell>
          <cell r="AG211" t="str">
            <v>12 SEGUROS DEL ESTADO</v>
          </cell>
          <cell r="AH211" t="str">
            <v>2 CUMPLIMIENTO</v>
          </cell>
          <cell r="AI211">
            <v>45756</v>
          </cell>
          <cell r="AJ211" t="str">
            <v>45-46-101030818</v>
          </cell>
          <cell r="AK211" t="str">
            <v>GLORIA TERESITA SERNA ALZATE</v>
          </cell>
          <cell r="AL211" t="str">
            <v>DNMI CABO MANGLARES</v>
          </cell>
          <cell r="AM211" t="str">
            <v>2 SUPERVISOR</v>
          </cell>
          <cell r="AN211" t="str">
            <v>3 CÉDULA DE CIUDADANÍA</v>
          </cell>
          <cell r="AO211">
            <v>1085903464</v>
          </cell>
          <cell r="AP211" t="str">
            <v>MARÍA FERNANDA VILLAREAL MONSALVE</v>
          </cell>
          <cell r="AQ211">
            <v>262</v>
          </cell>
          <cell r="AR211" t="str">
            <v>3 NO PACTADOS</v>
          </cell>
          <cell r="AS211" t="str">
            <v>4 NO SE HA ADICIONADO NI EN VALOR y EN TIEMPO</v>
          </cell>
          <cell r="AT211">
            <v>0</v>
          </cell>
          <cell r="AU211">
            <v>0</v>
          </cell>
          <cell r="AV211" t="str">
            <v>-</v>
          </cell>
          <cell r="AW211">
            <v>0</v>
          </cell>
          <cell r="AY211">
            <v>45759</v>
          </cell>
          <cell r="AZ211">
            <v>45756</v>
          </cell>
          <cell r="BA211">
            <v>45756</v>
          </cell>
          <cell r="BB211">
            <v>46022</v>
          </cell>
          <cell r="BD211" t="str">
            <v>2. NO</v>
          </cell>
          <cell r="BE211" t="str">
            <v>-</v>
          </cell>
          <cell r="BF211" t="str">
            <v>-</v>
          </cell>
          <cell r="BG211" t="str">
            <v>2. NO</v>
          </cell>
          <cell r="BH211">
            <v>0</v>
          </cell>
          <cell r="BJ211" t="str">
            <v>-</v>
          </cell>
          <cell r="BL211" t="str">
            <v>2025753501000090E</v>
          </cell>
          <cell r="BM211">
            <v>36686498</v>
          </cell>
          <cell r="BN211" t="str">
            <v>CAROLINA BETANCUR CASTRO</v>
          </cell>
          <cell r="BO211" t="str">
            <v xml:space="preserve">https://community.secop.gov.co/Public/Tendering/ContractNoticePhases/View?PPI=CO1.PPI.38759698&amp;isFromPublicArea=True&amp;isModal=False
</v>
          </cell>
          <cell r="BP211" t="str">
            <v>VIGENTE</v>
          </cell>
          <cell r="BR211" t="str">
            <v xml:space="preserve">https://community.secop.gov.co/Public/Tendering/ContractDetailView/Index?UniqueIdentifier=CO1.PCCNTR.7763015 </v>
          </cell>
          <cell r="BS211" t="str">
            <v>JOSE.ZAPATA</v>
          </cell>
          <cell r="BT211" t="str">
            <v>parquesnacionales.gov.co</v>
          </cell>
          <cell r="BU211" t="str">
            <v>eduambiental.cabomanglares@parquesnacionales.gov.co</v>
          </cell>
          <cell r="BV211" t="str">
            <v>PROFESIONAL</v>
          </cell>
          <cell r="BW211" t="str">
            <v>BANCOLOMBIA S.A.</v>
          </cell>
          <cell r="BX211" t="str">
            <v>Ahorro</v>
          </cell>
          <cell r="BY211">
            <v>89414502041</v>
          </cell>
          <cell r="CE211">
            <v>3080546</v>
          </cell>
          <cell r="CF211">
            <v>4200744</v>
          </cell>
          <cell r="CG211">
            <v>4200744</v>
          </cell>
          <cell r="CH211">
            <v>4200744</v>
          </cell>
          <cell r="CI211">
            <v>4200744</v>
          </cell>
          <cell r="CJ211">
            <v>4200744</v>
          </cell>
          <cell r="CK211">
            <v>4200744</v>
          </cell>
          <cell r="CL211">
            <v>4200744</v>
          </cell>
          <cell r="CM211">
            <v>4200744</v>
          </cell>
          <cell r="CN211">
            <v>0</v>
          </cell>
        </row>
        <row r="212">
          <cell r="A212" t="str">
            <v>CD-DTPA-211-2025</v>
          </cell>
          <cell r="B212" t="str">
            <v>1 FONAM</v>
          </cell>
          <cell r="C212" t="str">
            <v>CPS-DTPA-211-2025</v>
          </cell>
          <cell r="D212" t="str">
            <v>KEVIN JOSEPH LÓPEZ MOLINA</v>
          </cell>
          <cell r="E212">
            <v>45757</v>
          </cell>
          <cell r="F212" t="str">
            <v>Prestar servicios profesionales con plena autonomía técnica y administrativa en las actividades requeridas del PNN Farallones de Cali para planear e implementar las acciones de prevención, vigilancia y control en las áreas protegidas administradas por PNNC, en los ecosistemas andinos y de páramo , especialmente en los ecosistemas andinos y de páramo, en el marco de la conservación de la iversidad biológica de las Áreas Protegidas del SINAP Nacional.</v>
          </cell>
          <cell r="G212" t="str">
            <v>PROFESIONAL</v>
          </cell>
          <cell r="H212" t="str">
            <v>2 CONTRATACIÓN DIRECTA</v>
          </cell>
          <cell r="I212" t="str">
            <v>14 PRESTACIÓN DE SERVICIOS</v>
          </cell>
          <cell r="J212" t="str">
            <v>N/A</v>
          </cell>
          <cell r="K212">
            <v>80111600</v>
          </cell>
          <cell r="L212">
            <v>19425</v>
          </cell>
          <cell r="M212">
            <v>16225</v>
          </cell>
          <cell r="N212">
            <v>45757</v>
          </cell>
          <cell r="O212">
            <v>3670921</v>
          </cell>
          <cell r="P212">
            <v>31937013</v>
          </cell>
          <cell r="Q212" t="str">
            <v>TREINTA Y UN MILLONES NOVECIENTOS TREINTA Y SIETE MIL TRECE</v>
          </cell>
          <cell r="R212" t="str">
            <v>1 PERSONA NATURAL</v>
          </cell>
          <cell r="S212" t="str">
            <v>3 CÉDULA DE CIUDADANÍA</v>
          </cell>
          <cell r="T212">
            <v>1094974869</v>
          </cell>
          <cell r="U212">
            <v>2</v>
          </cell>
          <cell r="V212" t="str">
            <v>N-A</v>
          </cell>
          <cell r="W212" t="str">
            <v>11 NO SE DILIGENCIA INFORMACIÓN PARA ESTE FORMULARIO EN ESTE PERÍODO DE REPORTE</v>
          </cell>
          <cell r="X212" t="str">
            <v>MASCULINO</v>
          </cell>
          <cell r="Y212" t="str">
            <v>Quindio</v>
          </cell>
          <cell r="Z212" t="str">
            <v>Armenia</v>
          </cell>
          <cell r="AA212" t="str">
            <v>KEVIN</v>
          </cell>
          <cell r="AB212" t="str">
            <v>JOSEPH</v>
          </cell>
          <cell r="AC212" t="str">
            <v>LÓPEZ</v>
          </cell>
          <cell r="AD212" t="str">
            <v>MOLINA</v>
          </cell>
          <cell r="AE212" t="str">
            <v>SI</v>
          </cell>
          <cell r="AF212" t="str">
            <v>1 PÓLIZA</v>
          </cell>
          <cell r="AG212" t="str">
            <v>12 SEGUROS DEL ESTADO</v>
          </cell>
          <cell r="AH212" t="str">
            <v>2 CUMPLIMIENTO</v>
          </cell>
          <cell r="AI212">
            <v>45757</v>
          </cell>
          <cell r="AJ212" t="str">
            <v>96-46-101028626</v>
          </cell>
          <cell r="AK212" t="str">
            <v>GLORIA TERESITA SERNA ALZATE</v>
          </cell>
          <cell r="AL212" t="str">
            <v>PNN FARALLONES DE CALI</v>
          </cell>
          <cell r="AM212" t="str">
            <v>2 SUPERVISOR</v>
          </cell>
          <cell r="AN212" t="str">
            <v>3 CÉDULA DE CIUDADANÍA</v>
          </cell>
          <cell r="AO212">
            <v>29120620</v>
          </cell>
          <cell r="AP212" t="str">
            <v>MARIA JULIANA CERON</v>
          </cell>
          <cell r="AQ212">
            <v>261</v>
          </cell>
          <cell r="AR212" t="str">
            <v>3 NO PACTADOS</v>
          </cell>
          <cell r="AS212" t="str">
            <v>4 NO SE HA ADICIONADO NI EN VALOR y EN TIEMPO</v>
          </cell>
          <cell r="AT212">
            <v>0</v>
          </cell>
          <cell r="AU212">
            <v>0</v>
          </cell>
          <cell r="AV212" t="str">
            <v>-</v>
          </cell>
          <cell r="AW212">
            <v>0</v>
          </cell>
          <cell r="AY212">
            <v>45758</v>
          </cell>
          <cell r="AZ212">
            <v>45757</v>
          </cell>
          <cell r="BA212">
            <v>45757</v>
          </cell>
          <cell r="BB212">
            <v>46022</v>
          </cell>
          <cell r="BD212" t="str">
            <v>2. NO</v>
          </cell>
          <cell r="BE212" t="str">
            <v>-</v>
          </cell>
          <cell r="BF212" t="str">
            <v>-</v>
          </cell>
          <cell r="BG212" t="str">
            <v>2. NO</v>
          </cell>
          <cell r="BH212">
            <v>0</v>
          </cell>
          <cell r="BJ212" t="str">
            <v>-</v>
          </cell>
          <cell r="BL212" t="str">
            <v>2025753501900117E</v>
          </cell>
          <cell r="BM212">
            <v>31937013</v>
          </cell>
          <cell r="BN212" t="str">
            <v>WENDY ISABEL DAVID</v>
          </cell>
          <cell r="BO212" t="str">
            <v xml:space="preserve">https://community.secop.gov.co/Public/Tendering/ContractNoticePhases/View?PPI=CO1.PPI.38777163&amp;isFromPublicArea=True&amp;isModal=False
</v>
          </cell>
          <cell r="BP212" t="str">
            <v>VIGENTE</v>
          </cell>
          <cell r="BR212" t="str">
            <v xml:space="preserve">https://community.secop.gov.co/Public/Tendering/ContractDetailView/Index?UniqueIdentifier=CO1.PCCNTR.7765049 </v>
          </cell>
          <cell r="BS212" t="str">
            <v>KEVIN.LOPEZ</v>
          </cell>
          <cell r="BT212" t="str">
            <v>parquesnacionales.gov.co</v>
          </cell>
          <cell r="BU212" t="str">
            <v>kevinjlopezm02@gmail.com</v>
          </cell>
          <cell r="BV212" t="str">
            <v>PROFESIONAL</v>
          </cell>
          <cell r="BW212" t="str">
            <v>BANCOLOMBIA S.A.</v>
          </cell>
          <cell r="BX212" t="str">
            <v>Ahorro</v>
          </cell>
          <cell r="BY212">
            <v>75600037404</v>
          </cell>
          <cell r="CE212">
            <v>2569645</v>
          </cell>
          <cell r="CF212">
            <v>3670921</v>
          </cell>
          <cell r="CG212">
            <v>3670921</v>
          </cell>
          <cell r="CH212">
            <v>3670921</v>
          </cell>
          <cell r="CI212">
            <v>3670921</v>
          </cell>
          <cell r="CJ212">
            <v>3670921</v>
          </cell>
          <cell r="CK212">
            <v>3670921</v>
          </cell>
          <cell r="CL212">
            <v>3670921</v>
          </cell>
          <cell r="CM212">
            <v>3670921</v>
          </cell>
          <cell r="CN212">
            <v>0</v>
          </cell>
        </row>
        <row r="213">
          <cell r="A213" t="str">
            <v>CD-DTPA-212-2025</v>
          </cell>
          <cell r="B213" t="str">
            <v>1 FONAM</v>
          </cell>
          <cell r="C213" t="str">
            <v>CPS-DTPA-212-2025</v>
          </cell>
          <cell r="D213" t="str">
            <v>ANGELA PATRICIA ALEGRIA ORTEGA</v>
          </cell>
          <cell r="E213">
            <v>45761</v>
          </cell>
          <cell r="F213" t="str">
            <v>Prestar servicios profesionales con plena autonomía técnica y administrativa en el PNN Los Gorgona para adelantar las acciones de restauración terrestre y marina en el área protegida, en el marco de la conservación de la diversidad biológica de las áreas protegidas del SINAP nacional.</v>
          </cell>
          <cell r="G213" t="str">
            <v>PROFESIONAL</v>
          </cell>
          <cell r="H213" t="str">
            <v>2 CONTRATACIÓN DIRECTA</v>
          </cell>
          <cell r="I213" t="str">
            <v>14 PRESTACIÓN DE SERVICIOS</v>
          </cell>
          <cell r="J213" t="str">
            <v>N/A</v>
          </cell>
          <cell r="K213">
            <v>80111600</v>
          </cell>
          <cell r="L213">
            <v>13125</v>
          </cell>
          <cell r="M213">
            <v>16425</v>
          </cell>
          <cell r="N213">
            <v>45761</v>
          </cell>
          <cell r="O213">
            <v>5106004</v>
          </cell>
          <cell r="P213">
            <v>43741434</v>
          </cell>
          <cell r="Q213" t="str">
            <v>CUARENTA Y TRES MILLONES SETECIENTOS CUARENTA Y UN MIL CUATROCIENTOS TREINTA Y CUATRO</v>
          </cell>
          <cell r="R213" t="str">
            <v>1 PERSONA NATURAL</v>
          </cell>
          <cell r="S213" t="str">
            <v>3 CÉDULA DE CIUDADANÍA</v>
          </cell>
          <cell r="T213">
            <v>1037593790</v>
          </cell>
          <cell r="U213">
            <v>2</v>
          </cell>
          <cell r="V213" t="str">
            <v>N-A</v>
          </cell>
          <cell r="W213" t="str">
            <v>11 NO SE DILIGENCIA INFORMACIÓN PARA ESTE FORMULARIO EN ESTE PERÍODO DE REPORTE</v>
          </cell>
          <cell r="X213" t="str">
            <v>FEMENINO</v>
          </cell>
          <cell r="Y213" t="str">
            <v>Cauca</v>
          </cell>
          <cell r="Z213" t="str">
            <v>Popayan</v>
          </cell>
          <cell r="AA213" t="str">
            <v>ANGELA</v>
          </cell>
          <cell r="AB213" t="str">
            <v>PATRICIA</v>
          </cell>
          <cell r="AC213" t="str">
            <v>ALEGRIA</v>
          </cell>
          <cell r="AD213" t="str">
            <v>ORTEGA</v>
          </cell>
          <cell r="AE213" t="str">
            <v>SI</v>
          </cell>
          <cell r="AF213" t="str">
            <v>1 PÓLIZA</v>
          </cell>
          <cell r="AG213" t="str">
            <v>12 SEGUROS DEL ESTADO</v>
          </cell>
          <cell r="AH213" t="str">
            <v>2 CUMPLIMIENTO</v>
          </cell>
          <cell r="AI213">
            <v>45758</v>
          </cell>
          <cell r="AJ213" t="str">
            <v>45-46-101030858</v>
          </cell>
          <cell r="AK213" t="str">
            <v>GLORIA TERESITA SERNA ALZATE</v>
          </cell>
          <cell r="AL213" t="str">
            <v>PNN GORGONA</v>
          </cell>
          <cell r="AM213" t="str">
            <v>2 SUPERVISOR</v>
          </cell>
          <cell r="AN213" t="str">
            <v>3 CÉDULA DE CIUDADANÍA</v>
          </cell>
          <cell r="AO213">
            <v>6499218</v>
          </cell>
          <cell r="AP213" t="str">
            <v>ANDRES MAURICIO ROJAS CAÑAS</v>
          </cell>
          <cell r="AQ213">
            <v>257</v>
          </cell>
          <cell r="AR213" t="str">
            <v>3 NO PACTADOS</v>
          </cell>
          <cell r="AS213" t="str">
            <v>4 NO SE HA ADICIONADO NI EN VALOR y EN TIEMPO</v>
          </cell>
          <cell r="AT213">
            <v>0</v>
          </cell>
          <cell r="AU213">
            <v>0</v>
          </cell>
          <cell r="AV213" t="str">
            <v>-</v>
          </cell>
          <cell r="AW213">
            <v>0</v>
          </cell>
          <cell r="AY213">
            <v>45763</v>
          </cell>
          <cell r="AZ213">
            <v>45758</v>
          </cell>
          <cell r="BA213">
            <v>45761</v>
          </cell>
          <cell r="BB213">
            <v>46022</v>
          </cell>
          <cell r="BD213" t="str">
            <v>2. NO</v>
          </cell>
          <cell r="BE213" t="str">
            <v>-</v>
          </cell>
          <cell r="BF213" t="str">
            <v>-</v>
          </cell>
          <cell r="BG213" t="str">
            <v>2. NO</v>
          </cell>
          <cell r="BH213">
            <v>0</v>
          </cell>
          <cell r="BJ213" t="str">
            <v>-</v>
          </cell>
          <cell r="BL213" t="str">
            <v>2025753501900118E</v>
          </cell>
          <cell r="BM213">
            <v>43741434</v>
          </cell>
          <cell r="BN213" t="str">
            <v>DIANA PATRICIA GUERRERO</v>
          </cell>
          <cell r="BO213" t="str">
            <v xml:space="preserve">https://community.secop.gov.co/Public/Tendering/ContractNoticePhases/View?PPI=CO1.PPI.38830737&amp;isFromPublicArea=True&amp;isModal=False
</v>
          </cell>
          <cell r="BP213" t="str">
            <v>VIGENTE</v>
          </cell>
          <cell r="BR213" t="str">
            <v xml:space="preserve">https://community.secop.gov.co/Public/Tendering/ContractDetailView/Index?UniqueIdentifier=CO1.PCCNTR.7775070 </v>
          </cell>
          <cell r="BS213" t="str">
            <v>ANGELA.ALEGRIA</v>
          </cell>
          <cell r="BT213" t="str">
            <v>parquesnacionales.gov.co</v>
          </cell>
          <cell r="BU213" t="str">
            <v>alegraangy@gmail.com</v>
          </cell>
          <cell r="BV213" t="str">
            <v>PROFESIONAL</v>
          </cell>
          <cell r="BW213" t="str">
            <v>BANCOLOMBIA S.A.</v>
          </cell>
          <cell r="BX213" t="str">
            <v>Ahorro</v>
          </cell>
          <cell r="BY213">
            <v>925482625</v>
          </cell>
          <cell r="CE213">
            <v>2893402</v>
          </cell>
          <cell r="CF213">
            <v>5106004</v>
          </cell>
          <cell r="CG213">
            <v>5106004</v>
          </cell>
          <cell r="CH213">
            <v>5106004</v>
          </cell>
          <cell r="CI213">
            <v>5106004</v>
          </cell>
          <cell r="CJ213">
            <v>5106004</v>
          </cell>
          <cell r="CK213">
            <v>5106004</v>
          </cell>
          <cell r="CL213">
            <v>5106004</v>
          </cell>
          <cell r="CM213">
            <v>5106004</v>
          </cell>
          <cell r="CN213">
            <v>0</v>
          </cell>
        </row>
        <row r="214">
          <cell r="A214" t="str">
            <v>CD-DTPA-213-2025</v>
          </cell>
          <cell r="B214" t="str">
            <v>1 FONAM</v>
          </cell>
          <cell r="C214" t="str">
            <v>CPS-DTPA-213-2025</v>
          </cell>
          <cell r="D214" t="str">
            <v>GUSTAVO AMAGARA DOGIRAMA</v>
          </cell>
          <cell r="E214">
            <v>45762</v>
          </cell>
          <cell r="F214" t="str">
            <v>Prestar servicio de apoyo a la gestión con plena autonomía técnica y administrativa en el PNN Utría en el monitoreo y mantenimiento a los procesos de restauración ecológica en el marco de la conservación de la diversidad biológica de las áreas protegidas del SINAP nacional.</v>
          </cell>
          <cell r="G214" t="str">
            <v>APOYO A LA GESTIÓN</v>
          </cell>
          <cell r="H214" t="str">
            <v>2 CONTRATACIÓN DIRECTA</v>
          </cell>
          <cell r="I214" t="str">
            <v>14 PRESTACIÓN DE SERVICIOS</v>
          </cell>
          <cell r="J214" t="str">
            <v>N/A</v>
          </cell>
          <cell r="K214">
            <v>80111600</v>
          </cell>
          <cell r="L214">
            <v>9425</v>
          </cell>
          <cell r="M214">
            <v>16625</v>
          </cell>
          <cell r="N214">
            <v>45763</v>
          </cell>
          <cell r="O214">
            <v>1836237</v>
          </cell>
          <cell r="P214">
            <v>15608015</v>
          </cell>
          <cell r="Q214" t="str">
            <v xml:space="preserve">QUINCE MILLONES SEISCIENTOS OCHO MIL QUINCE </v>
          </cell>
          <cell r="R214" t="str">
            <v>1 PERSONA NATURAL</v>
          </cell>
          <cell r="S214" t="str">
            <v>3 CÉDULA DE CIUDADANÍA</v>
          </cell>
          <cell r="T214">
            <v>82385064</v>
          </cell>
          <cell r="U214">
            <v>2</v>
          </cell>
          <cell r="V214" t="str">
            <v>N-A</v>
          </cell>
          <cell r="W214" t="str">
            <v>11 NO SE DILIGENCIA INFORMACIÓN PARA ESTE FORMULARIO EN ESTE PERÍODO DE REPORTE</v>
          </cell>
          <cell r="X214" t="str">
            <v>MASCULINO</v>
          </cell>
          <cell r="Y214" t="str">
            <v>Chocó</v>
          </cell>
          <cell r="Z214" t="str">
            <v>Bahía Solano</v>
          </cell>
          <cell r="AA214" t="str">
            <v>GUSTAVO</v>
          </cell>
          <cell r="AC214" t="str">
            <v>AMAGARA</v>
          </cell>
          <cell r="AD214" t="str">
            <v>DOGIRAMA</v>
          </cell>
          <cell r="AE214" t="str">
            <v>NO</v>
          </cell>
          <cell r="AF214" t="str">
            <v>6 NO CONSTITUYÓ GARANTÍAS</v>
          </cell>
          <cell r="AG214" t="str">
            <v>N-A</v>
          </cell>
          <cell r="AH214" t="str">
            <v>N-A</v>
          </cell>
          <cell r="AI214" t="str">
            <v>N-A</v>
          </cell>
          <cell r="AJ214" t="str">
            <v>N-A</v>
          </cell>
          <cell r="AK214" t="str">
            <v>GLORIA TERESITA SERNA ALZATE</v>
          </cell>
          <cell r="AL214" t="str">
            <v>PNN UTRÍA</v>
          </cell>
          <cell r="AM214" t="str">
            <v>2 SUPERVISOR</v>
          </cell>
          <cell r="AN214" t="str">
            <v>3 CÉDULA DE CIUDADANÍA</v>
          </cell>
          <cell r="AO214">
            <v>66848955</v>
          </cell>
          <cell r="AP214" t="str">
            <v>MARIA XIMENA ZORRILLA A.</v>
          </cell>
          <cell r="AQ214">
            <v>255</v>
          </cell>
          <cell r="AR214" t="str">
            <v>3 NO PACTADOS</v>
          </cell>
          <cell r="AS214" t="str">
            <v>4 NO SE HA ADICIONADO NI EN VALOR y EN TIEMPO</v>
          </cell>
          <cell r="AT214">
            <v>0</v>
          </cell>
          <cell r="AU214">
            <v>0</v>
          </cell>
          <cell r="AV214" t="str">
            <v>-</v>
          </cell>
          <cell r="AW214">
            <v>0</v>
          </cell>
          <cell r="AY214">
            <v>45763</v>
          </cell>
          <cell r="AZ214" t="str">
            <v>N/A</v>
          </cell>
          <cell r="BA214">
            <v>45763</v>
          </cell>
          <cell r="BB214">
            <v>46022</v>
          </cell>
          <cell r="BD214" t="str">
            <v>2. NO</v>
          </cell>
          <cell r="BE214" t="str">
            <v>-</v>
          </cell>
          <cell r="BF214" t="str">
            <v>-</v>
          </cell>
          <cell r="BG214" t="str">
            <v>2. NO</v>
          </cell>
          <cell r="BH214">
            <v>0</v>
          </cell>
          <cell r="BJ214" t="str">
            <v>-</v>
          </cell>
          <cell r="BL214" t="str">
            <v>2025753501900119E</v>
          </cell>
          <cell r="BM214">
            <v>15608015</v>
          </cell>
          <cell r="BN214" t="str">
            <v>JULIANA ISABEL MONTES ROMERO</v>
          </cell>
          <cell r="BO214" t="str">
            <v xml:space="preserve">https://community.secop.gov.co/Public/Tendering/ContractNoticePhases/View?PPI=CO1.PPI.38894678&amp;isFromPublicArea=True&amp;isModal=False
</v>
          </cell>
          <cell r="BP214" t="str">
            <v>VIGENTE</v>
          </cell>
          <cell r="BR214" t="str">
            <v xml:space="preserve">https://community.secop.gov.co/Public/Tendering/ContractDetailView/Index?UniqueIdentifier=CO1.PCCNTR.7787317 </v>
          </cell>
          <cell r="BS214" t="str">
            <v>GUSTAVO.AMAGARA</v>
          </cell>
          <cell r="BT214" t="str">
            <v>parquesnacionales.gov.co</v>
          </cell>
          <cell r="BU214" t="str">
            <v>gustavoamagara2025@gmail.com</v>
          </cell>
          <cell r="BV214" t="str">
            <v>OPERARIO</v>
          </cell>
          <cell r="BW214" t="str">
            <v>BANCO AGRARIO DE COLOMBIA S.A.</v>
          </cell>
          <cell r="BX214" t="str">
            <v>Ahorro</v>
          </cell>
          <cell r="BY214">
            <v>433090062321</v>
          </cell>
          <cell r="CE214">
            <v>918119</v>
          </cell>
          <cell r="CF214">
            <v>1836237</v>
          </cell>
          <cell r="CG214">
            <v>1836237</v>
          </cell>
          <cell r="CH214">
            <v>1836237</v>
          </cell>
          <cell r="CI214">
            <v>1836237</v>
          </cell>
          <cell r="CJ214">
            <v>1836237</v>
          </cell>
          <cell r="CK214">
            <v>1836237</v>
          </cell>
          <cell r="CL214">
            <v>1836237</v>
          </cell>
          <cell r="CM214">
            <v>1836237</v>
          </cell>
          <cell r="CN214">
            <v>0</v>
          </cell>
        </row>
        <row r="215">
          <cell r="A215" t="str">
            <v>CD-DTPA-214-2025</v>
          </cell>
          <cell r="B215" t="str">
            <v>2 NACION</v>
          </cell>
          <cell r="C215" t="str">
            <v>CPS-DTPA-214-2025</v>
          </cell>
          <cell r="D215" t="str">
            <v>ENRIQUE GARRIDO</v>
          </cell>
          <cell r="E215">
            <v>45770</v>
          </cell>
          <cell r="F215" t="str">
            <v>PA01-3202008-9-015 Prestar servicios de apoyo a la gestión con plena autonomía técnica y administrativa en el DNMI Cabo Manglares en el desarrollo de las actividades operativas de la línea de monitoreo e investigación en el marco de la conservación de la diversidad biológica de las áreas protegidas del SINAP nacional.</v>
          </cell>
          <cell r="G215" t="str">
            <v>APOYO A LA GESTIÓN</v>
          </cell>
          <cell r="H215" t="str">
            <v>2 CONTRATACIÓN DIRECTA</v>
          </cell>
          <cell r="I215" t="str">
            <v>14 PRESTACIÓN DE SERVICIOS</v>
          </cell>
          <cell r="J215" t="str">
            <v>N/A</v>
          </cell>
          <cell r="K215">
            <v>80111600</v>
          </cell>
          <cell r="L215">
            <v>11525</v>
          </cell>
          <cell r="M215">
            <v>24425</v>
          </cell>
          <cell r="N215">
            <v>45771</v>
          </cell>
          <cell r="O215">
            <v>1836237</v>
          </cell>
          <cell r="P215">
            <v>15118351</v>
          </cell>
          <cell r="Q215" t="str">
            <v xml:space="preserve">QUINCE MILLONES CIENTO DIECIOCHO MIL TRESCIENTOS CINCUENTA Y UN </v>
          </cell>
          <cell r="R215" t="str">
            <v>1 PERSONA NATURAL</v>
          </cell>
          <cell r="S215" t="str">
            <v>3 CÉDULA DE CIUDADANÍA</v>
          </cell>
          <cell r="T215">
            <v>12919625</v>
          </cell>
          <cell r="U215">
            <v>2</v>
          </cell>
          <cell r="V215" t="str">
            <v>N-A</v>
          </cell>
          <cell r="W215" t="str">
            <v>11 NO SE DILIGENCIA INFORMACIÓN PARA ESTE FORMULARIO EN ESTE PERÍODO DE REPORTE</v>
          </cell>
          <cell r="X215" t="str">
            <v>MASCULINO</v>
          </cell>
          <cell r="Y215" t="str">
            <v>Nariño</v>
          </cell>
          <cell r="Z215" t="str">
            <v>San Andrés de Tumaco</v>
          </cell>
          <cell r="AA215" t="str">
            <v>ENRIQUE</v>
          </cell>
          <cell r="AC215" t="str">
            <v>GARRIDO</v>
          </cell>
          <cell r="AE215" t="str">
            <v>NO</v>
          </cell>
          <cell r="AF215" t="str">
            <v>6 NO CONSTITUYÓ GARANTÍAS</v>
          </cell>
          <cell r="AG215" t="str">
            <v>N-A</v>
          </cell>
          <cell r="AH215" t="str">
            <v>N-A</v>
          </cell>
          <cell r="AI215" t="str">
            <v>N-A</v>
          </cell>
          <cell r="AJ215" t="str">
            <v>N-A</v>
          </cell>
          <cell r="AK215" t="str">
            <v>GLORIA TERESITA SERNA ALZATE</v>
          </cell>
          <cell r="AL215" t="str">
            <v>DNMI CABO MANGLARES</v>
          </cell>
          <cell r="AM215" t="str">
            <v>2 SUPERVISOR</v>
          </cell>
          <cell r="AN215" t="str">
            <v>3 CÉDULA DE CIUDADANÍA</v>
          </cell>
          <cell r="AO215">
            <v>1085903464</v>
          </cell>
          <cell r="AP215" t="str">
            <v>MARÍA FERNANDA VILLAREAL MONSALVE</v>
          </cell>
          <cell r="AQ215">
            <v>248</v>
          </cell>
          <cell r="AR215" t="str">
            <v>3 NO PACTADOS</v>
          </cell>
          <cell r="AS215" t="str">
            <v>4 NO SE HA ADICIONADO NI EN VALOR y EN TIEMPO</v>
          </cell>
          <cell r="AT215">
            <v>0</v>
          </cell>
          <cell r="AU215">
            <v>0</v>
          </cell>
          <cell r="AV215" t="str">
            <v>-</v>
          </cell>
          <cell r="AW215">
            <v>0</v>
          </cell>
          <cell r="AY215">
            <v>45770</v>
          </cell>
          <cell r="AZ215" t="str">
            <v>N/A</v>
          </cell>
          <cell r="BA215">
            <v>45771</v>
          </cell>
          <cell r="BB215">
            <v>46022</v>
          </cell>
          <cell r="BD215" t="str">
            <v>2. NO</v>
          </cell>
          <cell r="BE215" t="str">
            <v>-</v>
          </cell>
          <cell r="BF215" t="str">
            <v>-</v>
          </cell>
          <cell r="BG215" t="str">
            <v>2. NO</v>
          </cell>
          <cell r="BH215">
            <v>0</v>
          </cell>
          <cell r="BJ215" t="str">
            <v>-</v>
          </cell>
          <cell r="BL215" t="str">
            <v>2025753501000091E</v>
          </cell>
          <cell r="BM215">
            <v>15118351</v>
          </cell>
          <cell r="BN215" t="str">
            <v>CAROLINA BETANCUR CASTRO</v>
          </cell>
          <cell r="BO215" t="str">
            <v>https://community.secop.gov.co/Public/Tendering/ContractNoticePhases/View?PPI=CO1.PPI.38896461&amp;isFromPublicArea=True&amp;isModal=False</v>
          </cell>
          <cell r="BP215" t="str">
            <v>VIGENTE</v>
          </cell>
          <cell r="BR215" t="str">
            <v xml:space="preserve">https://community.secop.gov.co/Public/Tendering/ContractDetailView/Index?UniqueIdentifier=CO1.PCCNTR.7786497 </v>
          </cell>
          <cell r="BS215" t="str">
            <v>ENRIQUE.GARRIDO</v>
          </cell>
          <cell r="BT215" t="str">
            <v>parquesnacionales.gov.co</v>
          </cell>
          <cell r="BU215" t="str">
            <v xml:space="preserve">enriquegarrido8@gmail.com </v>
          </cell>
          <cell r="BV215" t="str">
            <v>OPERARIO</v>
          </cell>
          <cell r="BW215" t="str">
            <v>BANCO POPULAR S. A.</v>
          </cell>
          <cell r="BX215" t="str">
            <v>Ahorro</v>
          </cell>
          <cell r="BY215">
            <v>500806956161</v>
          </cell>
          <cell r="CE215">
            <v>428455</v>
          </cell>
          <cell r="CF215">
            <v>1836237</v>
          </cell>
          <cell r="CG215">
            <v>1836237</v>
          </cell>
          <cell r="CH215">
            <v>1836237</v>
          </cell>
          <cell r="CI215">
            <v>1836237</v>
          </cell>
          <cell r="CJ215">
            <v>1836237</v>
          </cell>
          <cell r="CK215">
            <v>1836237</v>
          </cell>
          <cell r="CL215">
            <v>1836237</v>
          </cell>
          <cell r="CM215">
            <v>1836237</v>
          </cell>
          <cell r="CN215">
            <v>0</v>
          </cell>
        </row>
        <row r="216">
          <cell r="A216" t="str">
            <v>CD-DTPA-215-2025</v>
          </cell>
          <cell r="B216" t="str">
            <v>2 NACION</v>
          </cell>
          <cell r="C216" t="str">
            <v>CPS-DTPA-215-2025</v>
          </cell>
          <cell r="D216" t="str">
            <v>WILLIAM MINA QUIÑONES</v>
          </cell>
          <cell r="E216">
            <v>45770</v>
          </cell>
          <cell r="F216" t="str">
            <v>PA01-3202060-18_1-009 Prestar servicios de apoyo a la gestión con plena autonomía técnica y administrativa en el DNMI Cabo Manglares en el desarrollo de las actividades técnicas y operativas del monitoreo y mantenimiento a los procesos de restauración ecológica en el marco de la conservación de la diversidad biológica de las áreas protegidas del SINAP</v>
          </cell>
          <cell r="G216" t="str">
            <v>APOYO A LA GESTIÓN</v>
          </cell>
          <cell r="H216" t="str">
            <v>2 CONTRATACIÓN DIRECTA</v>
          </cell>
          <cell r="I216" t="str">
            <v>14 PRESTACIÓN DE SERVICIOS</v>
          </cell>
          <cell r="J216" t="str">
            <v>N/A</v>
          </cell>
          <cell r="K216">
            <v>80111600</v>
          </cell>
          <cell r="L216">
            <v>12025</v>
          </cell>
          <cell r="M216">
            <v>24525</v>
          </cell>
          <cell r="N216">
            <v>45771</v>
          </cell>
          <cell r="O216">
            <v>2948106</v>
          </cell>
          <cell r="P216">
            <v>24272739</v>
          </cell>
          <cell r="Q216" t="str">
            <v xml:space="preserve">VEINTICUATRO MILLONES DOSCIENTOS SETENTA Y DOS MIL SETECIENTOS TREINTA Y NUEVE </v>
          </cell>
          <cell r="R216" t="str">
            <v>1 PERSONA NATURAL</v>
          </cell>
          <cell r="S216" t="str">
            <v>3 CÉDULA DE CIUDADANÍA</v>
          </cell>
          <cell r="T216">
            <v>1087124228</v>
          </cell>
          <cell r="U216">
            <v>2</v>
          </cell>
          <cell r="V216" t="str">
            <v>N-A</v>
          </cell>
          <cell r="W216" t="str">
            <v>11 NO SE DILIGENCIA INFORMACIÓN PARA ESTE FORMULARIO EN ESTE PERÍODO DE REPORTE</v>
          </cell>
          <cell r="X216" t="str">
            <v>MASCULINO</v>
          </cell>
          <cell r="Y216" t="str">
            <v>Nariño</v>
          </cell>
          <cell r="Z216" t="str">
            <v>San Andrés de Tumaco</v>
          </cell>
          <cell r="AA216" t="str">
            <v>WILLIAM</v>
          </cell>
          <cell r="AC216" t="str">
            <v>MINA</v>
          </cell>
          <cell r="AD216" t="str">
            <v>QUIÑONES</v>
          </cell>
          <cell r="AE216" t="str">
            <v>NO</v>
          </cell>
          <cell r="AF216" t="str">
            <v>6 NO CONSTITUYÓ GARANTÍAS</v>
          </cell>
          <cell r="AG216" t="str">
            <v>N-A</v>
          </cell>
          <cell r="AH216" t="str">
            <v>N-A</v>
          </cell>
          <cell r="AI216" t="str">
            <v>N-A</v>
          </cell>
          <cell r="AJ216" t="str">
            <v>N-A</v>
          </cell>
          <cell r="AK216" t="str">
            <v>GLORIA TERESITA SERNA ALZATE</v>
          </cell>
          <cell r="AL216" t="str">
            <v>DNMI CABO MANGLARES</v>
          </cell>
          <cell r="AM216" t="str">
            <v>2 SUPERVISOR</v>
          </cell>
          <cell r="AN216" t="str">
            <v>3 CÉDULA DE CIUDADANÍA</v>
          </cell>
          <cell r="AO216">
            <v>1085903464</v>
          </cell>
          <cell r="AP216" t="str">
            <v>MARÍA FERNANDA VILLAREAL MONSALVE</v>
          </cell>
          <cell r="AQ216">
            <v>248</v>
          </cell>
          <cell r="AR216" t="str">
            <v>3 NO PACTADOS</v>
          </cell>
          <cell r="AS216" t="str">
            <v>4 NO SE HA ADICIONADO NI EN VALOR y EN TIEMPO</v>
          </cell>
          <cell r="AT216">
            <v>0</v>
          </cell>
          <cell r="AU216">
            <v>0</v>
          </cell>
          <cell r="AV216" t="str">
            <v>-</v>
          </cell>
          <cell r="AW216">
            <v>0</v>
          </cell>
          <cell r="AY216">
            <v>45771</v>
          </cell>
          <cell r="AZ216" t="str">
            <v>N/A</v>
          </cell>
          <cell r="BA216">
            <v>45771</v>
          </cell>
          <cell r="BB216">
            <v>46022</v>
          </cell>
          <cell r="BD216" t="str">
            <v>2. NO</v>
          </cell>
          <cell r="BE216" t="str">
            <v>-</v>
          </cell>
          <cell r="BF216" t="str">
            <v>-</v>
          </cell>
          <cell r="BG216" t="str">
            <v>2. NO</v>
          </cell>
          <cell r="BH216">
            <v>0</v>
          </cell>
          <cell r="BJ216" t="str">
            <v>-</v>
          </cell>
          <cell r="BL216" t="str">
            <v>2025753501000092E</v>
          </cell>
          <cell r="BM216">
            <v>24272739</v>
          </cell>
          <cell r="BN216" t="str">
            <v>CAROLINA BETANCUR CASTRO</v>
          </cell>
          <cell r="BO216" t="str">
            <v xml:space="preserve">https://community.secop.gov.co/Public/Tendering/ContractNoticePhases/View?PPI=CO1.PPI.38950867&amp;isFromPublicArea=True&amp;isModal=False
</v>
          </cell>
          <cell r="BP216" t="str">
            <v>VIGENTE</v>
          </cell>
          <cell r="BR216" t="str">
            <v xml:space="preserve">https://community.secop.gov.co/Public/Tendering/ContractDetailView/Index?UniqueIdentifier=CO1.PCCNTR.7797554 </v>
          </cell>
          <cell r="BS216" t="str">
            <v>WILLIAM.MINA</v>
          </cell>
          <cell r="BT216" t="str">
            <v>parquesnacionales.gov.co</v>
          </cell>
          <cell r="BU216" t="str">
            <v>williamminaq4@gmail.com</v>
          </cell>
          <cell r="BV216" t="str">
            <v>TECNICO</v>
          </cell>
          <cell r="BW216" t="str">
            <v>BANCOLOMBIA S.A.</v>
          </cell>
          <cell r="BX216" t="str">
            <v>Ahorro</v>
          </cell>
          <cell r="BY216">
            <v>89480863110</v>
          </cell>
          <cell r="CE216">
            <v>687891</v>
          </cell>
          <cell r="CF216">
            <v>2948106</v>
          </cell>
          <cell r="CG216">
            <v>2948106</v>
          </cell>
          <cell r="CH216">
            <v>2948106</v>
          </cell>
          <cell r="CI216">
            <v>2948106</v>
          </cell>
          <cell r="CJ216">
            <v>2948106</v>
          </cell>
          <cell r="CK216">
            <v>2948106</v>
          </cell>
          <cell r="CL216">
            <v>2948106</v>
          </cell>
          <cell r="CM216">
            <v>2948106</v>
          </cell>
          <cell r="CN216">
            <v>0</v>
          </cell>
        </row>
        <row r="217">
          <cell r="A217" t="str">
            <v>CD-DTPA-216-2025</v>
          </cell>
          <cell r="B217" t="str">
            <v>2 NACION</v>
          </cell>
          <cell r="C217" t="str">
            <v>CPS-DTPA-216-2025</v>
          </cell>
          <cell r="D217" t="str">
            <v>LEYDI YESENIA FRANCO CASTAÑO</v>
          </cell>
          <cell r="E217">
            <v>45784</v>
          </cell>
          <cell r="F217" t="str">
            <v>Prestar servicios de apoyo a la gestión con plena autonomía técnica y administrativa en el trámite de comisiones y siniestros de la Dirección Territorial Pacífico y sus áreas protegidas adscritas, en el marco de la conservación de la diversidad biológica de las áreas protegidas del SINAP nacional.</v>
          </cell>
          <cell r="G217" t="str">
            <v>APOYO A LA GESTIÓN</v>
          </cell>
          <cell r="H217" t="str">
            <v>2 CONTRATACIÓN DIRECTA</v>
          </cell>
          <cell r="I217" t="str">
            <v>14 PRESTACIÓN DE SERVICIOS</v>
          </cell>
          <cell r="J217" t="str">
            <v>N/A</v>
          </cell>
          <cell r="K217">
            <v>80111600</v>
          </cell>
          <cell r="L217">
            <v>19625</v>
          </cell>
          <cell r="M217">
            <v>26525</v>
          </cell>
          <cell r="N217">
            <v>45784</v>
          </cell>
          <cell r="O217">
            <v>3670920</v>
          </cell>
          <cell r="P217">
            <v>28021356</v>
          </cell>
          <cell r="Q217" t="str">
            <v xml:space="preserve">VEINTIOCHO MILLONES VEINTIÚN MIL TRESCIENTOS CINCUENTA Y SEIS </v>
          </cell>
          <cell r="R217" t="str">
            <v>1 PERSONA NATURAL</v>
          </cell>
          <cell r="S217" t="str">
            <v>3 CÉDULA DE CIUDADANÍA</v>
          </cell>
          <cell r="T217">
            <v>1143861129</v>
          </cell>
          <cell r="U217">
            <v>2</v>
          </cell>
          <cell r="V217" t="str">
            <v>N-A</v>
          </cell>
          <cell r="W217" t="str">
            <v>11 NO SE DILIGENCIA INFORMACIÓN PARA ESTE FORMULARIO EN ESTE PERÍODO DE REPORTE</v>
          </cell>
          <cell r="X217" t="str">
            <v>FEMENINO</v>
          </cell>
          <cell r="Y217" t="str">
            <v>Valle del Cauca</v>
          </cell>
          <cell r="Z217" t="str">
            <v>Santiago de Cali</v>
          </cell>
          <cell r="AA217" t="str">
            <v>LEIDY</v>
          </cell>
          <cell r="AB217" t="str">
            <v>YESENIA</v>
          </cell>
          <cell r="AC217" t="str">
            <v>FRANCO</v>
          </cell>
          <cell r="AD217" t="str">
            <v>CASTAÑO</v>
          </cell>
          <cell r="AE217" t="str">
            <v>NO</v>
          </cell>
          <cell r="AF217" t="str">
            <v>6 NO CONSTITUYÓ GARANTÍAS</v>
          </cell>
          <cell r="AG217" t="str">
            <v>N-A</v>
          </cell>
          <cell r="AH217" t="str">
            <v>N-A</v>
          </cell>
          <cell r="AI217" t="str">
            <v>N-A</v>
          </cell>
          <cell r="AJ217" t="str">
            <v>N-A</v>
          </cell>
          <cell r="AK217" t="str">
            <v>GLORIA TERESITA SERNA ALZATE</v>
          </cell>
          <cell r="AL217" t="str">
            <v>DTPA</v>
          </cell>
          <cell r="AM217" t="str">
            <v>2 SUPERVISOR</v>
          </cell>
          <cell r="AN217" t="str">
            <v>3 CÉDULA DE CIUDADANÍA</v>
          </cell>
          <cell r="AO217">
            <v>1085261007</v>
          </cell>
          <cell r="AP217" t="str">
            <v>JUAN CARLOS ALPALA BURBANO</v>
          </cell>
          <cell r="AQ217">
            <v>234</v>
          </cell>
          <cell r="AR217" t="str">
            <v>3 NO PACTADOS</v>
          </cell>
          <cell r="AS217" t="str">
            <v>4 NO SE HA ADICIONADO NI EN VALOR y EN TIEMPO</v>
          </cell>
          <cell r="AT217">
            <v>1</v>
          </cell>
          <cell r="AU217">
            <v>611820</v>
          </cell>
          <cell r="AV217">
            <v>45973</v>
          </cell>
          <cell r="AW217">
            <v>5</v>
          </cell>
          <cell r="AX217">
            <v>45973</v>
          </cell>
          <cell r="AY217">
            <v>45784</v>
          </cell>
          <cell r="AZ217" t="str">
            <v>N/A</v>
          </cell>
          <cell r="BA217">
            <v>45784</v>
          </cell>
          <cell r="BB217">
            <v>46021</v>
          </cell>
          <cell r="BD217" t="str">
            <v>2. NO</v>
          </cell>
          <cell r="BE217" t="str">
            <v>-</v>
          </cell>
          <cell r="BF217" t="str">
            <v>-</v>
          </cell>
          <cell r="BG217" t="str">
            <v>1. SI</v>
          </cell>
          <cell r="BH217">
            <v>0</v>
          </cell>
          <cell r="BJ217" t="str">
            <v>-</v>
          </cell>
          <cell r="BK217" t="str">
            <v>ADICIONADO Y PRORROGADO</v>
          </cell>
          <cell r="BL217" t="str">
            <v>2025753501000093E</v>
          </cell>
          <cell r="BM217">
            <v>28633176</v>
          </cell>
          <cell r="BN217" t="str">
            <v>JULIANA ISABEL MONTES ROMERO</v>
          </cell>
          <cell r="BO217" t="str">
            <v xml:space="preserve">https://community.secop.gov.co/Public/Tendering/ContractNoticePhases/View?PPI=CO1.PPI.39297979&amp;isFromPublicArea=True&amp;isModal=False </v>
          </cell>
          <cell r="BP217" t="str">
            <v>VIGENTE</v>
          </cell>
          <cell r="BR217" t="str">
            <v xml:space="preserve">https://community.secop.gov.co/Public/Tendering/ContractDetailView/Index?UniqueIdentifier=CO1.PCCNTR.7853772 </v>
          </cell>
          <cell r="BS217" t="str">
            <v>leidy.franco</v>
          </cell>
          <cell r="BT217" t="str">
            <v>parquesnacionales.gov.co</v>
          </cell>
          <cell r="BU217" t="str">
            <v>siniestros.dtpa@parquesnacionales.gov.co</v>
          </cell>
          <cell r="BV217" t="str">
            <v>TECNOLOGO</v>
          </cell>
          <cell r="BW217" t="str">
            <v>SCOTIABANK COLPATRIA SA</v>
          </cell>
          <cell r="BX217" t="str">
            <v>Ahorro</v>
          </cell>
          <cell r="BY217">
            <v>5922016465</v>
          </cell>
          <cell r="CF217">
            <v>2936736</v>
          </cell>
          <cell r="CG217">
            <v>3670920</v>
          </cell>
          <cell r="CH217">
            <v>3670920</v>
          </cell>
          <cell r="CI217">
            <v>3670920</v>
          </cell>
          <cell r="CJ217">
            <v>3670920</v>
          </cell>
          <cell r="CK217">
            <v>3670920</v>
          </cell>
          <cell r="CL217">
            <v>3670920</v>
          </cell>
          <cell r="CM217">
            <v>3059100</v>
          </cell>
          <cell r="CN217">
            <v>611820</v>
          </cell>
        </row>
        <row r="218">
          <cell r="A218" t="str">
            <v>CD-DTPA-217-2025</v>
          </cell>
          <cell r="B218" t="str">
            <v>2 NACION</v>
          </cell>
          <cell r="C218" t="str">
            <v>CPS-DTPA-217-2025</v>
          </cell>
          <cell r="D218" t="str">
            <v>MARGARITA MARÍA MARÍN RESTREPO</v>
          </cell>
          <cell r="E218">
            <v>45797</v>
          </cell>
          <cell r="F218" t="str">
            <v>Prestar servicios profesionales con plena autonomía técnica y administrativa en el Dirección Territorial Pacifico para orientar jurídicamente las acciones que se adelanten dentro del proceso de implementación de acciones de prevención, vigilancia y control en las áreas protegidas de administradas por la DTPA, especialmente las relacionadas con el proceso sancionatorio ambiental, en el marco de la conservación de la diversidad biológica de las Áreas Protegidas del SINAP Nacional.</v>
          </cell>
          <cell r="G218" t="str">
            <v>PROFESIONAL</v>
          </cell>
          <cell r="H218" t="str">
            <v>2 CONTRATACIÓN DIRECTA</v>
          </cell>
          <cell r="I218" t="str">
            <v>14 PRESTACIÓN DE SERVICIOS</v>
          </cell>
          <cell r="J218" t="str">
            <v>N/A</v>
          </cell>
          <cell r="K218">
            <v>80111600</v>
          </cell>
          <cell r="L218">
            <v>19925</v>
          </cell>
          <cell r="M218">
            <v>28025</v>
          </cell>
          <cell r="N218">
            <v>45798</v>
          </cell>
          <cell r="O218">
            <v>6347913</v>
          </cell>
          <cell r="P218">
            <v>46551362</v>
          </cell>
          <cell r="Q218" t="str">
            <v>CUARENTA Y SEIS MILLONES SETECIENTOS SESENTA Y DOS MIL NOVECIENTOS CINCUENTA Y NUEVE</v>
          </cell>
          <cell r="R218" t="str">
            <v>1 PERSONA NATURAL</v>
          </cell>
          <cell r="S218" t="str">
            <v>3 CÉDULA DE CIUDADANÍA</v>
          </cell>
          <cell r="T218">
            <v>66825047</v>
          </cell>
          <cell r="U218">
            <v>2</v>
          </cell>
          <cell r="V218" t="str">
            <v>N-A</v>
          </cell>
          <cell r="W218" t="str">
            <v>11 NO SE DILIGENCIA INFORMACIÓN PARA ESTE FORMULARIO EN ESTE PERÍODO DE REPORTE</v>
          </cell>
          <cell r="X218" t="str">
            <v>FEMENINO</v>
          </cell>
          <cell r="Y218" t="str">
            <v xml:space="preserve">Valle del Cauca </v>
          </cell>
          <cell r="Z218" t="str">
            <v>Cali</v>
          </cell>
          <cell r="AA218" t="str">
            <v xml:space="preserve">MARGARITA </v>
          </cell>
          <cell r="AB218" t="str">
            <v xml:space="preserve">MARÍA </v>
          </cell>
          <cell r="AC218" t="str">
            <v>MARÍN</v>
          </cell>
          <cell r="AD218" t="str">
            <v>RESTREPO</v>
          </cell>
          <cell r="AE218" t="str">
            <v>SI</v>
          </cell>
          <cell r="AF218" t="str">
            <v>1 PÓLIZA</v>
          </cell>
          <cell r="AG218" t="str">
            <v>12 SEGUROS DEL ESTADO</v>
          </cell>
          <cell r="AH218" t="str">
            <v>2 CUMPLIMIENTO</v>
          </cell>
          <cell r="AI218">
            <v>45797</v>
          </cell>
          <cell r="AJ218" t="str">
            <v>45-46-101031152</v>
          </cell>
          <cell r="AK218" t="str">
            <v>GLORIA TERESITA SERNA ALZATE</v>
          </cell>
          <cell r="AL218" t="str">
            <v>DTPA</v>
          </cell>
          <cell r="AM218" t="str">
            <v>2 SUPERVISOR</v>
          </cell>
          <cell r="AN218" t="str">
            <v>3 CÉDULA DE CIUDADANÍA</v>
          </cell>
          <cell r="AO218">
            <v>25292225</v>
          </cell>
          <cell r="AP218" t="str">
            <v>CAROL JOHANNA ORTEGA SANCHEZ</v>
          </cell>
          <cell r="AQ218">
            <v>221</v>
          </cell>
          <cell r="AR218" t="str">
            <v>3 NO PACTADOS</v>
          </cell>
          <cell r="AS218" t="str">
            <v>4 NO SE HA ADICIONADO NI EN VALOR y EN TIEMPO</v>
          </cell>
          <cell r="AT218">
            <v>0</v>
          </cell>
          <cell r="AU218">
            <v>0</v>
          </cell>
          <cell r="AV218" t="str">
            <v>-</v>
          </cell>
          <cell r="AW218">
            <v>0</v>
          </cell>
          <cell r="AY218">
            <v>45797</v>
          </cell>
          <cell r="AZ218">
            <v>45797</v>
          </cell>
          <cell r="BA218">
            <v>45797</v>
          </cell>
          <cell r="BB218">
            <v>46022</v>
          </cell>
          <cell r="BD218" t="str">
            <v>2. NO</v>
          </cell>
          <cell r="BE218" t="str">
            <v>-</v>
          </cell>
          <cell r="BF218" t="str">
            <v>-</v>
          </cell>
          <cell r="BG218" t="str">
            <v>2. NO</v>
          </cell>
          <cell r="BH218">
            <v>0</v>
          </cell>
          <cell r="BJ218" t="str">
            <v>-</v>
          </cell>
          <cell r="BL218" t="str">
            <v xml:space="preserve">2025753501000094E </v>
          </cell>
          <cell r="BM218">
            <v>46551362</v>
          </cell>
          <cell r="BN218" t="str">
            <v>JULIANA ISABEL MONTES ROMERO</v>
          </cell>
          <cell r="BO218" t="str">
            <v xml:space="preserve">https://community.secop.gov.co/Public/Tendering/ContractNoticePhases/View?PPI=CO1.PPI.39560529&amp;isFromPublicArea=True&amp;isModal=False </v>
          </cell>
          <cell r="BP218" t="str">
            <v>VIGENTE</v>
          </cell>
          <cell r="BR218" t="str">
            <v xml:space="preserve">https://community.secop.gov.co/Public/Tendering/ContractDetailView/Index?UniqueIdentifier=CO1.PCCNTR.7892185 </v>
          </cell>
          <cell r="BS218" t="str">
            <v>margarita.marin</v>
          </cell>
          <cell r="BT218" t="str">
            <v>parquesnacionales.gov.co</v>
          </cell>
          <cell r="BU218" t="str">
            <v>margaritamarisrestrepo@gmail.com</v>
          </cell>
          <cell r="BV218" t="str">
            <v>PROFESIONAL</v>
          </cell>
          <cell r="BW218" t="str">
            <v>BANCO DAVIVIENDA S.A.</v>
          </cell>
          <cell r="BX218" t="str">
            <v>Ahorro</v>
          </cell>
          <cell r="BY218">
            <v>570016970084782</v>
          </cell>
          <cell r="CF218">
            <v>2115971</v>
          </cell>
          <cell r="CG218">
            <v>6347913</v>
          </cell>
          <cell r="CH218">
            <v>6347913</v>
          </cell>
          <cell r="CI218">
            <v>6347913</v>
          </cell>
          <cell r="CJ218">
            <v>6347913</v>
          </cell>
          <cell r="CK218">
            <v>6347913</v>
          </cell>
          <cell r="CL218">
            <v>6347913</v>
          </cell>
          <cell r="CM218">
            <v>6347913</v>
          </cell>
          <cell r="CN218">
            <v>0</v>
          </cell>
        </row>
        <row r="219">
          <cell r="A219" t="str">
            <v>CD-DTPA-218-2025</v>
          </cell>
          <cell r="B219" t="str">
            <v>2 NACION</v>
          </cell>
          <cell r="C219" t="str">
            <v>CPS-DTPA-218-2025</v>
          </cell>
          <cell r="D219" t="str">
            <v>DANIELA MEJÍA CASTAÑEDA</v>
          </cell>
          <cell r="E219">
            <v>45799</v>
          </cell>
          <cell r="F219" t="str">
            <v>Prestar servicios profesionales con plena autonomía técnica y administrativa en la Dirección Territorial Pacífico en el desarrollo de las acciones de implementación del proceso sancionatorio de Autoridad Ambiental, en el marco de la conservación de la diversidad biológica de las áreas protegidas del SINAP nacional.</v>
          </cell>
          <cell r="G219" t="str">
            <v>PROFESIONAL</v>
          </cell>
          <cell r="H219" t="str">
            <v>2 CONTRATACIÓN DIRECTA</v>
          </cell>
          <cell r="I219" t="str">
            <v>14 PRESTACIÓN DE SERVICIOS</v>
          </cell>
          <cell r="J219" t="str">
            <v>N/A</v>
          </cell>
          <cell r="K219">
            <v>80111600</v>
          </cell>
          <cell r="L219">
            <v>20025</v>
          </cell>
          <cell r="M219">
            <v>28625</v>
          </cell>
          <cell r="N219">
            <v>45799</v>
          </cell>
          <cell r="O219">
            <v>4200744</v>
          </cell>
          <cell r="P219">
            <v>30665431</v>
          </cell>
          <cell r="Q219" t="str">
            <v>TREINTA MILLONES SEISCIENTOS SESENTA Y CINCO MIL CUATROCIENTOS TREINTA Y UNO</v>
          </cell>
          <cell r="R219" t="str">
            <v>1 PERSONA NATURAL</v>
          </cell>
          <cell r="S219" t="str">
            <v>3 CÉDULA DE CIUDADANÍA</v>
          </cell>
          <cell r="T219">
            <v>1107529259</v>
          </cell>
          <cell r="U219">
            <v>2</v>
          </cell>
          <cell r="V219" t="str">
            <v>N-A</v>
          </cell>
          <cell r="W219" t="str">
            <v>11 NO SE DILIGENCIA INFORMACIÓN PARA ESTE FORMULARIO EN ESTE PERÍODO DE REPORTE</v>
          </cell>
          <cell r="X219" t="str">
            <v>FEMENINO</v>
          </cell>
          <cell r="Y219" t="str">
            <v>Risaralda</v>
          </cell>
          <cell r="Z219" t="str">
            <v xml:space="preserve">Pereira </v>
          </cell>
          <cell r="AA219" t="str">
            <v>DANIELA</v>
          </cell>
          <cell r="AC219" t="str">
            <v>MEJÍA</v>
          </cell>
          <cell r="AD219" t="str">
            <v>CASTAÑEDA</v>
          </cell>
          <cell r="AE219" t="str">
            <v>SI</v>
          </cell>
          <cell r="AF219" t="str">
            <v>1 PÓLIZA</v>
          </cell>
          <cell r="AG219" t="str">
            <v>12 SEGUROS DEL ESTADO</v>
          </cell>
          <cell r="AH219" t="str">
            <v>2 CUMPLIMIENTO</v>
          </cell>
          <cell r="AI219">
            <v>45799</v>
          </cell>
          <cell r="AJ219" t="str">
            <v>45-46-101031184</v>
          </cell>
          <cell r="AK219" t="str">
            <v>GLORIA TERESITA SERNA ALZATE</v>
          </cell>
          <cell r="AL219" t="str">
            <v>DTPA</v>
          </cell>
          <cell r="AM219" t="str">
            <v>2 SUPERVISOR</v>
          </cell>
          <cell r="AN219" t="str">
            <v>3 CÉDULA DE CIUDADANÍA</v>
          </cell>
          <cell r="AO219">
            <v>25292225</v>
          </cell>
          <cell r="AP219" t="str">
            <v>CAROL JOHANNA ORTEGA SANCHEZ</v>
          </cell>
          <cell r="AQ219">
            <v>219</v>
          </cell>
          <cell r="AR219" t="str">
            <v>3 NO PACTADOS</v>
          </cell>
          <cell r="AS219" t="str">
            <v>4 NO SE HA ADICIONADO NI EN VALOR y EN TIEMPO</v>
          </cell>
          <cell r="AT219">
            <v>0</v>
          </cell>
          <cell r="AU219">
            <v>0</v>
          </cell>
          <cell r="AV219" t="str">
            <v>-</v>
          </cell>
          <cell r="AW219">
            <v>0</v>
          </cell>
          <cell r="AY219">
            <v>45800</v>
          </cell>
          <cell r="AZ219">
            <v>45799</v>
          </cell>
          <cell r="BA219">
            <v>45799</v>
          </cell>
          <cell r="BB219">
            <v>46022</v>
          </cell>
          <cell r="BD219" t="str">
            <v>2. NO</v>
          </cell>
          <cell r="BE219" t="str">
            <v>-</v>
          </cell>
          <cell r="BF219" t="str">
            <v>-</v>
          </cell>
          <cell r="BG219" t="str">
            <v>2. NO</v>
          </cell>
          <cell r="BH219">
            <v>0</v>
          </cell>
          <cell r="BJ219" t="str">
            <v>-</v>
          </cell>
          <cell r="BL219" t="str">
            <v xml:space="preserve">2025753501000095E </v>
          </cell>
          <cell r="BM219">
            <v>30665431</v>
          </cell>
          <cell r="BN219" t="str">
            <v>JULIANA ISABEL MONTES ROMERO</v>
          </cell>
          <cell r="BO219" t="str">
            <v xml:space="preserve">https://community.secop.gov.co/Public/Tendering/ContractNoticePhases/View?PPI=CO1.PPI.39619577&amp;isFromPublicArea=True&amp;isModal=False </v>
          </cell>
          <cell r="BP219" t="str">
            <v>VIGENTE</v>
          </cell>
          <cell r="BR219" t="str">
            <v xml:space="preserve">https://community.secop.gov.co/Public/Tendering/ContractDetailView/Index?UniqueIdentifier=CO1.PCCNTR.7901234 </v>
          </cell>
          <cell r="BS219" t="str">
            <v>daniela.mejia</v>
          </cell>
          <cell r="BT219" t="str">
            <v>parquesnacionales.gov.co</v>
          </cell>
          <cell r="BU219" t="str">
            <v>danielamejiac575@gmail.com</v>
          </cell>
          <cell r="BV219" t="str">
            <v>PROFESIONAL</v>
          </cell>
          <cell r="BW219" t="str">
            <v>BANCOLOMBIA S.A.</v>
          </cell>
          <cell r="BX219" t="str">
            <v>Ahorro</v>
          </cell>
          <cell r="BY219">
            <v>91240688315</v>
          </cell>
          <cell r="CF219">
            <v>1260223</v>
          </cell>
          <cell r="CG219">
            <v>4200744</v>
          </cell>
          <cell r="CH219">
            <v>4200744</v>
          </cell>
          <cell r="CI219">
            <v>4200744</v>
          </cell>
          <cell r="CJ219">
            <v>4200744</v>
          </cell>
          <cell r="CK219">
            <v>4200744</v>
          </cell>
          <cell r="CL219">
            <v>4200744</v>
          </cell>
          <cell r="CM219">
            <v>4200744</v>
          </cell>
          <cell r="CN219">
            <v>0</v>
          </cell>
        </row>
        <row r="220">
          <cell r="A220" t="str">
            <v>CD-DTPA-220-2025</v>
          </cell>
          <cell r="B220" t="str">
            <v>2 NACION</v>
          </cell>
          <cell r="C220" t="str">
            <v>CPS-DTPA-220-2025</v>
          </cell>
          <cell r="D220" t="str">
            <v xml:space="preserve">MIGUEL ÁNGEL MARTÍNEZ PRADO </v>
          </cell>
          <cell r="E220">
            <v>45807</v>
          </cell>
          <cell r="F220" t="str">
            <v>Prestar servicios profesionales con plena autonomía técnica y administrativa en el DNMI Cabo Manglares para realizar la consolidación, revisión, análisis, reporte de información y demás actividades requeridas para la ejecución del plan de ordenamiento ecoturístico del área protegida en el marco de la conservación de la diversidad biológica de las áreas protegidas del SINAP.</v>
          </cell>
          <cell r="G220" t="str">
            <v>PROFESIONAL</v>
          </cell>
          <cell r="H220" t="str">
            <v>2 CONTRATACIÓN DIRECTA</v>
          </cell>
          <cell r="I220" t="str">
            <v>14 PRESTACIÓN DE SERVICIOS</v>
          </cell>
          <cell r="J220" t="str">
            <v>N/A</v>
          </cell>
          <cell r="K220">
            <v>80111600</v>
          </cell>
          <cell r="L220">
            <v>11225</v>
          </cell>
          <cell r="M220">
            <v>30025</v>
          </cell>
          <cell r="N220">
            <v>45811</v>
          </cell>
          <cell r="O220">
            <v>4200744</v>
          </cell>
          <cell r="P220">
            <v>29125158</v>
          </cell>
          <cell r="Q220" t="str">
            <v xml:space="preserve">VEINTINUEVE MILLONES CIENTO VEINTICINCO MIL CIENTO CINCUENTA Y OCHO </v>
          </cell>
          <cell r="R220" t="str">
            <v>1 PERSONA NATURAL</v>
          </cell>
          <cell r="S220" t="str">
            <v>3 CÉDULA DE CIUDADANÍA</v>
          </cell>
          <cell r="T220">
            <v>1024552998</v>
          </cell>
          <cell r="U220">
            <v>2</v>
          </cell>
          <cell r="V220" t="str">
            <v>N-A</v>
          </cell>
          <cell r="W220" t="str">
            <v>11 NO SE DILIGENCIA INFORMACIÓN PARA ESTE FORMULARIO EN ESTE PERÍODO DE REPORTE</v>
          </cell>
          <cell r="X220" t="str">
            <v>MASCULINO</v>
          </cell>
          <cell r="Y220" t="str">
            <v>Nariño</v>
          </cell>
          <cell r="Z220" t="str">
            <v>San Andrés de Tumaco</v>
          </cell>
          <cell r="AA220" t="str">
            <v>MIGUEL</v>
          </cell>
          <cell r="AB220" t="str">
            <v>ÁNGEL</v>
          </cell>
          <cell r="AC220" t="str">
            <v>MARTÍNEZ</v>
          </cell>
          <cell r="AD220" t="str">
            <v>PRADO</v>
          </cell>
          <cell r="AE220" t="str">
            <v>SI</v>
          </cell>
          <cell r="AF220" t="str">
            <v>1 PÓLIZA</v>
          </cell>
          <cell r="AG220" t="str">
            <v>12 SEGUROS DEL ESTADO</v>
          </cell>
          <cell r="AH220" t="str">
            <v>2 CUMPLIMIENTO</v>
          </cell>
          <cell r="AI220">
            <v>45807</v>
          </cell>
          <cell r="AJ220" t="str">
            <v>45-46-101031323</v>
          </cell>
          <cell r="AK220" t="str">
            <v>GLORIA TERESITA SERNA ALZATE</v>
          </cell>
          <cell r="AL220" t="str">
            <v>DNMI CABO MANGLARES</v>
          </cell>
          <cell r="AM220" t="str">
            <v>2 SUPERVISOR</v>
          </cell>
          <cell r="AN220" t="str">
            <v>3 CÉDULA DE CIUDADANÍA</v>
          </cell>
          <cell r="AO220">
            <v>1085903464</v>
          </cell>
          <cell r="AP220" t="str">
            <v>MARÍA FERNANDA VILLAREAL MONSALVE</v>
          </cell>
          <cell r="AQ220">
            <v>208</v>
          </cell>
          <cell r="AR220" t="str">
            <v>3 NO PACTADOS</v>
          </cell>
          <cell r="AS220" t="str">
            <v>4 NO SE HA ADICIONADO NI EN VALOR y EN TIEMPO</v>
          </cell>
          <cell r="AT220">
            <v>0</v>
          </cell>
          <cell r="AU220">
            <v>0</v>
          </cell>
          <cell r="AV220" t="str">
            <v>-</v>
          </cell>
          <cell r="AW220">
            <v>0</v>
          </cell>
          <cell r="AY220">
            <v>45808</v>
          </cell>
          <cell r="AZ220">
            <v>45820</v>
          </cell>
          <cell r="BA220">
            <v>45811</v>
          </cell>
          <cell r="BB220">
            <v>46021</v>
          </cell>
          <cell r="BD220" t="str">
            <v>2. NO</v>
          </cell>
          <cell r="BE220" t="str">
            <v>-</v>
          </cell>
          <cell r="BF220" t="str">
            <v>-</v>
          </cell>
          <cell r="BG220" t="str">
            <v>2. NO</v>
          </cell>
          <cell r="BH220">
            <v>0</v>
          </cell>
          <cell r="BJ220" t="str">
            <v>-</v>
          </cell>
          <cell r="BL220" t="str">
            <v>2025753501000097E</v>
          </cell>
          <cell r="BM220">
            <v>29125158</v>
          </cell>
          <cell r="BN220" t="str">
            <v>ALLISON ROJAS CALDERON</v>
          </cell>
          <cell r="BO220" t="str">
            <v xml:space="preserve">https://community.secop.gov.co/Public/Tendering/ContractNoticePhases/View?PPI=CO1.PPI.39816206&amp;isFromPublicArea=True&amp;isModal=False </v>
          </cell>
          <cell r="BP220" t="str">
            <v>VIGENTE</v>
          </cell>
          <cell r="BR220" t="str">
            <v xml:space="preserve">https://community.secop.gov.co/Public/Tendering/ContractDetailView/Index?UniqueIdentifier=CO1.PCCNTR.7934040 </v>
          </cell>
          <cell r="BS220" t="str">
            <v>MIGUEL.MARTINEZ</v>
          </cell>
          <cell r="BT220" t="str">
            <v>parquesnacionales.gov.co</v>
          </cell>
          <cell r="BU220" t="str">
            <v>miguelmartinezuq@gmail.com</v>
          </cell>
          <cell r="BV220" t="str">
            <v>PROFESIONAL</v>
          </cell>
          <cell r="BW220" t="str">
            <v>LULO BANK S.A</v>
          </cell>
          <cell r="BX220" t="str">
            <v>Ahorro</v>
          </cell>
          <cell r="BY220">
            <v>627199875406</v>
          </cell>
          <cell r="CG220">
            <v>3920694</v>
          </cell>
          <cell r="CH220">
            <v>4200744</v>
          </cell>
          <cell r="CI220">
            <v>4200744</v>
          </cell>
          <cell r="CJ220">
            <v>4200744</v>
          </cell>
          <cell r="CK220">
            <v>4200744</v>
          </cell>
          <cell r="CL220">
            <v>4200744</v>
          </cell>
          <cell r="CM220">
            <v>4200744</v>
          </cell>
          <cell r="CN220">
            <v>0</v>
          </cell>
        </row>
        <row r="221">
          <cell r="A221" t="str">
            <v>CD-DTPA-221-2025</v>
          </cell>
          <cell r="B221" t="str">
            <v>2 NACION</v>
          </cell>
          <cell r="C221" t="str">
            <v>CPS-DTPA-221-2025</v>
          </cell>
          <cell r="D221" t="str">
            <v>TATIANA VALENCIA QUIÑONES</v>
          </cell>
          <cell r="E221">
            <v>45821</v>
          </cell>
          <cell r="F221" t="str">
            <v>PA01-3202008-9-003 Prestar servicios de apoyo a la gestión con plena autonomía técnica y administrativa en el DNMI Cabo Manglares para realizar la consolidación, revisión, análisis, reporte de información y demás actividades requeridas para la ejecución del plan de ordenamiento ecoturístico del área protegida en el marco de la conservación de la diversidad biológica de las áreas protegidas del SINAP.</v>
          </cell>
          <cell r="G221" t="str">
            <v>APOYO A LA GESTIÓN</v>
          </cell>
          <cell r="H221" t="str">
            <v>2 CONTRATACIÓN DIRECTA</v>
          </cell>
          <cell r="I221" t="str">
            <v>14 PRESTACIÓN DE SERVICIOS</v>
          </cell>
          <cell r="J221" t="str">
            <v>N/A</v>
          </cell>
          <cell r="K221">
            <v>80111600</v>
          </cell>
          <cell r="L221">
            <v>11325</v>
          </cell>
          <cell r="M221">
            <v>31525</v>
          </cell>
          <cell r="N221">
            <v>45824</v>
          </cell>
          <cell r="O221">
            <v>2948106</v>
          </cell>
          <cell r="P221">
            <v>19162689</v>
          </cell>
          <cell r="Q221" t="str">
            <v>DIECINUEVE MILLONES CIENTO SESENTA Y DOS MIL SEISCIENTOS OCHENTA Y NUEVE</v>
          </cell>
          <cell r="R221" t="str">
            <v>1 PERSONA NATURAL</v>
          </cell>
          <cell r="S221" t="str">
            <v>3 CÉDULA DE CIUDADANÍA</v>
          </cell>
          <cell r="T221">
            <v>1087194922</v>
          </cell>
          <cell r="U221">
            <v>2</v>
          </cell>
          <cell r="V221" t="str">
            <v>N-A</v>
          </cell>
          <cell r="W221" t="str">
            <v>11 NO SE DILIGENCIA INFORMACIÓN PARA ESTE FORMULARIO EN ESTE PERÍODO DE REPORTE</v>
          </cell>
          <cell r="X221" t="str">
            <v>FEMENINO</v>
          </cell>
          <cell r="Y221" t="str">
            <v>Nariño</v>
          </cell>
          <cell r="Z221" t="str">
            <v>San Andrés de Tumaco</v>
          </cell>
          <cell r="AA221" t="str">
            <v>TATIANA</v>
          </cell>
          <cell r="AC221" t="str">
            <v>VALENCIA</v>
          </cell>
          <cell r="AD221" t="str">
            <v>QUIÑONES</v>
          </cell>
          <cell r="AE221" t="str">
            <v>NO</v>
          </cell>
          <cell r="AF221" t="str">
            <v>6 NO CONSTITUYÓ GARANTÍAS</v>
          </cell>
          <cell r="AG221" t="str">
            <v>N-A</v>
          </cell>
          <cell r="AH221" t="str">
            <v>N-A</v>
          </cell>
          <cell r="AI221" t="str">
            <v>N-A</v>
          </cell>
          <cell r="AJ221" t="str">
            <v>N-A</v>
          </cell>
          <cell r="AK221" t="str">
            <v>GLORIA TERESITA SERNA ALZATE</v>
          </cell>
          <cell r="AL221" t="str">
            <v>DNMI CABO MANGLARES</v>
          </cell>
          <cell r="AM221" t="str">
            <v>2 SUPERVISOR</v>
          </cell>
          <cell r="AN221" t="str">
            <v>3 CÉDULA DE CIUDADANÍA</v>
          </cell>
          <cell r="AO221">
            <v>1085903464</v>
          </cell>
          <cell r="AP221" t="str">
            <v>MARÍA FERNANDA VILLAREAL MONSALVE</v>
          </cell>
          <cell r="AQ221">
            <v>195</v>
          </cell>
          <cell r="AR221" t="str">
            <v>3 NO PACTADOS</v>
          </cell>
          <cell r="AS221" t="str">
            <v>4 NO SE HA ADICIONADO NI EN VALOR y EN TIEMPO</v>
          </cell>
          <cell r="AT221">
            <v>0</v>
          </cell>
          <cell r="AU221">
            <v>0</v>
          </cell>
          <cell r="AV221" t="str">
            <v>-</v>
          </cell>
          <cell r="AW221">
            <v>0</v>
          </cell>
          <cell r="AY221">
            <v>45825</v>
          </cell>
          <cell r="AZ221" t="str">
            <v>N/A</v>
          </cell>
          <cell r="BA221">
            <v>45824</v>
          </cell>
          <cell r="BB221">
            <v>46022</v>
          </cell>
          <cell r="BD221" t="str">
            <v>2. NO</v>
          </cell>
          <cell r="BE221" t="str">
            <v>-</v>
          </cell>
          <cell r="BF221" t="str">
            <v>-</v>
          </cell>
          <cell r="BG221" t="str">
            <v>2. NO</v>
          </cell>
          <cell r="BH221">
            <v>0</v>
          </cell>
          <cell r="BJ221" t="str">
            <v>-</v>
          </cell>
          <cell r="BL221" t="str">
            <v xml:space="preserve">2025753501000098E </v>
          </cell>
          <cell r="BM221">
            <v>19162689</v>
          </cell>
          <cell r="BN221" t="str">
            <v>KHAREM CARABALI MARULANDA</v>
          </cell>
          <cell r="BO221" t="str">
            <v xml:space="preserve">https://community.secop.gov.co/Public/Tendering/ContractNoticePhases/View?PPI=CO1.PPI.40112481&amp;isFromPublicArea=True&amp;isModal=False </v>
          </cell>
          <cell r="BP221" t="str">
            <v>VIGENTE</v>
          </cell>
          <cell r="BR221" t="str">
            <v xml:space="preserve">https://community.secop.gov.co/Public/Tendering/ContractDetailView/Index?UniqueIdentifier=CO1.PCCNTR.7978534 </v>
          </cell>
          <cell r="BS221" t="str">
            <v>TATIANA.VALENCIA</v>
          </cell>
          <cell r="BT221" t="str">
            <v>parquesnacionales.gov.co</v>
          </cell>
          <cell r="BU221" t="str">
            <v>tatianaesvalencia@gmail.com</v>
          </cell>
          <cell r="BV221" t="str">
            <v>TECNICO</v>
          </cell>
          <cell r="BW221" t="str">
            <v>BANCO DAVIVIENDA S.A.</v>
          </cell>
          <cell r="BX221" t="str">
            <v>Ahorro</v>
          </cell>
          <cell r="BY221">
            <v>550100700008053</v>
          </cell>
          <cell r="CG221">
            <v>1474053</v>
          </cell>
          <cell r="CH221">
            <v>2948106</v>
          </cell>
          <cell r="CI221">
            <v>2948106</v>
          </cell>
          <cell r="CJ221">
            <v>2948106</v>
          </cell>
          <cell r="CK221">
            <v>2948106</v>
          </cell>
          <cell r="CL221">
            <v>2948106</v>
          </cell>
          <cell r="CM221">
            <v>2948106</v>
          </cell>
          <cell r="CN221">
            <v>0</v>
          </cell>
        </row>
        <row r="222">
          <cell r="A222" t="str">
            <v>CD-DTPA-219-2025</v>
          </cell>
          <cell r="B222" t="str">
            <v>2 NACION</v>
          </cell>
          <cell r="C222" t="str">
            <v>CPS-DTPA-219-2025</v>
          </cell>
          <cell r="D222" t="str">
            <v>ISAUL TIGRE TABORDA</v>
          </cell>
          <cell r="E222">
            <v>45805</v>
          </cell>
          <cell r="F222" t="str">
            <v>PA01-3202008-9-004 Prestar servicio de apoyo a la gestión con plena autonomia tecnica y administrativa en el DNMI Cabo Manglares en el desarrollo de las actividades operativas de la estrategia de ecoturismo, en proceso de formulación e implementación en el área protegida en el marco de la conservación de la diversidad biológica de las áreas protegidas del SINAP nacional</v>
          </cell>
          <cell r="G222" t="str">
            <v>APOYO A LA GESTIÓN</v>
          </cell>
          <cell r="H222" t="str">
            <v>2 CONTRATACIÓN DIRECTA</v>
          </cell>
          <cell r="I222" t="str">
            <v>14 PRESTACIÓN DE SERVICIOS</v>
          </cell>
          <cell r="J222" t="str">
            <v>N/A</v>
          </cell>
          <cell r="K222">
            <v>80111600</v>
          </cell>
          <cell r="L222">
            <v>11425</v>
          </cell>
          <cell r="M222">
            <v>29925</v>
          </cell>
          <cell r="N222">
            <v>45806</v>
          </cell>
          <cell r="O222">
            <v>1836237</v>
          </cell>
          <cell r="P222">
            <v>10833798</v>
          </cell>
          <cell r="Q222" t="str">
            <v>DIEZ MILLONES OCHOCIENTOS TREINTA Y TRES MIL SETECIENTOS NOVENTA Y OCHO</v>
          </cell>
          <cell r="R222" t="str">
            <v>1 PERSONA NATURAL</v>
          </cell>
          <cell r="S222" t="str">
            <v>3 CÉDULA DE CIUDADANÍA</v>
          </cell>
          <cell r="T222">
            <v>1004611022</v>
          </cell>
          <cell r="U222">
            <v>2</v>
          </cell>
          <cell r="V222" t="str">
            <v>N-A</v>
          </cell>
          <cell r="W222" t="str">
            <v>11 NO SE DILIGENCIA INFORMACIÓN PARA ESTE FORMULARIO EN ESTE PERÍODO DE REPORTE</v>
          </cell>
          <cell r="X222" t="str">
            <v>MASCULINO</v>
          </cell>
          <cell r="Y222" t="str">
            <v>Nariño</v>
          </cell>
          <cell r="Z222" t="str">
            <v>San Andrés de Tumaco</v>
          </cell>
          <cell r="AA222" t="str">
            <v>ISAUL</v>
          </cell>
          <cell r="AC222" t="str">
            <v>TIGRE</v>
          </cell>
          <cell r="AD222" t="str">
            <v>TABORDA</v>
          </cell>
          <cell r="AE222" t="str">
            <v>NO</v>
          </cell>
          <cell r="AF222" t="str">
            <v>6 NO CONSTITUYÓ GARANTÍAS</v>
          </cell>
          <cell r="AG222" t="str">
            <v>N-A</v>
          </cell>
          <cell r="AH222" t="str">
            <v>N-A</v>
          </cell>
          <cell r="AI222" t="str">
            <v>N-A</v>
          </cell>
          <cell r="AJ222" t="str">
            <v>N-A</v>
          </cell>
          <cell r="AK222" t="str">
            <v>GLORIA TERESITA SERNA ALZATE</v>
          </cell>
          <cell r="AL222" t="str">
            <v>DNMI CABO MANGLARES</v>
          </cell>
          <cell r="AM222" t="str">
            <v>2 SUPERVISOR</v>
          </cell>
          <cell r="AN222" t="str">
            <v>3 CÉDULA DE CIUDADANÍA</v>
          </cell>
          <cell r="AO222">
            <v>1085903464</v>
          </cell>
          <cell r="AP222" t="str">
            <v>MARÍA FERNANDA VILLAREAL MONSALVE</v>
          </cell>
          <cell r="AQ222">
            <v>211</v>
          </cell>
          <cell r="AR222" t="str">
            <v>3 NO PACTADOS</v>
          </cell>
          <cell r="AS222" t="str">
            <v>4 NO SE HA ADICIONADO NI EN VALOR y EN TIEMPO</v>
          </cell>
          <cell r="AT222">
            <v>1</v>
          </cell>
          <cell r="AU222">
            <v>2142276</v>
          </cell>
          <cell r="AV222">
            <v>45957</v>
          </cell>
          <cell r="AW222">
            <v>36</v>
          </cell>
          <cell r="AX222">
            <v>45957</v>
          </cell>
          <cell r="AY222">
            <v>45806</v>
          </cell>
          <cell r="AZ222" t="str">
            <v>N/A</v>
          </cell>
          <cell r="BA222">
            <v>45806</v>
          </cell>
          <cell r="BB222">
            <v>46022</v>
          </cell>
          <cell r="BD222" t="str">
            <v>2. NO</v>
          </cell>
          <cell r="BE222" t="str">
            <v>-</v>
          </cell>
          <cell r="BF222" t="str">
            <v>-</v>
          </cell>
          <cell r="BG222" t="str">
            <v>1. SI</v>
          </cell>
          <cell r="BH222">
            <v>0</v>
          </cell>
          <cell r="BJ222" t="str">
            <v>-</v>
          </cell>
          <cell r="BK222" t="str">
            <v>ADICIONADO Y PRORROGADO</v>
          </cell>
          <cell r="BL222" t="str">
            <v>2025753501000096E</v>
          </cell>
          <cell r="BM222">
            <v>12976074</v>
          </cell>
          <cell r="BN222" t="str">
            <v>ALLISON ROJAS CALDERON</v>
          </cell>
          <cell r="BO222" t="str">
            <v xml:space="preserve">https://community.secop.gov.co/Public/Tendering/ContractNoticePhases/View?PPI=CO1.PPI.39751016&amp;isFromPublicArea=True&amp;isModal=False </v>
          </cell>
          <cell r="BP222" t="str">
            <v>VIGENTE</v>
          </cell>
          <cell r="BR222" t="str">
            <v xml:space="preserve">https://community.secop.gov.co/Public/Tendering/ContractDetailView/Index?UniqueIdentifier=CO1.PCCNTR.7923630 </v>
          </cell>
          <cell r="BS222" t="str">
            <v>ISAUL.TIGRE</v>
          </cell>
          <cell r="BT222" t="str">
            <v>parquesnacionales.gov.co</v>
          </cell>
          <cell r="BU222" t="str">
            <v>Killertaborda2711@gmail.com</v>
          </cell>
          <cell r="BV222" t="str">
            <v>OPERARIO</v>
          </cell>
          <cell r="BW222" t="str">
            <v>BANCO DE BOGOTA</v>
          </cell>
          <cell r="BX222" t="str">
            <v>Ahorro</v>
          </cell>
          <cell r="BY222">
            <v>679273136</v>
          </cell>
          <cell r="CF222">
            <v>122416</v>
          </cell>
          <cell r="CG222">
            <v>1836237</v>
          </cell>
          <cell r="CH222">
            <v>1836237</v>
          </cell>
          <cell r="CI222">
            <v>1836237</v>
          </cell>
          <cell r="CJ222">
            <v>1836237</v>
          </cell>
          <cell r="CK222">
            <v>1836237</v>
          </cell>
          <cell r="CL222">
            <v>1530197</v>
          </cell>
          <cell r="CN222">
            <v>2142276</v>
          </cell>
        </row>
        <row r="223">
          <cell r="A223" t="str">
            <v>CD-DTPA-222-2025</v>
          </cell>
          <cell r="B223" t="str">
            <v>2 NACION</v>
          </cell>
          <cell r="C223" t="str">
            <v>CPS-DTPA-222-2025</v>
          </cell>
          <cell r="D223" t="str">
            <v>HÉCTOR JAVIER MONTAÑO MANCILLA</v>
          </cell>
          <cell r="E223">
            <v>45827</v>
          </cell>
          <cell r="F223" t="str">
            <v>PA00-3202032-1-070 Prestar servicios de apoyo a la gestión con plena autonomía técnica y administrativa en el SFF Malpelo para desarrollar las actividades operativas de prevención, vigilancia y control en el marco de la conservación de la diversidad biológica de las áreas protegidas del SINAP nacional.</v>
          </cell>
          <cell r="G223" t="str">
            <v>APOYO A LA GESTIÓN</v>
          </cell>
          <cell r="H223" t="str">
            <v>2 CONTRATACIÓN DIRECTA</v>
          </cell>
          <cell r="I223" t="str">
            <v>14 PRESTACIÓN DE SERVICIOS</v>
          </cell>
          <cell r="J223" t="str">
            <v>N/A</v>
          </cell>
          <cell r="K223">
            <v>80111600</v>
          </cell>
          <cell r="L223">
            <v>20525</v>
          </cell>
          <cell r="M223">
            <v>31725</v>
          </cell>
          <cell r="N223">
            <v>45827</v>
          </cell>
          <cell r="O223">
            <v>3226850</v>
          </cell>
          <cell r="P223">
            <v>19361100</v>
          </cell>
          <cell r="Q223" t="str">
            <v>DIECINUEVE MILLONES TRESCIENTOS SESENTA Y UN MIL CIEN</v>
          </cell>
          <cell r="R223" t="str">
            <v>1 PERSONA NATURAL</v>
          </cell>
          <cell r="S223" t="str">
            <v>3 CÉDULA DE CIUDADANÍA</v>
          </cell>
          <cell r="T223">
            <v>10387423</v>
          </cell>
          <cell r="U223">
            <v>2</v>
          </cell>
          <cell r="V223" t="str">
            <v>N-A</v>
          </cell>
          <cell r="W223" t="str">
            <v>11 NO SE DILIGENCIA INFORMACIÓN PARA ESTE FORMULARIO EN ESTE PERÍODO DE REPORTE</v>
          </cell>
          <cell r="X223" t="str">
            <v>MASCULINO</v>
          </cell>
          <cell r="Y223" t="str">
            <v>Cauca</v>
          </cell>
          <cell r="Z223" t="str">
            <v>Guapi</v>
          </cell>
          <cell r="AA223" t="str">
            <v>HÉCTOR</v>
          </cell>
          <cell r="AB223" t="str">
            <v>JAVIER</v>
          </cell>
          <cell r="AC223" t="str">
            <v>MONTAÑO</v>
          </cell>
          <cell r="AD223" t="str">
            <v>MANCILLA</v>
          </cell>
          <cell r="AE223" t="str">
            <v>NO</v>
          </cell>
          <cell r="AF223" t="str">
            <v>6 NO CONSTITUYÓ GARANTÍAS</v>
          </cell>
          <cell r="AG223" t="str">
            <v>N-A</v>
          </cell>
          <cell r="AH223" t="str">
            <v>N-A</v>
          </cell>
          <cell r="AI223" t="str">
            <v>N-A</v>
          </cell>
          <cell r="AJ223" t="str">
            <v>N-A</v>
          </cell>
          <cell r="AK223" t="str">
            <v>GLORIA TERESITA SERNA ALZATE</v>
          </cell>
          <cell r="AL223" t="str">
            <v>SFF MALPELO</v>
          </cell>
          <cell r="AM223" t="str">
            <v>2 SUPERVISOR</v>
          </cell>
          <cell r="AN223" t="str">
            <v>3 CÉDULA DE CIUDADANÍA</v>
          </cell>
          <cell r="AO223">
            <v>52693916</v>
          </cell>
          <cell r="AP223" t="str">
            <v>ADRIANA DAZA SUAREZ</v>
          </cell>
          <cell r="AQ223">
            <v>180</v>
          </cell>
          <cell r="AR223" t="str">
            <v>3 NO PACTADOS</v>
          </cell>
          <cell r="AS223" t="str">
            <v>4 NO SE HA ADICIONADO NI EN VALOR y EN TIEMPO</v>
          </cell>
          <cell r="AT223">
            <v>0</v>
          </cell>
          <cell r="AU223">
            <v>0</v>
          </cell>
          <cell r="AV223" t="str">
            <v>-</v>
          </cell>
          <cell r="AW223">
            <v>0</v>
          </cell>
          <cell r="AY223">
            <v>45828</v>
          </cell>
          <cell r="AZ223" t="str">
            <v>N/A</v>
          </cell>
          <cell r="BA223">
            <v>45827</v>
          </cell>
          <cell r="BB223">
            <v>46009</v>
          </cell>
          <cell r="BD223" t="str">
            <v>2. NO</v>
          </cell>
          <cell r="BE223" t="str">
            <v>-</v>
          </cell>
          <cell r="BF223" t="str">
            <v>-</v>
          </cell>
          <cell r="BG223" t="str">
            <v>2. NO</v>
          </cell>
          <cell r="BH223">
            <v>0</v>
          </cell>
          <cell r="BJ223" t="str">
            <v>-</v>
          </cell>
          <cell r="BL223" t="str">
            <v>2025753501000099E</v>
          </cell>
          <cell r="BM223">
            <v>19361100</v>
          </cell>
          <cell r="BN223" t="str">
            <v>KHAREM CARABALI MARULANDA</v>
          </cell>
          <cell r="BO223" t="str">
            <v xml:space="preserve">https://community.secop.gov.co/Public/Tendering/ContractNoticePhases/View?PPI=CO1.PPI.40174037&amp;isFromPublicArea=True&amp;isModal=False </v>
          </cell>
          <cell r="BP223" t="str">
            <v>VIGENTE</v>
          </cell>
          <cell r="BR223" t="str">
            <v xml:space="preserve">https://community.secop.gov.co/Public/Tendering/ContractDetailView/Index?UniqueIdentifier=CO1.PCCNTR.7998067 </v>
          </cell>
          <cell r="BS223" t="str">
            <v>hector.montano</v>
          </cell>
          <cell r="BT223" t="str">
            <v>parquesnacionales.gov.co</v>
          </cell>
          <cell r="BU223" t="str">
            <v xml:space="preserve">hectorjavierm@gmail.com </v>
          </cell>
          <cell r="BV223" t="str">
            <v>TECNOLOGO</v>
          </cell>
          <cell r="BW223" t="str">
            <v>BANCO CAJA SOCIAL S.A.</v>
          </cell>
          <cell r="BX223" t="str">
            <v>Ahorro</v>
          </cell>
          <cell r="BY223">
            <v>24097331432</v>
          </cell>
          <cell r="CG223">
            <v>1290740</v>
          </cell>
          <cell r="CH223">
            <v>3226850</v>
          </cell>
          <cell r="CI223">
            <v>3226850</v>
          </cell>
          <cell r="CJ223">
            <v>3226850</v>
          </cell>
          <cell r="CK223">
            <v>3226850</v>
          </cell>
          <cell r="CL223">
            <v>3226850</v>
          </cell>
          <cell r="CM223">
            <v>1936110</v>
          </cell>
          <cell r="CN223">
            <v>0</v>
          </cell>
        </row>
        <row r="224">
          <cell r="A224" t="str">
            <v>CD-DTPA-223-2025</v>
          </cell>
          <cell r="B224" t="str">
            <v>2 NACION</v>
          </cell>
          <cell r="C224" t="str">
            <v>CPS-DTPA-223-2025</v>
          </cell>
          <cell r="D224" t="str">
            <v>STEPHANIE ANDREA RODRÍGUEZ VALENCIA</v>
          </cell>
          <cell r="E224">
            <v>45840</v>
          </cell>
          <cell r="F224" t="str">
            <v>PA00-3202008-15-073 Prestar servicios profesionales con plena autonomía técnica y administrativa para realizar el acompañamiento y apoyo en la gestión precontractual, el seguimiento contractual y poscontractual de la Dirección Territorial Pacífico y sus áreas protegidas con el fin de fortalecer los procesos administrativos de las áreas de SPNNC en el marco de la conservación de la diversidad biológica de las áreas protegidas del SINAP nacional.</v>
          </cell>
          <cell r="G224" t="str">
            <v>PROFESIONAL</v>
          </cell>
          <cell r="H224" t="str">
            <v>2 CONTRATACIÓN DIRECTA</v>
          </cell>
          <cell r="I224" t="str">
            <v>14 PRESTACIÓN DE SERVICIOS</v>
          </cell>
          <cell r="J224" t="str">
            <v>N/A</v>
          </cell>
          <cell r="K224">
            <v>80111600</v>
          </cell>
          <cell r="L224">
            <v>21025</v>
          </cell>
          <cell r="M224">
            <v>34625</v>
          </cell>
          <cell r="N224">
            <v>45840</v>
          </cell>
          <cell r="O224">
            <v>6347913</v>
          </cell>
          <cell r="P224">
            <v>37875881</v>
          </cell>
          <cell r="Q224" t="str">
            <v xml:space="preserve">TREINTA Y SIETE MILLONES OCHOCIENTOS SETENTA Y CINCO MIL OCHOCIENTOS OCHENTA Y UN </v>
          </cell>
          <cell r="R224" t="str">
            <v>1 PERSONA NATURAL</v>
          </cell>
          <cell r="S224" t="str">
            <v>3 CÉDULA DE CIUDADANÍA</v>
          </cell>
          <cell r="T224">
            <v>1113658402</v>
          </cell>
          <cell r="U224">
            <v>2</v>
          </cell>
          <cell r="V224" t="str">
            <v>N-A</v>
          </cell>
          <cell r="W224" t="str">
            <v>11 NO SE DILIGENCIA INFORMACIÓN PARA ESTE FORMULARIO EN ESTE PERÍODO DE REPORTE</v>
          </cell>
          <cell r="X224" t="str">
            <v>FEMENINO</v>
          </cell>
          <cell r="Y224" t="str">
            <v>Valle del Cauca</v>
          </cell>
          <cell r="Z224" t="str">
            <v>Santiago de Cali</v>
          </cell>
          <cell r="AA224" t="str">
            <v>STEPHANIE</v>
          </cell>
          <cell r="AB224" t="str">
            <v>ANDREA</v>
          </cell>
          <cell r="AC224" t="str">
            <v>RODRÍGUEZ</v>
          </cell>
          <cell r="AD224" t="str">
            <v>VALENCIA</v>
          </cell>
          <cell r="AE224" t="str">
            <v>SI</v>
          </cell>
          <cell r="AF224" t="str">
            <v>1 PÓLIZA</v>
          </cell>
          <cell r="AG224" t="str">
            <v>12 SEGUROS DEL ESTADO</v>
          </cell>
          <cell r="AH224" t="str">
            <v>2 CUMPLIMIENTO</v>
          </cell>
          <cell r="AI224">
            <v>45840</v>
          </cell>
          <cell r="AJ224" t="str">
            <v>45-46-101031772</v>
          </cell>
          <cell r="AK224" t="str">
            <v>GLORIA TERESITA SERNA ALZATE</v>
          </cell>
          <cell r="AL224" t="str">
            <v>DTPA</v>
          </cell>
          <cell r="AM224" t="str">
            <v>2 SUPERVISOR</v>
          </cell>
          <cell r="AN224" t="str">
            <v>3 CÉDULA DE CIUDADANÍA</v>
          </cell>
          <cell r="AO224">
            <v>25292225</v>
          </cell>
          <cell r="AP224" t="str">
            <v>CAROL JOHANNA ORTEGA SANCHEZ</v>
          </cell>
          <cell r="AQ224">
            <v>179</v>
          </cell>
          <cell r="AR224" t="str">
            <v>3 NO PACTADOS</v>
          </cell>
          <cell r="AS224" t="str">
            <v>4 NO SE HA ADICIONADO NI EN VALOR y EN TIEMPO</v>
          </cell>
          <cell r="AT224">
            <v>0</v>
          </cell>
          <cell r="AU224">
            <v>0</v>
          </cell>
          <cell r="AV224" t="str">
            <v>-</v>
          </cell>
          <cell r="AW224">
            <v>0</v>
          </cell>
          <cell r="AY224" t="str">
            <v>PENDIENTE</v>
          </cell>
          <cell r="AZ224">
            <v>45840</v>
          </cell>
          <cell r="BA224">
            <v>45840</v>
          </cell>
          <cell r="BB224">
            <v>46022</v>
          </cell>
          <cell r="BD224" t="str">
            <v>2. NO</v>
          </cell>
          <cell r="BE224" t="str">
            <v>-</v>
          </cell>
          <cell r="BF224" t="str">
            <v>-</v>
          </cell>
          <cell r="BG224" t="str">
            <v>2. NO</v>
          </cell>
          <cell r="BH224">
            <v>0</v>
          </cell>
          <cell r="BJ224" t="str">
            <v>-</v>
          </cell>
          <cell r="BL224" t="str">
            <v>2025753501000100E</v>
          </cell>
          <cell r="BM224">
            <v>37875881</v>
          </cell>
          <cell r="BN224" t="str">
            <v>MARGARITA E VICTORIA ACOSTA</v>
          </cell>
          <cell r="BO224" t="str">
            <v xml:space="preserve">https://community.secop.gov.co/Public/Tendering/ContractNoticePhases/View?PPI=CO1.PPI.40480479&amp;isFromPublicArea=True&amp;isModal=False </v>
          </cell>
          <cell r="BP224" t="str">
            <v>VIGENTE</v>
          </cell>
          <cell r="BR224" t="str">
            <v xml:space="preserve">https://community.secop.gov.co/Public/Tendering/ContractDetailView/Index?UniqueIdentifier=CO1.PCCNTR.8038485 </v>
          </cell>
          <cell r="BS224" t="str">
            <v>STEPHANIE.RODRIGUEZ</v>
          </cell>
          <cell r="BT224" t="str">
            <v>parquesnacionales.gov.co</v>
          </cell>
          <cell r="BU224" t="str">
            <v>seguimientocontractual.dtpa@parquesnacionales.gov.co</v>
          </cell>
          <cell r="BV224" t="str">
            <v>PROFESIONAL</v>
          </cell>
          <cell r="BW224" t="str">
            <v>BANCOLOMBIA S.A.</v>
          </cell>
          <cell r="BX224" t="str">
            <v>Ahorro</v>
          </cell>
          <cell r="BY224">
            <v>62137940359</v>
          </cell>
          <cell r="CH224">
            <v>6136316</v>
          </cell>
          <cell r="CI224">
            <v>6347913</v>
          </cell>
          <cell r="CJ224">
            <v>6347913</v>
          </cell>
          <cell r="CK224">
            <v>6347913</v>
          </cell>
          <cell r="CL224">
            <v>6347913</v>
          </cell>
          <cell r="CM224">
            <v>6347913</v>
          </cell>
          <cell r="CN224">
            <v>0</v>
          </cell>
        </row>
        <row r="225">
          <cell r="A225" t="str">
            <v>CD-DTPA-224-2025</v>
          </cell>
          <cell r="B225" t="str">
            <v>2 NACION</v>
          </cell>
          <cell r="C225" t="str">
            <v>CPS-DTPA-224-2025</v>
          </cell>
          <cell r="D225" t="str">
            <v>RODRIGO EDUARDO ERAZO GUTIÉRREZ</v>
          </cell>
          <cell r="E225">
            <v>45845</v>
          </cell>
          <cell r="F225" t="str">
            <v>Prestar servicios profesionales con plena autonomía técnica y administrativa en la Dirección Territorial Pacífico y sus áreas protegidas, generando conceptos técnicos ambientales relacionados con los procesos sancionatorios ambientales que adelantan la Dirección Territorial Pacífico y el registro de reservas naturales de la sociedad civil, en el marco de la conservación de la diversidad biológica de las Áreas Protegidas del SINAP Nacional.</v>
          </cell>
          <cell r="G225" t="str">
            <v>PROFESIONAL</v>
          </cell>
          <cell r="H225" t="str">
            <v>2 CONTRATACIÓN DIRECTA</v>
          </cell>
          <cell r="I225" t="str">
            <v>14 PRESTACIÓN DE SERVICIOS</v>
          </cell>
          <cell r="J225" t="str">
            <v>N/A</v>
          </cell>
          <cell r="K225">
            <v>80111600</v>
          </cell>
          <cell r="L225">
            <v>21925</v>
          </cell>
          <cell r="M225">
            <v>35225</v>
          </cell>
          <cell r="N225">
            <v>45845</v>
          </cell>
          <cell r="O225">
            <v>4620818</v>
          </cell>
          <cell r="P225">
            <v>23104090</v>
          </cell>
          <cell r="Q225" t="str">
            <v xml:space="preserve">VEINTITRÉS MILLONES CIENTO CUATRO MIL NOVENTA </v>
          </cell>
          <cell r="R225" t="str">
            <v>1 PERSONA NATURAL</v>
          </cell>
          <cell r="S225" t="str">
            <v>3 CÉDULA DE CIUDADANÍA</v>
          </cell>
          <cell r="T225">
            <v>1061693625</v>
          </cell>
          <cell r="U225">
            <v>2</v>
          </cell>
          <cell r="V225" t="str">
            <v>N-A</v>
          </cell>
          <cell r="W225" t="str">
            <v>11 NO SE DILIGENCIA INFORMACIÓN PARA ESTE FORMULARIO EN ESTE PERÍODO DE REPORTE</v>
          </cell>
          <cell r="X225" t="str">
            <v>MASCULINO</v>
          </cell>
          <cell r="Y225" t="str">
            <v>Caldas</v>
          </cell>
          <cell r="Z225" t="str">
            <v>Manizales</v>
          </cell>
          <cell r="AA225" t="str">
            <v>RODRIGO</v>
          </cell>
          <cell r="AB225" t="str">
            <v>EDUARDO</v>
          </cell>
          <cell r="AC225" t="str">
            <v>ERAZO</v>
          </cell>
          <cell r="AD225" t="str">
            <v>GUTIERREZ</v>
          </cell>
          <cell r="AE225" t="str">
            <v>SI</v>
          </cell>
          <cell r="AF225" t="str">
            <v>1 PÓLIZA</v>
          </cell>
          <cell r="AG225" t="str">
            <v>12 SEGUROS DEL ESTADO</v>
          </cell>
          <cell r="AH225" t="str">
            <v>2 CUMPLIMIENTO</v>
          </cell>
          <cell r="AI225">
            <v>45845</v>
          </cell>
          <cell r="AJ225" t="str">
            <v>45-46-101031822</v>
          </cell>
          <cell r="AK225" t="str">
            <v>GLORIA TERESITA SERNA ALZATE</v>
          </cell>
          <cell r="AL225" t="str">
            <v>DTPA</v>
          </cell>
          <cell r="AM225" t="str">
            <v>2 SUPERVISOR</v>
          </cell>
          <cell r="AN225" t="str">
            <v>3 CÉDULA DE CIUDADANÍA</v>
          </cell>
          <cell r="AO225">
            <v>79307788</v>
          </cell>
          <cell r="AP225" t="str">
            <v>JUAN IVAN SANCHEZ BERNAL</v>
          </cell>
          <cell r="AQ225">
            <v>150</v>
          </cell>
          <cell r="AR225" t="str">
            <v>3 NO PACTADOS</v>
          </cell>
          <cell r="AS225" t="str">
            <v>4 NO SE HA ADICIONADO NI EN VALOR y EN TIEMPO</v>
          </cell>
          <cell r="AT225">
            <v>1</v>
          </cell>
          <cell r="AU225">
            <v>3542627</v>
          </cell>
          <cell r="AV225">
            <v>45971</v>
          </cell>
          <cell r="AW225">
            <v>23</v>
          </cell>
          <cell r="AX225">
            <v>45971</v>
          </cell>
          <cell r="AY225" t="str">
            <v>PENDIENTE</v>
          </cell>
          <cell r="AZ225">
            <v>45846</v>
          </cell>
          <cell r="BA225">
            <v>45846</v>
          </cell>
          <cell r="BB225">
            <v>46022</v>
          </cell>
          <cell r="BD225" t="str">
            <v>2. NO</v>
          </cell>
          <cell r="BE225" t="str">
            <v>-</v>
          </cell>
          <cell r="BF225" t="str">
            <v>-</v>
          </cell>
          <cell r="BG225" t="str">
            <v>1. SI</v>
          </cell>
          <cell r="BH225">
            <v>0</v>
          </cell>
          <cell r="BJ225" t="str">
            <v>-</v>
          </cell>
          <cell r="BK225" t="str">
            <v>ADICIONADO Y PRORROGADO</v>
          </cell>
          <cell r="BL225" t="str">
            <v>2025753501000101E</v>
          </cell>
          <cell r="BM225">
            <v>26646717</v>
          </cell>
          <cell r="BN225" t="str">
            <v>JULIANA ISABEL MONTES ROMERO</v>
          </cell>
          <cell r="BO225" t="str">
            <v xml:space="preserve">https://community.secop.gov.co/Public/Tendering/ContractNoticePhases/View?PPI=CO1.PPI.40582457&amp;isFromPublicArea=True&amp;isModal=False </v>
          </cell>
          <cell r="BP225" t="str">
            <v>VIGENTE</v>
          </cell>
          <cell r="BR225" t="str">
            <v xml:space="preserve">https://community.secop.gov.co/Public/Tendering/ContractDetailView/Index?UniqueIdentifier=CO1.PCCNTR.8055272 </v>
          </cell>
          <cell r="BS225" t="str">
            <v>RODRIGO.ERAZO</v>
          </cell>
          <cell r="BT225" t="str">
            <v>parquesnacionales.gov.co</v>
          </cell>
          <cell r="BU225" t="str">
            <v>rodrigoerazo2@hotmail.com</v>
          </cell>
          <cell r="BV225" t="str">
            <v>PROFESIONAL</v>
          </cell>
          <cell r="BW225" t="str">
            <v>BANCOLOMBIA S.A.</v>
          </cell>
          <cell r="BX225" t="str">
            <v>Ahorro</v>
          </cell>
          <cell r="BY225">
            <v>86847696895</v>
          </cell>
          <cell r="CH225">
            <v>3696654</v>
          </cell>
          <cell r="CI225">
            <v>4620818</v>
          </cell>
          <cell r="CJ225">
            <v>4620818</v>
          </cell>
          <cell r="CK225">
            <v>4620818</v>
          </cell>
          <cell r="CL225">
            <v>4620818</v>
          </cell>
          <cell r="CM225">
            <v>924164</v>
          </cell>
          <cell r="CN225">
            <v>3542627</v>
          </cell>
        </row>
        <row r="226">
          <cell r="A226" t="str">
            <v>CD-DTPA-225-2025</v>
          </cell>
          <cell r="B226" t="str">
            <v>2 NACION</v>
          </cell>
          <cell r="C226" t="str">
            <v>CPS-DTPA-225-2025</v>
          </cell>
          <cell r="D226" t="str">
            <v>ADRIANA JIMENA SARRIA CORTES</v>
          </cell>
          <cell r="E226">
            <v>45848</v>
          </cell>
          <cell r="F226" t="str">
            <v>PA06-3202052-8-022 Prestar servicios profesionales con plena autonomía técnica y administrativa en PNN los Katíos en desarrollo de las actividades necesarias en el proceso de actualización del plan de manejo del área protegida, en el marco de la conservación de la diversidad biológica de las áreas protegidas del SINAP nacional.</v>
          </cell>
          <cell r="G226" t="str">
            <v>PROFESIONAL</v>
          </cell>
          <cell r="H226" t="str">
            <v>2 CONTRATACIÓN DIRECTA</v>
          </cell>
          <cell r="I226" t="str">
            <v>14 PRESTACIÓN DE SERVICIOS</v>
          </cell>
          <cell r="J226" t="str">
            <v>N/A</v>
          </cell>
          <cell r="K226">
            <v>80111600</v>
          </cell>
          <cell r="L226">
            <v>12125</v>
          </cell>
          <cell r="M226">
            <v>35325</v>
          </cell>
          <cell r="N226">
            <v>45848</v>
          </cell>
          <cell r="O226">
            <v>4620818</v>
          </cell>
          <cell r="P226">
            <v>18945354</v>
          </cell>
          <cell r="Q226" t="str">
            <v>DIECIOCHO MILLONES NOVECIENTOS CUARENTA Y CINCO MIL TRESCIENTOS CINCUENTA Y CUATRO</v>
          </cell>
          <cell r="R226" t="str">
            <v>1 PERSONA NATURAL</v>
          </cell>
          <cell r="S226" t="str">
            <v>3 CÉDULA DE CIUDADANÍA</v>
          </cell>
          <cell r="T226">
            <v>34565108</v>
          </cell>
          <cell r="U226">
            <v>2</v>
          </cell>
          <cell r="V226" t="str">
            <v>N-A</v>
          </cell>
          <cell r="W226" t="str">
            <v>11 NO SE DILIGENCIA INFORMACIÓN PARA ESTE FORMULARIO EN ESTE PERÍODO DE REPORTE</v>
          </cell>
          <cell r="X226" t="str">
            <v>FEMENINO</v>
          </cell>
          <cell r="Y226" t="str">
            <v>Huila</v>
          </cell>
          <cell r="Z226" t="str">
            <v>La Plata</v>
          </cell>
          <cell r="AA226" t="str">
            <v>ADRIANA</v>
          </cell>
          <cell r="AB226" t="str">
            <v>JIMENA</v>
          </cell>
          <cell r="AC226" t="str">
            <v>SARRIA</v>
          </cell>
          <cell r="AD226" t="str">
            <v>CORTES</v>
          </cell>
          <cell r="AE226" t="str">
            <v>SI</v>
          </cell>
          <cell r="AF226" t="str">
            <v>1 PÓLIZA</v>
          </cell>
          <cell r="AG226" t="str">
            <v>12 SEGUROS DEL ESTADO</v>
          </cell>
          <cell r="AH226" t="str">
            <v>2 CUMPLIMIENTO</v>
          </cell>
          <cell r="AI226">
            <v>45848</v>
          </cell>
          <cell r="AJ226" t="str">
            <v>45-44-101167647</v>
          </cell>
          <cell r="AK226" t="str">
            <v>GLORIA TERESITA SERNA ALZATE</v>
          </cell>
          <cell r="AL226" t="str">
            <v>PNN LOS KATIOS</v>
          </cell>
          <cell r="AM226" t="str">
            <v>2 SUPERVISOR</v>
          </cell>
          <cell r="AN226" t="str">
            <v>3 CÉDULA DE CIUDADANÍA</v>
          </cell>
          <cell r="AO226">
            <v>12563768</v>
          </cell>
          <cell r="AP226" t="str">
            <v>NELSON DE LA ROSA MANJARRES</v>
          </cell>
          <cell r="AQ226">
            <v>123</v>
          </cell>
          <cell r="AR226" t="str">
            <v>3 NO PACTADOS</v>
          </cell>
          <cell r="AS226" t="str">
            <v>4 NO SE HA ADICIONADO NI EN VALOR y EN TIEMPO</v>
          </cell>
          <cell r="AT226">
            <v>0</v>
          </cell>
          <cell r="AU226">
            <v>0</v>
          </cell>
          <cell r="AV226" t="str">
            <v>-</v>
          </cell>
          <cell r="AW226">
            <v>0</v>
          </cell>
          <cell r="AY226" t="str">
            <v>PENDIENTE</v>
          </cell>
          <cell r="AZ226">
            <v>45848</v>
          </cell>
          <cell r="BA226">
            <v>45848</v>
          </cell>
          <cell r="BB226">
            <v>45973</v>
          </cell>
          <cell r="BD226" t="str">
            <v>2. NO</v>
          </cell>
          <cell r="BE226" t="str">
            <v>-</v>
          </cell>
          <cell r="BF226" t="str">
            <v>-</v>
          </cell>
          <cell r="BG226" t="str">
            <v>2. NO</v>
          </cell>
          <cell r="BH226">
            <v>0</v>
          </cell>
          <cell r="BJ226" t="str">
            <v>-</v>
          </cell>
          <cell r="BL226" t="str">
            <v xml:space="preserve">2025753501000102E </v>
          </cell>
          <cell r="BM226">
            <v>18945354</v>
          </cell>
          <cell r="BN226" t="str">
            <v>KHAREM CARABALI MARULANDA</v>
          </cell>
          <cell r="BO226" t="str">
            <v xml:space="preserve">https://community.secop.gov.co/Public/Tendering/ContractNoticePhases/View?PPI=CO1.PPI.40659912&amp;isFromPublicArea=True&amp;isModal=False </v>
          </cell>
          <cell r="BP226" t="str">
            <v>VIGENTE</v>
          </cell>
          <cell r="BR226" t="str">
            <v xml:space="preserve">https://community.secop.gov.co/Public/Tendering/ContractDetailView/Index?UniqueIdentifier=CO1.PCCNTR.8069123 </v>
          </cell>
          <cell r="BS226" t="str">
            <v>ADRIANA.SARRIA</v>
          </cell>
          <cell r="BT226" t="str">
            <v>parquesnacionales.gov.co</v>
          </cell>
          <cell r="BU226" t="str">
            <v>ajsarriacor@gmail.com</v>
          </cell>
          <cell r="BV226" t="str">
            <v>PROFESIONAL</v>
          </cell>
          <cell r="BW226" t="str">
            <v>BANCO DAVIVIENDA S.A.</v>
          </cell>
          <cell r="BX226" t="str">
            <v>Ahorro</v>
          </cell>
          <cell r="BY226">
            <v>570010470023440</v>
          </cell>
          <cell r="CH226">
            <v>3234573</v>
          </cell>
          <cell r="CI226">
            <v>4620818</v>
          </cell>
          <cell r="CJ226">
            <v>4620818</v>
          </cell>
          <cell r="CK226">
            <v>4620818</v>
          </cell>
          <cell r="CL226">
            <v>1848327</v>
          </cell>
          <cell r="CN226">
            <v>0</v>
          </cell>
        </row>
        <row r="227">
          <cell r="A227" t="str">
            <v>CD-DTPA-226-2025</v>
          </cell>
          <cell r="B227" t="str">
            <v>1 FONAM</v>
          </cell>
          <cell r="C227" t="str">
            <v>CPS-DTPA-226-2025</v>
          </cell>
          <cell r="D227" t="str">
            <v>VICTOR HUGO RAMOS RODRIGUEZ</v>
          </cell>
          <cell r="E227">
            <v>45852</v>
          </cell>
          <cell r="F227" t="str">
            <v xml:space="preserve">PA04-3202032-1-025. Prestar servicios de apoyo a la gestión con plena autonomía técnica y administrativa en el PNN Farallones de Cali, para desarrollar las actividades operativas de la implementación de los instrumentos de planeación, especialmente en los ecosistemas andinos y de páramo, en el marco de la conservación de la diversidad biológica de las áreas protegidas del SINAP nacional.
 </v>
          </cell>
          <cell r="G227" t="str">
            <v>APOYO A LA GESTIÓN</v>
          </cell>
          <cell r="H227" t="str">
            <v>2 CONTRATACIÓN DIRECTA</v>
          </cell>
          <cell r="I227" t="str">
            <v>14 PRESTACIÓN DE SERVICIOS</v>
          </cell>
          <cell r="J227" t="str">
            <v>N/A</v>
          </cell>
          <cell r="K227">
            <v>80111600</v>
          </cell>
          <cell r="L227">
            <v>27925</v>
          </cell>
          <cell r="M227">
            <v>34125</v>
          </cell>
          <cell r="N227">
            <v>45853</v>
          </cell>
          <cell r="O227">
            <v>1836237</v>
          </cell>
          <cell r="P227">
            <v>10160511</v>
          </cell>
          <cell r="Q227" t="str">
            <v>DIEZ MILLONES CIENTO SESENTA MIL QUINIENTOS ONCE</v>
          </cell>
          <cell r="R227" t="str">
            <v>1 PERSONA NATURAL</v>
          </cell>
          <cell r="S227" t="str">
            <v>3 CÉDULA DE CIUDADANÍA</v>
          </cell>
          <cell r="T227">
            <v>4376136</v>
          </cell>
          <cell r="U227">
            <v>2</v>
          </cell>
          <cell r="V227" t="str">
            <v>N-A</v>
          </cell>
          <cell r="W227" t="str">
            <v>11 NO SE DILIGENCIA INFORMACIÓN PARA ESTE FORMULARIO EN ESTE PERÍODO DE REPORTE</v>
          </cell>
          <cell r="X227" t="str">
            <v>MASCULINO</v>
          </cell>
          <cell r="Y227" t="str">
            <v>Valle del Cauca</v>
          </cell>
          <cell r="Z227" t="str">
            <v>Santiago de Cali</v>
          </cell>
          <cell r="AA227" t="str">
            <v>VICTOR</v>
          </cell>
          <cell r="AB227" t="str">
            <v>HUGO</v>
          </cell>
          <cell r="AC227" t="str">
            <v>RAMOS</v>
          </cell>
          <cell r="AD227" t="str">
            <v>RODRÍGUEZ</v>
          </cell>
          <cell r="AE227" t="str">
            <v>NO</v>
          </cell>
          <cell r="AF227" t="str">
            <v>6 NO CONSTITUYÓ GARANTÍAS</v>
          </cell>
          <cell r="AG227" t="str">
            <v>N-A</v>
          </cell>
          <cell r="AH227" t="str">
            <v>N-A</v>
          </cell>
          <cell r="AI227" t="str">
            <v>N-A</v>
          </cell>
          <cell r="AJ227" t="str">
            <v>N-A</v>
          </cell>
          <cell r="AK227" t="str">
            <v>GLORIA TERESITA SERNA ALZATE</v>
          </cell>
          <cell r="AL227" t="str">
            <v>PNN FARALLONES DE CALI</v>
          </cell>
          <cell r="AM227" t="str">
            <v>2 SUPERVISOR</v>
          </cell>
          <cell r="AN227" t="str">
            <v>3 CÉDULA DE CIUDADANÍA</v>
          </cell>
          <cell r="AO227">
            <v>29120620</v>
          </cell>
          <cell r="AP227" t="str">
            <v>MARIA JULIANA CERON</v>
          </cell>
          <cell r="AQ227">
            <v>166</v>
          </cell>
          <cell r="AR227" t="str">
            <v>3 NO PACTADOS</v>
          </cell>
          <cell r="AS227" t="str">
            <v>4 NO SE HA ADICIONADO NI EN VALOR y EN TIEMPO</v>
          </cell>
          <cell r="AT227">
            <v>0</v>
          </cell>
          <cell r="AU227">
            <v>0</v>
          </cell>
          <cell r="AV227" t="str">
            <v>-</v>
          </cell>
          <cell r="AW227">
            <v>0</v>
          </cell>
          <cell r="AZ227" t="str">
            <v>N/A</v>
          </cell>
          <cell r="BA227">
            <v>45853</v>
          </cell>
          <cell r="BB227">
            <v>46022</v>
          </cell>
          <cell r="BD227" t="str">
            <v>2. NO</v>
          </cell>
          <cell r="BE227" t="str">
            <v>-</v>
          </cell>
          <cell r="BF227" t="str">
            <v>-</v>
          </cell>
          <cell r="BG227" t="str">
            <v>2. NO</v>
          </cell>
          <cell r="BH227">
            <v>0</v>
          </cell>
          <cell r="BJ227" t="str">
            <v>-</v>
          </cell>
          <cell r="BL227" t="str">
            <v xml:space="preserve">2025753501900120E </v>
          </cell>
          <cell r="BM227">
            <v>10160511</v>
          </cell>
          <cell r="BN227" t="str">
            <v>ALEX YANIRA PISMAG PORTILLA</v>
          </cell>
          <cell r="BO227" t="str">
            <v xml:space="preserve">https://community.secop.gov.co/Public/Tendering/ContractNoticePhases/View?PPI=CO1.PPI.40714895&amp;isFromPublicArea=True&amp;isModal=False </v>
          </cell>
          <cell r="BP227" t="str">
            <v>VIGENTE</v>
          </cell>
          <cell r="BR227" t="str">
            <v xml:space="preserve">https://community.secop.gov.co/Public/Tendering/ContractDetailView/Index?UniqueIdentifier=CO1.PCCNTR.8083115 </v>
          </cell>
          <cell r="BS227" t="str">
            <v>VICTOR.RAMOS</v>
          </cell>
          <cell r="BT227" t="str">
            <v>parquesnacionales.gov.co</v>
          </cell>
          <cell r="BU227" t="str">
            <v>victorh2r@hotmail.com</v>
          </cell>
          <cell r="BV227" t="str">
            <v>OPERARIO</v>
          </cell>
          <cell r="BW227" t="str">
            <v>BANCOLOMBIA S.A.</v>
          </cell>
          <cell r="BX227" t="str">
            <v>Ahorro</v>
          </cell>
          <cell r="BY227">
            <v>87053111214</v>
          </cell>
          <cell r="CH227">
            <v>979326</v>
          </cell>
          <cell r="CI227">
            <v>1836237</v>
          </cell>
          <cell r="CJ227">
            <v>1836237</v>
          </cell>
          <cell r="CK227">
            <v>1836237</v>
          </cell>
          <cell r="CL227">
            <v>1836237</v>
          </cell>
          <cell r="CM227">
            <v>1836237</v>
          </cell>
          <cell r="CN227">
            <v>0</v>
          </cell>
        </row>
        <row r="228">
          <cell r="A228" t="str">
            <v>CD-DTPA-227-2025</v>
          </cell>
          <cell r="B228" t="str">
            <v>2 NACION</v>
          </cell>
          <cell r="C228" t="str">
            <v>CPS-DTPA-227-2025</v>
          </cell>
          <cell r="D228" t="str">
            <v>LAINER ZAMBRANO CORREA</v>
          </cell>
          <cell r="E228">
            <v>45870</v>
          </cell>
          <cell r="F228" t="str">
            <v>PA01-3202008-9-014 Prestar servicios de apoyo a la gestión con plena autonomía técnica y administrativa en el DNMI Cabo Manglares en el desarrollo de las actividades operativas de la línea de monitoreo e investigación en el marco de la conservación de la diversidad biológica de las áreas protegidas del SINAP nacional.</v>
          </cell>
          <cell r="G228" t="str">
            <v>APOYO A LA GESTIÓN</v>
          </cell>
          <cell r="H228" t="str">
            <v>2 CONTRATACIÓN DIRECTA</v>
          </cell>
          <cell r="I228" t="str">
            <v>14 PRESTACIÓN DE SERVICIOS</v>
          </cell>
          <cell r="J228" t="str">
            <v>N/A</v>
          </cell>
          <cell r="K228">
            <v>80111600</v>
          </cell>
          <cell r="L228">
            <v>12825</v>
          </cell>
          <cell r="M228">
            <v>38625</v>
          </cell>
          <cell r="N228">
            <v>45874</v>
          </cell>
          <cell r="O228">
            <v>1836237</v>
          </cell>
          <cell r="P228">
            <v>8936353</v>
          </cell>
          <cell r="Q228" t="str">
            <v xml:space="preserve">OCHO MILLONES NOVECIENTOS TREINTA Y SEIS MIL TRESCIENTOS CINCUENTA Y TRES </v>
          </cell>
          <cell r="R228" t="str">
            <v>1 PERSONA NATURAL</v>
          </cell>
          <cell r="S228" t="str">
            <v>3 CÉDULA DE CIUDADANÍA</v>
          </cell>
          <cell r="T228">
            <v>1149436132</v>
          </cell>
          <cell r="U228">
            <v>2</v>
          </cell>
          <cell r="V228" t="str">
            <v>N-A</v>
          </cell>
          <cell r="W228" t="str">
            <v>11 NO SE DILIGENCIA INFORMACIÓN PARA ESTE FORMULARIO EN ESTE PERÍODO DE REPORTE</v>
          </cell>
          <cell r="X228" t="str">
            <v>MASCULINO</v>
          </cell>
          <cell r="Y228" t="str">
            <v>Nariño</v>
          </cell>
          <cell r="Z228" t="str">
            <v>Tumaco</v>
          </cell>
          <cell r="AA228" t="str">
            <v>LAINER</v>
          </cell>
          <cell r="AC228" t="str">
            <v>ZAMBRANO</v>
          </cell>
          <cell r="AD228" t="str">
            <v>CORREA</v>
          </cell>
          <cell r="AE228" t="str">
            <v>NO</v>
          </cell>
          <cell r="AF228" t="str">
            <v>6 NO CONSTITUYÓ GARANTÍAS</v>
          </cell>
          <cell r="AG228" t="str">
            <v>N-A</v>
          </cell>
          <cell r="AH228" t="str">
            <v>N-A</v>
          </cell>
          <cell r="AI228" t="str">
            <v>N-A</v>
          </cell>
          <cell r="AJ228" t="str">
            <v>N-A</v>
          </cell>
          <cell r="AK228" t="str">
            <v>GLORIA TERESITA SERNA ALZATE</v>
          </cell>
          <cell r="AL228" t="str">
            <v>DNMI CABO MANGLARES</v>
          </cell>
          <cell r="AM228" t="str">
            <v>2 SUPERVISOR</v>
          </cell>
          <cell r="AN228" t="str">
            <v>3 CÉDULA DE CIUDADANÍA</v>
          </cell>
          <cell r="AO228">
            <v>1085903464</v>
          </cell>
          <cell r="AP228" t="str">
            <v>MARÍA FERNANDA VILLAREAL MONSALVE</v>
          </cell>
          <cell r="AQ228">
            <v>146</v>
          </cell>
          <cell r="AR228" t="str">
            <v>3 NO PACTADOS</v>
          </cell>
          <cell r="AS228" t="str">
            <v>4 NO SE HA ADICIONADO NI EN VALOR y EN TIEMPO</v>
          </cell>
          <cell r="AT228">
            <v>0</v>
          </cell>
          <cell r="AU228">
            <v>0</v>
          </cell>
          <cell r="AV228" t="str">
            <v>-</v>
          </cell>
          <cell r="AW228">
            <v>0</v>
          </cell>
          <cell r="AY228" t="str">
            <v>PENDIENTE</v>
          </cell>
          <cell r="AZ228" t="str">
            <v>N/A</v>
          </cell>
          <cell r="BA228">
            <v>45874</v>
          </cell>
          <cell r="BB228">
            <v>46022</v>
          </cell>
          <cell r="BD228" t="str">
            <v>2. NO</v>
          </cell>
          <cell r="BE228" t="str">
            <v>-</v>
          </cell>
          <cell r="BF228" t="str">
            <v>-</v>
          </cell>
          <cell r="BG228" t="str">
            <v>2. NO</v>
          </cell>
          <cell r="BH228">
            <v>0</v>
          </cell>
          <cell r="BJ228" t="str">
            <v>-</v>
          </cell>
          <cell r="BL228" t="str">
            <v>2025753501000103E</v>
          </cell>
          <cell r="BM228">
            <v>8936353</v>
          </cell>
          <cell r="BN228" t="str">
            <v>KHAREM CARABALI MARULANDA</v>
          </cell>
          <cell r="BO228" t="str">
            <v xml:space="preserve">https://community.secop.gov.co/Public/Tendering/ContractNoticePhases/View?PPI=CO1.PPI.41182860&amp;isFromPublicArea=True&amp;isModal=False </v>
          </cell>
          <cell r="BP228" t="str">
            <v>VIGENTE</v>
          </cell>
          <cell r="BR228" t="str">
            <v xml:space="preserve">https://community.secop.gov.co/Public/Tendering/ContractDetailView/Index?UniqueIdentifier=CO1.PCCNTR.8153044  </v>
          </cell>
          <cell r="BS228" t="str">
            <v>LAINER.ZAMBRANO</v>
          </cell>
          <cell r="BT228" t="str">
            <v>parquesnacionales.gov.co</v>
          </cell>
          <cell r="BU228" t="str">
            <v>lainerzambranocorrea@gmail.com</v>
          </cell>
          <cell r="BV228" t="str">
            <v>OPERARIO</v>
          </cell>
          <cell r="BW228" t="e">
            <v>#N/A</v>
          </cell>
          <cell r="BX228" t="e">
            <v>#N/A</v>
          </cell>
          <cell r="BY228" t="e">
            <v>#N/A</v>
          </cell>
          <cell r="CI228">
            <v>1591405</v>
          </cell>
          <cell r="CJ228">
            <v>1836237</v>
          </cell>
          <cell r="CK228">
            <v>1836237</v>
          </cell>
          <cell r="CL228">
            <v>1836237</v>
          </cell>
          <cell r="CM228">
            <v>1836237</v>
          </cell>
          <cell r="CN228">
            <v>0</v>
          </cell>
        </row>
        <row r="229">
          <cell r="A229" t="str">
            <v>CD-DTPA-228-2025</v>
          </cell>
          <cell r="B229" t="str">
            <v>2 NACION</v>
          </cell>
          <cell r="C229" t="str">
            <v>CPS-DTPA-228-2025</v>
          </cell>
          <cell r="D229" t="str">
            <v>YOSELIN SANDOVAL SALAZAR</v>
          </cell>
          <cell r="E229">
            <v>45890</v>
          </cell>
          <cell r="F229" t="str">
            <v>PA01-3202008-9-016 Prestar servicios de apoyo a la gestión con plena autonomía técnica y administrativa en el DNMI Cabo Manglares en el desarrollo de las actividades operativas de la línea de monitoreo e investigación en el marco de la conservación de la diversidad biológica de las áreas protegidas del SINAP nacional.</v>
          </cell>
          <cell r="G229" t="str">
            <v>APOYO A LA GESTIÓN</v>
          </cell>
          <cell r="H229" t="str">
            <v>2 CONTRATACIÓN DIRECTA</v>
          </cell>
          <cell r="I229" t="str">
            <v>14 PRESTACIÓN DE SERVICIOS</v>
          </cell>
          <cell r="J229" t="str">
            <v>N/A</v>
          </cell>
          <cell r="K229">
            <v>80111600</v>
          </cell>
          <cell r="L229">
            <v>11625</v>
          </cell>
          <cell r="M229">
            <v>39225</v>
          </cell>
          <cell r="N229">
            <v>45890</v>
          </cell>
          <cell r="O229">
            <v>1836237</v>
          </cell>
          <cell r="P229">
            <v>7957027</v>
          </cell>
          <cell r="Q229" t="str">
            <v xml:space="preserve">SIETE MILLONES NOVECIENTOS CINCUENTA Y SIETE MIL VEINTISIETE </v>
          </cell>
          <cell r="R229" t="str">
            <v>1 PERSONA NATURAL</v>
          </cell>
          <cell r="S229" t="str">
            <v>3 CÉDULA DE CIUDADANÍA</v>
          </cell>
          <cell r="T229">
            <v>1193511278</v>
          </cell>
          <cell r="U229">
            <v>2</v>
          </cell>
          <cell r="V229" t="str">
            <v>N-A</v>
          </cell>
          <cell r="W229" t="str">
            <v>11 NO SE DILIGENCIA INFORMACIÓN PARA ESTE FORMULARIO EN ESTE PERÍODO DE REPORTE</v>
          </cell>
          <cell r="X229" t="str">
            <v>FEMENINO</v>
          </cell>
          <cell r="Y229" t="str">
            <v>Nariño</v>
          </cell>
          <cell r="Z229" t="str">
            <v>Tumaco</v>
          </cell>
          <cell r="AA229" t="str">
            <v>YOSELIN</v>
          </cell>
          <cell r="AC229" t="str">
            <v>SANDOVAL</v>
          </cell>
          <cell r="AD229" t="str">
            <v>SALAZAR</v>
          </cell>
          <cell r="AE229" t="str">
            <v>NO</v>
          </cell>
          <cell r="AF229" t="str">
            <v>6 NO CONSTITUYÓ GARANTÍAS</v>
          </cell>
          <cell r="AG229" t="str">
            <v>N-A</v>
          </cell>
          <cell r="AH229" t="str">
            <v>N-A</v>
          </cell>
          <cell r="AI229" t="str">
            <v>N-A</v>
          </cell>
          <cell r="AJ229" t="str">
            <v>N-A</v>
          </cell>
          <cell r="AK229" t="str">
            <v>GLORIA TERESITA SERNA ALZATE</v>
          </cell>
          <cell r="AL229" t="str">
            <v>DNMI CABO MANGLARES</v>
          </cell>
          <cell r="AM229" t="str">
            <v>2 SUPERVISOR</v>
          </cell>
          <cell r="AN229" t="str">
            <v>3 CÉDULA DE CIUDADANÍA</v>
          </cell>
          <cell r="AO229">
            <v>1085903464</v>
          </cell>
          <cell r="AP229" t="str">
            <v>MARÍA FERNANDA VILLAREAL MONSALVE</v>
          </cell>
          <cell r="AQ229">
            <v>130</v>
          </cell>
          <cell r="AR229" t="str">
            <v>3 NO PACTADOS</v>
          </cell>
          <cell r="AS229" t="str">
            <v>4 NO SE HA ADICIONADO NI EN VALOR y EN TIEMPO</v>
          </cell>
          <cell r="AT229">
            <v>0</v>
          </cell>
          <cell r="AU229">
            <v>0</v>
          </cell>
          <cell r="AV229" t="str">
            <v>-</v>
          </cell>
          <cell r="AW229">
            <v>0</v>
          </cell>
          <cell r="AY229" t="str">
            <v>PENDIENTE</v>
          </cell>
          <cell r="AZ229" t="str">
            <v>N/A</v>
          </cell>
          <cell r="BA229">
            <v>45890</v>
          </cell>
          <cell r="BB229">
            <v>46022</v>
          </cell>
          <cell r="BD229" t="str">
            <v>2. NO</v>
          </cell>
          <cell r="BE229" t="str">
            <v>-</v>
          </cell>
          <cell r="BF229" t="str">
            <v>-</v>
          </cell>
          <cell r="BG229" t="str">
            <v>2. NO</v>
          </cell>
          <cell r="BH229">
            <v>0</v>
          </cell>
          <cell r="BJ229" t="str">
            <v>-</v>
          </cell>
          <cell r="BL229" t="str">
            <v>2025753501000104E</v>
          </cell>
          <cell r="BM229">
            <v>7957027</v>
          </cell>
          <cell r="BN229" t="str">
            <v>KHAREM CARABALI MARULANDA</v>
          </cell>
          <cell r="BO229" t="str">
            <v xml:space="preserve">https://community.secop.gov.co/Public/Tendering/ContractNoticePhases/View?PPI=CO1.PPI.41594896&amp;isFromPublicArea=True&amp;isModal=False </v>
          </cell>
          <cell r="BP229" t="str">
            <v>VIGENTE</v>
          </cell>
          <cell r="BR229" t="str">
            <v xml:space="preserve">https://community.secop.gov.co/Public/Tendering/ContractDetailView/Index?UniqueIdentifier=CO1.PCCNTR.8221861 </v>
          </cell>
          <cell r="BS229" t="str">
            <v>YOSELIN.SANDOVAL</v>
          </cell>
          <cell r="BT229" t="str">
            <v>parquesnacionales.gov.co</v>
          </cell>
          <cell r="BU229" t="str">
            <v>sandovaljoselin69@gmail.com</v>
          </cell>
          <cell r="BV229" t="str">
            <v>OPERARIO</v>
          </cell>
          <cell r="BW229" t="e">
            <v>#N/A</v>
          </cell>
          <cell r="BX229" t="e">
            <v>#N/A</v>
          </cell>
          <cell r="BY229" t="e">
            <v>#N/A</v>
          </cell>
          <cell r="CI229">
            <v>612079</v>
          </cell>
          <cell r="CJ229">
            <v>1836237</v>
          </cell>
          <cell r="CK229">
            <v>1836237</v>
          </cell>
          <cell r="CL229">
            <v>1836237</v>
          </cell>
          <cell r="CM229">
            <v>1836237</v>
          </cell>
          <cell r="CN229">
            <v>0</v>
          </cell>
        </row>
        <row r="230">
          <cell r="A230" t="str">
            <v>CD-DTPA-229-2025</v>
          </cell>
          <cell r="B230" t="str">
            <v>1 FONAM</v>
          </cell>
          <cell r="C230" t="str">
            <v>CPS-DTPA-229-2025</v>
          </cell>
          <cell r="D230" t="str">
            <v>JAVIER STEVEN ATOY PAZ</v>
          </cell>
          <cell r="E230">
            <v>45884</v>
          </cell>
          <cell r="F230" t="str">
            <v>PA04-3202032-1-011 Prestar servicios de apoyo a la gestión con plena autonomía técnica y administrativa en las actividades requeridas del PNN Farallones de Cali para implementar las acciones de prevención, vigilancia y control asociadas a las presiones, especialmente mineria, en las áreas protegidas administradas por PNNC, especialmente en los ecosistemas andinos y de páramo, en el marco de la conservación de la diversidad biológica de las Áreas Protegidas del SINAP Nacional</v>
          </cell>
          <cell r="G230" t="str">
            <v>APOYO A LA GESTIÓN</v>
          </cell>
          <cell r="H230" t="str">
            <v>2 CONTRATACIÓN DIRECTA</v>
          </cell>
          <cell r="I230" t="str">
            <v>14 PRESTACIÓN DE SERVICIOS</v>
          </cell>
          <cell r="J230" t="str">
            <v>N/A</v>
          </cell>
          <cell r="K230">
            <v>80111600</v>
          </cell>
          <cell r="L230">
            <v>5925</v>
          </cell>
          <cell r="M230">
            <v>41825</v>
          </cell>
          <cell r="N230">
            <v>45888</v>
          </cell>
          <cell r="O230">
            <v>3670920</v>
          </cell>
          <cell r="P230">
            <v>16641504</v>
          </cell>
          <cell r="Q230" t="str">
            <v>DIECISÉIS MILLONES SEISCIENTOS CUARENTA Y UN MIL QUINIENTOS CUATRO</v>
          </cell>
          <cell r="R230" t="str">
            <v>1 PERSONA NATURAL</v>
          </cell>
          <cell r="S230" t="str">
            <v>3 CÉDULA DE CIUDADANÍA</v>
          </cell>
          <cell r="T230">
            <v>1114732646</v>
          </cell>
          <cell r="U230">
            <v>2</v>
          </cell>
          <cell r="V230" t="str">
            <v>N-A</v>
          </cell>
          <cell r="W230" t="str">
            <v>11 NO SE DILIGENCIA INFORMACIÓN PARA ESTE FORMULARIO EN ESTE PERÍODO DE REPORTE</v>
          </cell>
          <cell r="X230" t="str">
            <v>MASCULINO</v>
          </cell>
          <cell r="Y230" t="str">
            <v>Valle del Cauca</v>
          </cell>
          <cell r="Z230" t="str">
            <v>Dagua</v>
          </cell>
          <cell r="AA230" t="str">
            <v>JAVIER</v>
          </cell>
          <cell r="AB230" t="str">
            <v>STIVEN</v>
          </cell>
          <cell r="AC230" t="str">
            <v>ATOY</v>
          </cell>
          <cell r="AD230" t="str">
            <v>PAZ</v>
          </cell>
          <cell r="AE230" t="str">
            <v>NO</v>
          </cell>
          <cell r="AF230" t="str">
            <v>6 NO CONSTITUYÓ GARANTÍAS</v>
          </cell>
          <cell r="AG230" t="str">
            <v>N-A</v>
          </cell>
          <cell r="AH230" t="str">
            <v>N-A</v>
          </cell>
          <cell r="AI230" t="str">
            <v>N-A</v>
          </cell>
          <cell r="AJ230" t="str">
            <v>N-A</v>
          </cell>
          <cell r="AK230" t="str">
            <v>GLORIA TERESITA SERNA ALZATE</v>
          </cell>
          <cell r="AL230" t="str">
            <v>PNN FARALLONES DE CALI</v>
          </cell>
          <cell r="AM230" t="str">
            <v>2 SUPERVISOR</v>
          </cell>
          <cell r="AN230" t="str">
            <v>3 CÉDULA DE CIUDADANÍA</v>
          </cell>
          <cell r="AO230">
            <v>29120620</v>
          </cell>
          <cell r="AP230" t="str">
            <v>MARIA JULIANA CERON</v>
          </cell>
          <cell r="AQ230">
            <v>136</v>
          </cell>
          <cell r="AR230" t="str">
            <v>3 NO PACTADOS</v>
          </cell>
          <cell r="AS230" t="str">
            <v>4 NO SE HA ADICIONADO NI EN VALOR y EN TIEMPO</v>
          </cell>
          <cell r="AT230">
            <v>0</v>
          </cell>
          <cell r="AU230">
            <v>0</v>
          </cell>
          <cell r="AV230" t="str">
            <v>-</v>
          </cell>
          <cell r="AW230">
            <v>0</v>
          </cell>
          <cell r="AY230" t="str">
            <v>PENDIENTE</v>
          </cell>
          <cell r="AZ230" t="str">
            <v>N/A</v>
          </cell>
          <cell r="BA230">
            <v>45888</v>
          </cell>
          <cell r="BB230">
            <v>46022</v>
          </cell>
          <cell r="BD230" t="str">
            <v>2. NO</v>
          </cell>
          <cell r="BE230" t="str">
            <v>-</v>
          </cell>
          <cell r="BF230" t="str">
            <v>-</v>
          </cell>
          <cell r="BG230" t="str">
            <v>2. NO</v>
          </cell>
          <cell r="BH230">
            <v>0</v>
          </cell>
          <cell r="BJ230" t="str">
            <v>-</v>
          </cell>
          <cell r="BL230" t="str">
            <v>2025753501900121E</v>
          </cell>
          <cell r="BM230">
            <v>16641504</v>
          </cell>
          <cell r="BN230" t="str">
            <v>WENDY ISABEL DAVID</v>
          </cell>
          <cell r="BO230" t="str">
            <v xml:space="preserve">https://community.secop.gov.co/Public/Tendering/ContractNoticePhases/View?PPI=CO1.PPI.41497911&amp;isFromPublicArea=True&amp;isModal=False </v>
          </cell>
          <cell r="BP230" t="str">
            <v>VIGENTE</v>
          </cell>
          <cell r="BR230" t="str">
            <v xml:space="preserve">https://community.secop.gov.co/Public/Tendering/ContractDetailView/Index?UniqueIdentifier=CO1.PCCNTR.8207152 </v>
          </cell>
          <cell r="BS230" t="str">
            <v>javier.atoy</v>
          </cell>
          <cell r="BT230" t="str">
            <v>parquesnacionales.gov.co</v>
          </cell>
          <cell r="BU230" t="str">
            <v>stivenatoy20@gmail.com</v>
          </cell>
          <cell r="BV230" t="str">
            <v>TECNOLOGO</v>
          </cell>
          <cell r="BW230" t="str">
            <v>BANCOLOMBIA S.A.</v>
          </cell>
          <cell r="BX230" t="str">
            <v>Ahorro</v>
          </cell>
          <cell r="BY230">
            <v>91237422002</v>
          </cell>
          <cell r="CI230">
            <v>1957824</v>
          </cell>
          <cell r="CJ230">
            <v>3670920</v>
          </cell>
          <cell r="CK230">
            <v>3670920</v>
          </cell>
          <cell r="CL230">
            <v>3670920</v>
          </cell>
          <cell r="CM230">
            <v>3670920</v>
          </cell>
          <cell r="CN230">
            <v>0</v>
          </cell>
        </row>
        <row r="231">
          <cell r="A231" t="str">
            <v>CD-DTPA-230-2025</v>
          </cell>
          <cell r="B231" t="str">
            <v>2 NACION</v>
          </cell>
          <cell r="C231" t="str">
            <v>CPS-DTPA-230-2025</v>
          </cell>
          <cell r="D231" t="str">
            <v>VALENTINA OSORIO MAFLA</v>
          </cell>
          <cell r="E231">
            <v>45895</v>
          </cell>
          <cell r="F231" t="str">
            <v>PA00-3202008-15-083 Prestar servicios profesionales con plena autonomía técnica y administrativa en la Dirección Territorial Pacífico y sus áreas protegidas, para el cumplimiento de las acciones derivadas de la etapa postcontractual (liquidaciones), en el marco de la conservación de la diversidad biológica de las áreas protegidas del SINAP nacional</v>
          </cell>
          <cell r="G231" t="str">
            <v>PROFESIONAL</v>
          </cell>
          <cell r="H231" t="str">
            <v>2 CONTRATACIÓN DIRECTA</v>
          </cell>
          <cell r="I231" t="str">
            <v>14 PRESTACIÓN DE SERVICIOS</v>
          </cell>
          <cell r="J231" t="str">
            <v>N/A</v>
          </cell>
          <cell r="K231">
            <v>80111600</v>
          </cell>
          <cell r="L231">
            <v>23825</v>
          </cell>
          <cell r="M231">
            <v>39525</v>
          </cell>
          <cell r="N231">
            <v>45895</v>
          </cell>
          <cell r="O231">
            <v>3670921</v>
          </cell>
          <cell r="P231">
            <v>15173140</v>
          </cell>
          <cell r="Q231" t="str">
            <v xml:space="preserve">QUINCE MILLONES CIENTO SETENTA Y TRES MIL CIENTO CUARENTA </v>
          </cell>
          <cell r="R231" t="str">
            <v>1 PERSONA NATURAL</v>
          </cell>
          <cell r="S231" t="str">
            <v>3 CÉDULA DE CIUDADANÍA</v>
          </cell>
          <cell r="T231">
            <v>1112496114</v>
          </cell>
          <cell r="U231">
            <v>2</v>
          </cell>
          <cell r="V231" t="str">
            <v>N-A</v>
          </cell>
          <cell r="W231" t="str">
            <v>11 NO SE DILIGENCIA INFORMACIÓN PARA ESTE FORMULARIO EN ESTE PERÍODO DE REPORTE</v>
          </cell>
          <cell r="X231" t="str">
            <v>FEMENINO</v>
          </cell>
          <cell r="Y231" t="str">
            <v>Valle del Cauca</v>
          </cell>
          <cell r="Z231" t="str">
            <v>Jamundí</v>
          </cell>
          <cell r="AA231" t="str">
            <v>VALENTINA</v>
          </cell>
          <cell r="AC231" t="str">
            <v>OSORIO</v>
          </cell>
          <cell r="AD231" t="str">
            <v>MAFLA</v>
          </cell>
          <cell r="AE231" t="str">
            <v>SI</v>
          </cell>
          <cell r="AF231" t="str">
            <v>1 PÓLIZA</v>
          </cell>
          <cell r="AG231" t="str">
            <v>12 SEGUROS DEL ESTADO</v>
          </cell>
          <cell r="AH231" t="str">
            <v>2 CUMPLIMIENTO</v>
          </cell>
          <cell r="AI231">
            <v>45896</v>
          </cell>
          <cell r="AJ231" t="str">
            <v>45-46-101032415</v>
          </cell>
          <cell r="AK231" t="str">
            <v>GLORIA TERESITA SERNA ALZATE</v>
          </cell>
          <cell r="AL231" t="str">
            <v>DTPA</v>
          </cell>
          <cell r="AM231" t="str">
            <v>2 SUPERVISOR</v>
          </cell>
          <cell r="AN231" t="str">
            <v>3 CÉDULA DE CIUDADANÍA</v>
          </cell>
          <cell r="AO231">
            <v>66859604</v>
          </cell>
          <cell r="AP231" t="str">
            <v>MARGARITA EUGENIA VICTORIA ACOSTA</v>
          </cell>
          <cell r="AQ231">
            <v>124</v>
          </cell>
          <cell r="AR231" t="str">
            <v>3 NO PACTADOS</v>
          </cell>
          <cell r="AS231" t="str">
            <v>4 NO SE HA ADICIONADO NI EN VALOR y EN TIEMPO</v>
          </cell>
          <cell r="AT231">
            <v>0</v>
          </cell>
          <cell r="AU231">
            <v>0</v>
          </cell>
          <cell r="AV231" t="str">
            <v>-</v>
          </cell>
          <cell r="AW231">
            <v>0</v>
          </cell>
          <cell r="AY231" t="str">
            <v>PENDIENTE</v>
          </cell>
          <cell r="AZ231">
            <v>45896</v>
          </cell>
          <cell r="BA231">
            <v>45896</v>
          </cell>
          <cell r="BB231">
            <v>46022</v>
          </cell>
          <cell r="BD231" t="str">
            <v>2. NO</v>
          </cell>
          <cell r="BE231" t="str">
            <v>-</v>
          </cell>
          <cell r="BF231" t="str">
            <v>-</v>
          </cell>
          <cell r="BG231" t="str">
            <v>2. NO</v>
          </cell>
          <cell r="BH231">
            <v>0</v>
          </cell>
          <cell r="BJ231" t="str">
            <v>-</v>
          </cell>
          <cell r="BL231" t="str">
            <v>2025753501000105E</v>
          </cell>
          <cell r="BM231">
            <v>15173140</v>
          </cell>
          <cell r="BN231" t="str">
            <v>JULIANA ISABEL MONTES ROMERO</v>
          </cell>
          <cell r="BO231" t="str">
            <v xml:space="preserve">https://community.secop.gov.co/Public/Tendering/ContractNoticePhases/View?PPI=CO1.PPI.41666704&amp;isFromPublicArea=True&amp;isModal=False </v>
          </cell>
          <cell r="BP231" t="str">
            <v>VIGENTE</v>
          </cell>
          <cell r="BR231" t="str">
            <v xml:space="preserve">https://community.secop.gov.co/Public/Tendering/ContractDetailView/Index?UniqueIdentifier=CO1.PCCNTR.8235434 </v>
          </cell>
          <cell r="BS231" t="str">
            <v>VALENTINA.OSORIO</v>
          </cell>
          <cell r="BT231" t="str">
            <v>parquesnacionales.gov.co</v>
          </cell>
          <cell r="BU231" t="str">
            <v>liquidaciones.dtpa@parquesnacionales.gov.co</v>
          </cell>
          <cell r="BV231" t="str">
            <v>PROFESIONAL</v>
          </cell>
          <cell r="BW231" t="e">
            <v>#N/A</v>
          </cell>
          <cell r="BX231" t="e">
            <v>#N/A</v>
          </cell>
          <cell r="BY231" t="e">
            <v>#N/A</v>
          </cell>
          <cell r="CI231">
            <v>489456</v>
          </cell>
          <cell r="CJ231">
            <v>3670921</v>
          </cell>
          <cell r="CK231">
            <v>3670921</v>
          </cell>
          <cell r="CL231">
            <v>3670921</v>
          </cell>
          <cell r="CM231">
            <v>3670921</v>
          </cell>
          <cell r="CN231">
            <v>0</v>
          </cell>
        </row>
        <row r="232">
          <cell r="A232" t="str">
            <v>CD-DTPA-231-2025</v>
          </cell>
          <cell r="B232" t="str">
            <v>1 FONAM</v>
          </cell>
          <cell r="C232" t="str">
            <v>CPS-DTPA-231-2025</v>
          </cell>
          <cell r="D232" t="str">
            <v>RUBEN ARMANDO HURTADO PALMA</v>
          </cell>
          <cell r="E232">
            <v>45897</v>
          </cell>
          <cell r="F232" t="str">
            <v>PA04-3202008-15-161 Prestar servicios de apoyo a la gestión con plena autonomía técnica y administrativa al PNN Farallones de Cali adscrito a la Dirección Territorial Pacifico, para la organización, control, conservación documental y diligenciamiento de instrumentos y/o herramientas archivísticas relacionadas con el proceso sancionatorio ambiental, especialmente en los ecosistemas andinos y de páramo, en el marco de la conservación de la diversidad biológica de las Áreas Protegidas del SINAP Nacional</v>
          </cell>
          <cell r="G232" t="str">
            <v>APOYO A LA GESTIÓN</v>
          </cell>
          <cell r="H232" t="str">
            <v>2 CONTRATACIÓN DIRECTA</v>
          </cell>
          <cell r="I232" t="str">
            <v>14 PRESTACIÓN DE SERVICIOS</v>
          </cell>
          <cell r="J232" t="str">
            <v>N/A</v>
          </cell>
          <cell r="K232">
            <v>80111600</v>
          </cell>
          <cell r="L232">
            <v>31225</v>
          </cell>
          <cell r="M232">
            <v>47325</v>
          </cell>
          <cell r="N232">
            <v>45897</v>
          </cell>
          <cell r="O232">
            <v>3226850</v>
          </cell>
          <cell r="P232">
            <v>13230085</v>
          </cell>
          <cell r="Q232" t="str">
            <v>TRECE MILLONES DOSCIENTOS TREINTA MIL OCHENTA Y CINCO</v>
          </cell>
          <cell r="R232" t="str">
            <v>1 PERSONA NATURAL</v>
          </cell>
          <cell r="S232" t="str">
            <v>3 CÉDULA DE CIUDADANÍA</v>
          </cell>
          <cell r="T232">
            <v>94070463</v>
          </cell>
          <cell r="U232">
            <v>2</v>
          </cell>
          <cell r="V232" t="str">
            <v>N-A</v>
          </cell>
          <cell r="W232" t="str">
            <v>11 NO SE DILIGENCIA INFORMACIÓN PARA ESTE FORMULARIO EN ESTE PERÍODO DE REPORTE</v>
          </cell>
          <cell r="X232" t="str">
            <v>MASCULINO</v>
          </cell>
          <cell r="Y232" t="str">
            <v>Valle del Cauca</v>
          </cell>
          <cell r="Z232" t="str">
            <v>Santiago de Cali</v>
          </cell>
          <cell r="AA232" t="str">
            <v xml:space="preserve">RUBEN </v>
          </cell>
          <cell r="AB232" t="str">
            <v>ARMANDO</v>
          </cell>
          <cell r="AC232" t="str">
            <v xml:space="preserve">HURTADO </v>
          </cell>
          <cell r="AD232" t="str">
            <v>PALMA</v>
          </cell>
          <cell r="AE232" t="str">
            <v>NO</v>
          </cell>
          <cell r="AF232" t="str">
            <v>6 NO CONSTITUYÓ GARANTÍAS</v>
          </cell>
          <cell r="AG232" t="str">
            <v>N-A</v>
          </cell>
          <cell r="AH232" t="str">
            <v>N-A</v>
          </cell>
          <cell r="AI232" t="str">
            <v>N-A</v>
          </cell>
          <cell r="AJ232" t="str">
            <v>N-A</v>
          </cell>
          <cell r="AK232" t="str">
            <v>GLORIA TERESITA SERNA ALZATE</v>
          </cell>
          <cell r="AL232" t="str">
            <v>PNN FARALLONES DE CALI</v>
          </cell>
          <cell r="AM232" t="str">
            <v>2 SUPERVISOR</v>
          </cell>
          <cell r="AN232" t="str">
            <v>3 CÉDULA DE CIUDADANÍA</v>
          </cell>
          <cell r="AO232">
            <v>25292225</v>
          </cell>
          <cell r="AP232" t="str">
            <v>CAROL JOHANNA ORTEGA SANCHEZ</v>
          </cell>
          <cell r="AQ232">
            <v>123</v>
          </cell>
          <cell r="AR232" t="str">
            <v>3 NO PACTADOS</v>
          </cell>
          <cell r="AS232" t="str">
            <v>4 NO SE HA ADICIONADO NI EN VALOR y EN TIEMPO</v>
          </cell>
          <cell r="AT232">
            <v>0</v>
          </cell>
          <cell r="AU232">
            <v>0</v>
          </cell>
          <cell r="AV232" t="str">
            <v>-</v>
          </cell>
          <cell r="AW232">
            <v>0</v>
          </cell>
          <cell r="AY232" t="str">
            <v>PENDIENTE</v>
          </cell>
          <cell r="AZ232" t="str">
            <v>N/A</v>
          </cell>
          <cell r="BA232">
            <v>45897</v>
          </cell>
          <cell r="BB232">
            <v>46022</v>
          </cell>
          <cell r="BD232" t="str">
            <v>2. NO</v>
          </cell>
          <cell r="BE232" t="str">
            <v>-</v>
          </cell>
          <cell r="BF232" t="str">
            <v>-</v>
          </cell>
          <cell r="BG232" t="str">
            <v>2. NO</v>
          </cell>
          <cell r="BH232">
            <v>0</v>
          </cell>
          <cell r="BJ232" t="str">
            <v>-</v>
          </cell>
          <cell r="BL232" t="str">
            <v>2025753501900122E</v>
          </cell>
          <cell r="BM232">
            <v>13230085</v>
          </cell>
          <cell r="BN232" t="str">
            <v>KHAREM CARABALI MARULANDA</v>
          </cell>
          <cell r="BO232" t="str">
            <v xml:space="preserve">https://community.secop.gov.co/Public/Tendering/ContractNoticePhases/View?PPI=CO1.PPI.41665015&amp;isFromPublicArea=True&amp;isModal=False </v>
          </cell>
          <cell r="BP232" t="str">
            <v>VIGENTE</v>
          </cell>
          <cell r="BR232" t="str">
            <v xml:space="preserve">https://community.secop.gov.co/Public/Tendering/ContractDetailView/Index?UniqueIdentifier=CO1.PCCNTR.8249927 </v>
          </cell>
          <cell r="BS232" t="str">
            <v>RUBEN.HURTADO</v>
          </cell>
          <cell r="BT232" t="str">
            <v>parquesnacionales.gov.co</v>
          </cell>
          <cell r="BU232" t="str">
            <v>archivojuridica.dtpa@parquesnacionales.gov.co</v>
          </cell>
          <cell r="BV232" t="str">
            <v>TECNICO</v>
          </cell>
          <cell r="BW232" t="e">
            <v>#N/A</v>
          </cell>
          <cell r="BX232" t="e">
            <v>#N/A</v>
          </cell>
          <cell r="BY232" t="e">
            <v>#N/A</v>
          </cell>
          <cell r="CI232">
            <v>322685</v>
          </cell>
          <cell r="CJ232">
            <v>3226850</v>
          </cell>
          <cell r="CK232">
            <v>3226850</v>
          </cell>
          <cell r="CL232">
            <v>3226850</v>
          </cell>
          <cell r="CM232">
            <v>3226850</v>
          </cell>
          <cell r="CN232">
            <v>0</v>
          </cell>
        </row>
        <row r="233">
          <cell r="A233" t="str">
            <v>CD-DTPA-232-2025</v>
          </cell>
          <cell r="B233" t="str">
            <v>1 FONAM</v>
          </cell>
          <cell r="C233" t="str">
            <v>CPS-DTPA-232-2025</v>
          </cell>
          <cell r="D233" t="str">
            <v>ANGIE XIMENA AGUIRRE PARRA</v>
          </cell>
          <cell r="E233">
            <v>45922</v>
          </cell>
          <cell r="F233" t="str">
            <v>PA11-3202008-15-009 Prestar servicios profesionales con plena autonomía técnica y administrativa en el SFF Malpelo en el desarrollo de actividades en los procesos de gestión pre y pos contractual, administrativa, financiera, documental y la atención a los requerimientos de ciudadanos del área protegida en el marco de la conservación de la diversidad biológica de las áreas protegidas del SINAP.</v>
          </cell>
          <cell r="G233" t="str">
            <v>PROFESIONAL</v>
          </cell>
          <cell r="H233" t="str">
            <v>2 CONTRATACIÓN DIRECTA</v>
          </cell>
          <cell r="I233" t="str">
            <v>14 PRESTACIÓN DE SERVICIOS</v>
          </cell>
          <cell r="J233" t="str">
            <v>N/A</v>
          </cell>
          <cell r="K233">
            <v>80111600</v>
          </cell>
          <cell r="L233">
            <v>33625</v>
          </cell>
          <cell r="M233">
            <v>55825</v>
          </cell>
          <cell r="N233">
            <v>45922</v>
          </cell>
          <cell r="O233">
            <v>3670921</v>
          </cell>
          <cell r="P233">
            <v>12114039</v>
          </cell>
          <cell r="Q233" t="str">
            <v>DOCE MILLONES CIENTO CATORCE MIL TREINTA Y NUEVE</v>
          </cell>
          <cell r="R233" t="str">
            <v>1 PERSONA NATURAL</v>
          </cell>
          <cell r="S233" t="str">
            <v>3 CÉDULA DE CIUDADANÍA</v>
          </cell>
          <cell r="T233">
            <v>1144080227</v>
          </cell>
          <cell r="U233">
            <v>2</v>
          </cell>
          <cell r="V233" t="str">
            <v>N-A</v>
          </cell>
          <cell r="W233" t="str">
            <v>11 NO SE DILIGENCIA INFORMACIÓN PARA ESTE FORMULARIO EN ESTE PERÍODO DE REPORTE</v>
          </cell>
          <cell r="X233" t="str">
            <v>FEMENINO</v>
          </cell>
          <cell r="Y233" t="str">
            <v>Valle del Cauca</v>
          </cell>
          <cell r="Z233" t="str">
            <v>Santiago de Cali</v>
          </cell>
          <cell r="AA233" t="str">
            <v>ANGIE</v>
          </cell>
          <cell r="AB233" t="str">
            <v>XIMENA</v>
          </cell>
          <cell r="AC233" t="str">
            <v>AGUIRRE</v>
          </cell>
          <cell r="AD233" t="str">
            <v>PARRA</v>
          </cell>
          <cell r="AE233" t="str">
            <v>SI</v>
          </cell>
          <cell r="AF233" t="str">
            <v>1 PÓLIZA</v>
          </cell>
          <cell r="AG233" t="str">
            <v>12 SEGUROS DEL ESTADO</v>
          </cell>
          <cell r="AH233" t="str">
            <v>2 CUMPLIMIENTO</v>
          </cell>
          <cell r="AI233">
            <v>45922</v>
          </cell>
          <cell r="AJ233" t="str">
            <v>45-46-101033069</v>
          </cell>
          <cell r="AK233" t="str">
            <v>GLORIA TERESITA SERNA ALZATE</v>
          </cell>
          <cell r="AL233" t="str">
            <v>SFF MALPELO</v>
          </cell>
          <cell r="AM233" t="str">
            <v>2 SUPERVISOR</v>
          </cell>
          <cell r="AN233" t="str">
            <v>3 CÉDULA DE CIUDADANÍA</v>
          </cell>
          <cell r="AO233">
            <v>52693916</v>
          </cell>
          <cell r="AP233" t="str">
            <v>ADRIANA DAZA SUAREZ</v>
          </cell>
          <cell r="AQ233">
            <v>100</v>
          </cell>
          <cell r="AR233" t="str">
            <v>3 NO PACTADOS</v>
          </cell>
          <cell r="AS233" t="str">
            <v>4 NO SE HA ADICIONADO NI EN VALOR y EN TIEMPO</v>
          </cell>
          <cell r="AT233">
            <v>0</v>
          </cell>
          <cell r="AU233">
            <v>0</v>
          </cell>
          <cell r="AV233" t="str">
            <v>-</v>
          </cell>
          <cell r="AW233">
            <v>0</v>
          </cell>
          <cell r="AY233" t="str">
            <v>PENDIENTE</v>
          </cell>
          <cell r="AZ233">
            <v>45922</v>
          </cell>
          <cell r="BA233">
            <v>45922</v>
          </cell>
          <cell r="BB233">
            <v>46022</v>
          </cell>
          <cell r="BD233" t="str">
            <v>2. NO</v>
          </cell>
          <cell r="BE233" t="str">
            <v>-</v>
          </cell>
          <cell r="BF233" t="str">
            <v>-</v>
          </cell>
          <cell r="BG233" t="str">
            <v>2. NO</v>
          </cell>
          <cell r="BH233">
            <v>0</v>
          </cell>
          <cell r="BJ233" t="str">
            <v>-</v>
          </cell>
          <cell r="BL233" t="str">
            <v>2025753501900123E</v>
          </cell>
          <cell r="BM233">
            <v>12114039</v>
          </cell>
          <cell r="BN233" t="str">
            <v>KHAREM CARABALI MARULANDA</v>
          </cell>
          <cell r="BO233" t="str">
            <v xml:space="preserve">https://community.secop.gov.co/Public/Tendering/ContractNoticePhases/View?PPI=CO1.PPI.42296224&amp;isFromPublicArea=True&amp;isModal=False </v>
          </cell>
          <cell r="BP233" t="str">
            <v>VIGENTE</v>
          </cell>
          <cell r="BR233" t="str">
            <v xml:space="preserve">https://community.secop.gov.co/Public/Tendering/ContractDetailView/Index?UniqueIdentifier=CO1.PCCNTR.8354103 </v>
          </cell>
          <cell r="BS233" t="str">
            <v>ANGIE.AGUIRRE</v>
          </cell>
          <cell r="BT233" t="str">
            <v>parquesnacionales.gov.co</v>
          </cell>
          <cell r="BU233" t="str">
            <v>malpelo@parquesnacionales.gov.co</v>
          </cell>
          <cell r="BV233" t="str">
            <v>PROFESIONAL</v>
          </cell>
          <cell r="BW233" t="e">
            <v>#N/A</v>
          </cell>
          <cell r="BX233" t="e">
            <v>#N/A</v>
          </cell>
          <cell r="BY233" t="e">
            <v>#N/A</v>
          </cell>
          <cell r="CJ233">
            <v>1101276</v>
          </cell>
          <cell r="CK233">
            <v>3670921</v>
          </cell>
          <cell r="CL233">
            <v>3670921</v>
          </cell>
          <cell r="CM233">
            <v>3670921</v>
          </cell>
          <cell r="CN233">
            <v>0</v>
          </cell>
        </row>
        <row r="234">
          <cell r="A234" t="str">
            <v>CD-DTPA-233-2025</v>
          </cell>
          <cell r="B234" t="str">
            <v>1 FONAM</v>
          </cell>
          <cell r="C234" t="str">
            <v>CPS-DTPA-233-2025</v>
          </cell>
          <cell r="D234" t="str">
            <v>MARÍA PATRICIA ANGULO GARCÍA</v>
          </cell>
          <cell r="E234">
            <v>45926</v>
          </cell>
          <cell r="F234" t="str">
            <v>PA00-3202008-15-087 Prestar servicios profesionales con plena autonomía técnica y administrativa para el desarrollo de actividades educativas y comunicativas de Parques Nacionales Naturales en las áreas protegidas de la Dirección Territorial Pacífico, en el marco de la conservación de la diversidad biológica las áreas protegidas del SINAP nacional</v>
          </cell>
          <cell r="G234" t="str">
            <v>PROFESIONAL</v>
          </cell>
          <cell r="H234" t="str">
            <v>2 CONTRATACIÓN DIRECTA</v>
          </cell>
          <cell r="I234" t="str">
            <v>14 PRESTACIÓN DE SERVICIOS</v>
          </cell>
          <cell r="J234" t="str">
            <v>N/A</v>
          </cell>
          <cell r="K234">
            <v>80111600</v>
          </cell>
          <cell r="L234">
            <v>33725</v>
          </cell>
          <cell r="M234">
            <v>58425</v>
          </cell>
          <cell r="N234">
            <v>45926</v>
          </cell>
          <cell r="O234">
            <v>4200744</v>
          </cell>
          <cell r="P234">
            <v>13302356</v>
          </cell>
          <cell r="Q234" t="str">
            <v xml:space="preserve">TRECE MILLONES TRESCIENTOS DOS MIL TRESCIENTOS CINCUENTA Y SEIS </v>
          </cell>
          <cell r="R234" t="str">
            <v>1 PERSONA NATURAL</v>
          </cell>
          <cell r="S234" t="str">
            <v>3 CÉDULA DE CIUDADANÍA</v>
          </cell>
          <cell r="T234">
            <v>1111757596</v>
          </cell>
          <cell r="U234">
            <v>2</v>
          </cell>
          <cell r="V234" t="str">
            <v>N-A</v>
          </cell>
          <cell r="W234" t="str">
            <v>11 NO SE DILIGENCIA INFORMACIÓN PARA ESTE FORMULARIO EN ESTE PERÍODO DE REPORTE</v>
          </cell>
          <cell r="X234" t="str">
            <v>FEMENINO</v>
          </cell>
          <cell r="Y234" t="str">
            <v>Valle del Cauca</v>
          </cell>
          <cell r="Z234" t="str">
            <v>Buenaventura</v>
          </cell>
          <cell r="AA234" t="str">
            <v xml:space="preserve">MARÍA </v>
          </cell>
          <cell r="AB234" t="str">
            <v>PATRICIA</v>
          </cell>
          <cell r="AC234" t="str">
            <v>ANGULO</v>
          </cell>
          <cell r="AD234" t="str">
            <v>GARCÍA</v>
          </cell>
          <cell r="AE234" t="str">
            <v>SI</v>
          </cell>
          <cell r="AF234" t="str">
            <v>1 PÓLIZA</v>
          </cell>
          <cell r="AG234" t="str">
            <v>12 SEGUROS DEL ESTADO</v>
          </cell>
          <cell r="AH234" t="str">
            <v>2 CUMPLIMIENTO</v>
          </cell>
          <cell r="AI234">
            <v>45926</v>
          </cell>
          <cell r="AJ234" t="str">
            <v>45-46-101033141</v>
          </cell>
          <cell r="AK234" t="str">
            <v>GLORIA TERESITA SERNA ALZATE</v>
          </cell>
          <cell r="AL234" t="str">
            <v>DTPA</v>
          </cell>
          <cell r="AM234" t="str">
            <v>2 SUPERVISOR</v>
          </cell>
          <cell r="AN234" t="str">
            <v>3 CÉDULA DE CIUDADANÍA</v>
          </cell>
          <cell r="AO234">
            <v>7178273</v>
          </cell>
          <cell r="AP234" t="str">
            <v>CARLOS ANDRÉS GÚZMAN AVILA</v>
          </cell>
          <cell r="AQ234">
            <v>96</v>
          </cell>
          <cell r="AR234" t="str">
            <v>3 NO PACTADOS</v>
          </cell>
          <cell r="AS234" t="str">
            <v>4 NO SE HA ADICIONADO NI EN VALOR y EN TIEMPO</v>
          </cell>
          <cell r="AT234">
            <v>0</v>
          </cell>
          <cell r="AU234">
            <v>0</v>
          </cell>
          <cell r="AV234" t="str">
            <v>-</v>
          </cell>
          <cell r="AW234">
            <v>0</v>
          </cell>
          <cell r="AZ234">
            <v>45926</v>
          </cell>
          <cell r="BA234">
            <v>45926</v>
          </cell>
          <cell r="BB234">
            <v>46022</v>
          </cell>
          <cell r="BD234" t="str">
            <v>2. NO</v>
          </cell>
          <cell r="BE234" t="str">
            <v>-</v>
          </cell>
          <cell r="BF234" t="str">
            <v>-</v>
          </cell>
          <cell r="BG234" t="str">
            <v>2. NO</v>
          </cell>
          <cell r="BH234">
            <v>0</v>
          </cell>
          <cell r="BJ234" t="str">
            <v>-</v>
          </cell>
          <cell r="BL234" t="str">
            <v>2025753501900124E</v>
          </cell>
          <cell r="BM234">
            <v>13302356</v>
          </cell>
          <cell r="BN234" t="str">
            <v>KHAREM CARABALI MARULANDA</v>
          </cell>
          <cell r="BO234" t="str">
            <v xml:space="preserve">https://community.secop.gov.co/Public/Tendering/ContractNoticePhases/View?PPI=CO1.PPI.42458646&amp;isFromPublicArea=True&amp;isModal=False </v>
          </cell>
          <cell r="BP234" t="str">
            <v>VIGENTE</v>
          </cell>
          <cell r="BR234" t="str">
            <v xml:space="preserve">https://community.secop.gov.co/Public/Tendering/ContractDetailView/Index?UniqueIdentifier=CO1.PCCNTR.8378401 </v>
          </cell>
          <cell r="BS234" t="str">
            <v>MARIA.ANGULO</v>
          </cell>
          <cell r="BT234" t="str">
            <v>parquesnacionales.gov.co</v>
          </cell>
          <cell r="BU234" t="str">
            <v>mariajal1820@hotmail.com</v>
          </cell>
          <cell r="BV234" t="str">
            <v>PROFESIONAL</v>
          </cell>
          <cell r="BW234" t="e">
            <v>#N/A</v>
          </cell>
          <cell r="BX234" t="e">
            <v>#N/A</v>
          </cell>
          <cell r="BY234" t="e">
            <v>#N/A</v>
          </cell>
          <cell r="CJ234">
            <v>700124</v>
          </cell>
          <cell r="CK234">
            <v>4200744</v>
          </cell>
          <cell r="CL234">
            <v>4200744</v>
          </cell>
          <cell r="CM234">
            <v>4200744</v>
          </cell>
          <cell r="CN234">
            <v>0</v>
          </cell>
        </row>
        <row r="235">
          <cell r="A235" t="str">
            <v>CD-DTPA-234-2025</v>
          </cell>
          <cell r="B235" t="str">
            <v>2 NACION</v>
          </cell>
          <cell r="C235" t="str">
            <v>CPS-DTPA-234-2025</v>
          </cell>
          <cell r="D235" t="str">
            <v>DIDIMO ALVEIRO MORENO MORENO</v>
          </cell>
          <cell r="E235">
            <v>45944</v>
          </cell>
          <cell r="F235" t="str">
            <v>PA00-3202008-15-076 PA00-3202032-1-077 Prestar servicios de apoyo a la gestión con plena autonomía técnica y administrativa para la ejecución de actividades asistenciales en la DTPA en el marco de la conservación de la diversidad biológica de las áreas protegidas del SINAP Nacional.</v>
          </cell>
          <cell r="G235" t="str">
            <v>APOYO A LA GESTIÓN</v>
          </cell>
          <cell r="H235" t="str">
            <v>2 CONTRATACIÓN DIRECTA</v>
          </cell>
          <cell r="I235" t="str">
            <v>14 PRESTACIÓN DE SERVICIOS</v>
          </cell>
          <cell r="J235" t="str">
            <v>N/A</v>
          </cell>
          <cell r="K235">
            <v>80111600</v>
          </cell>
          <cell r="L235">
            <v>24925</v>
          </cell>
          <cell r="M235">
            <v>44225</v>
          </cell>
          <cell r="N235">
            <v>45944</v>
          </cell>
          <cell r="O235">
            <v>2084129</v>
          </cell>
          <cell r="P235">
            <v>5349264</v>
          </cell>
          <cell r="Q235" t="str">
            <v xml:space="preserve">CINCO MILLONES TRESCIENTOS CUARENTA Y NUEVE MIL DOSCIENTOS SESENTA Y CUATRO </v>
          </cell>
          <cell r="R235" t="str">
            <v>1 PERSONA NATURAL</v>
          </cell>
          <cell r="S235" t="str">
            <v>3 CÉDULA DE CIUDADANÍA</v>
          </cell>
          <cell r="T235">
            <v>5337568</v>
          </cell>
          <cell r="U235">
            <v>7</v>
          </cell>
          <cell r="V235" t="str">
            <v>N-A</v>
          </cell>
          <cell r="W235" t="str">
            <v>11 NO SE DILIGENCIA INFORMACIÓN PARA ESTE FORMULARIO EN ESTE PERÍODO DE REPORTE</v>
          </cell>
          <cell r="X235" t="str">
            <v>MASCULINO</v>
          </cell>
          <cell r="Y235" t="str">
            <v>Valle del Cauca</v>
          </cell>
          <cell r="Z235" t="str">
            <v>Santiago de Cali</v>
          </cell>
          <cell r="AA235" t="str">
            <v>DIDIMO</v>
          </cell>
          <cell r="AB235" t="str">
            <v>ALVEIRO</v>
          </cell>
          <cell r="AC235" t="str">
            <v>MOREMO</v>
          </cell>
          <cell r="AD235" t="str">
            <v>MORENO</v>
          </cell>
          <cell r="AE235" t="str">
            <v>NO</v>
          </cell>
          <cell r="AF235" t="str">
            <v>6 NO CONSTITUYÓ GARANTÍAS</v>
          </cell>
          <cell r="AG235" t="str">
            <v>N-A</v>
          </cell>
          <cell r="AH235" t="str">
            <v>99999998 NO SE DILIGENCIA INFORMACIÓN PARA ESTE FORMULARIO EN ESTE PERÍODO DE REPORTE</v>
          </cell>
          <cell r="AI235" t="str">
            <v>N-A</v>
          </cell>
          <cell r="AJ235" t="str">
            <v>N-A</v>
          </cell>
          <cell r="AK235" t="str">
            <v>GLORIA TERESITA SERNA ALZATE</v>
          </cell>
          <cell r="AL235" t="str">
            <v>DTPA</v>
          </cell>
          <cell r="AM235" t="str">
            <v>2 SUPERVISOR</v>
          </cell>
          <cell r="AN235" t="str">
            <v>3 CÉDULA DE CIUDADANÍA</v>
          </cell>
          <cell r="AO235">
            <v>24344682</v>
          </cell>
          <cell r="AP235" t="str">
            <v>DIANA CAROLINA GOMEZ</v>
          </cell>
          <cell r="AQ235">
            <v>77</v>
          </cell>
          <cell r="AR235" t="str">
            <v>3 NO PACTADOS</v>
          </cell>
          <cell r="AS235" t="str">
            <v>4 NO SE HA ADICIONADO NI EN VALOR y EN TIEMPO</v>
          </cell>
          <cell r="AT235">
            <v>0</v>
          </cell>
          <cell r="AU235">
            <v>0</v>
          </cell>
          <cell r="AV235" t="str">
            <v>-</v>
          </cell>
          <cell r="AW235">
            <v>0</v>
          </cell>
          <cell r="AY235">
            <v>45944</v>
          </cell>
          <cell r="AZ235" t="str">
            <v>N/A</v>
          </cell>
          <cell r="BA235">
            <v>45944</v>
          </cell>
          <cell r="BB235">
            <v>46022</v>
          </cell>
          <cell r="BD235" t="str">
            <v>2. NO</v>
          </cell>
          <cell r="BE235" t="str">
            <v>-</v>
          </cell>
          <cell r="BF235" t="str">
            <v>-</v>
          </cell>
          <cell r="BG235" t="str">
            <v>2. NO</v>
          </cell>
          <cell r="BH235">
            <v>0</v>
          </cell>
          <cell r="BJ235" t="str">
            <v>-</v>
          </cell>
          <cell r="BL235" t="str">
            <v>2025753501000106E</v>
          </cell>
          <cell r="BM235">
            <v>5349264</v>
          </cell>
          <cell r="BN235" t="str">
            <v>STEPHANIE ANDREA RODRÍGUEZ VALENCIA</v>
          </cell>
          <cell r="BO235" t="str">
            <v xml:space="preserve">https://community.secop.gov.co/Public/Tendering/ContractNoticePhases/View?PPI=CO1.PPI.42772135&amp;isFromPublicArea=True&amp;isModal=False </v>
          </cell>
          <cell r="BP235" t="str">
            <v>VIGENTE</v>
          </cell>
          <cell r="BR235" t="str">
            <v xml:space="preserve">https://community.secop.gov.co/Public/Tendering/ContractDetailView/Index?UniqueIdentifier=CO1.PCCNTR.8439443 </v>
          </cell>
          <cell r="BS235" t="str">
            <v>DIDIMO.MORENO</v>
          </cell>
          <cell r="BT235" t="str">
            <v>parquesnacionales.gov.co</v>
          </cell>
          <cell r="BU235" t="str">
            <v>damm4916@gmail.com</v>
          </cell>
          <cell r="BV235" t="str">
            <v>OPERARIO</v>
          </cell>
          <cell r="BW235" t="e">
            <v>#N/A</v>
          </cell>
          <cell r="BX235" t="e">
            <v>#N/A</v>
          </cell>
          <cell r="BY235" t="e">
            <v>#N/A</v>
          </cell>
          <cell r="CK235">
            <v>1181006</v>
          </cell>
          <cell r="CL235">
            <v>2084129</v>
          </cell>
          <cell r="CM235">
            <v>2084129</v>
          </cell>
          <cell r="CN235">
            <v>0</v>
          </cell>
        </row>
        <row r="236">
          <cell r="A236" t="str">
            <v>CD-DTPA-235-2025</v>
          </cell>
          <cell r="B236" t="str">
            <v>1 FONAM</v>
          </cell>
          <cell r="C236" t="str">
            <v>CPS-DTPA-235-2025</v>
          </cell>
          <cell r="D236" t="str">
            <v>CARLOS HERNÁN LUCERO RINCON</v>
          </cell>
          <cell r="E236">
            <v>45940</v>
          </cell>
          <cell r="F236" t="str">
            <v>PA00-3202008-15-085 Prestar servicios profesionales con plena autonomía técnica y acciones administrativas para acompañar y aportar técnicamente en las del proceso de ordenamiento de los recursos hidrobiológicos y pesqueros asociados a los ecosistemas acuáticos en las áreas protegidas de la DTPA con los diferentes actores comunitarios, institucionales e intersectoriales de la región Pacífico, en el marco de la conservación de la diversidad biocultural de las Áreas Protegidas del SINAP a nivel nacional.</v>
          </cell>
          <cell r="G236" t="str">
            <v>PROFESIONAL</v>
          </cell>
          <cell r="H236" t="str">
            <v>2 CONTRATACIÓN DIRECTA</v>
          </cell>
          <cell r="I236" t="str">
            <v>14 PRESTACIÓN DE SERVICIOS</v>
          </cell>
          <cell r="J236" t="str">
            <v>N/A</v>
          </cell>
          <cell r="K236">
            <v>80111600</v>
          </cell>
          <cell r="L236">
            <v>34625</v>
          </cell>
          <cell r="M236">
            <v>63325</v>
          </cell>
          <cell r="N236">
            <v>45940</v>
          </cell>
          <cell r="O236">
            <v>7881428</v>
          </cell>
          <cell r="P236">
            <v>21279855.600000001</v>
          </cell>
          <cell r="Q236" t="str">
            <v>VEINTIÚN MILLONES DOSCIENTOS SETENTA Y NUEVE MIL OCHOCIENTOS CINCUENTA Y CINCO CON SESENTA (CENTAVOS O CENTÉSIMOS)</v>
          </cell>
          <cell r="R236" t="str">
            <v>1 PERSONA NATURAL</v>
          </cell>
          <cell r="S236" t="str">
            <v>3 CÉDULA DE CIUDADANÍA</v>
          </cell>
          <cell r="T236">
            <v>12916484</v>
          </cell>
          <cell r="U236">
            <v>2</v>
          </cell>
          <cell r="V236" t="str">
            <v>N-A</v>
          </cell>
          <cell r="W236" t="str">
            <v>11 NO SE DILIGENCIA INFORMACIÓN PARA ESTE FORMULARIO EN ESTE PERÍODO DE REPORTE</v>
          </cell>
          <cell r="X236" t="str">
            <v>MASCULINO</v>
          </cell>
          <cell r="Y236" t="str">
            <v>Nariño</v>
          </cell>
          <cell r="Z236" t="str">
            <v>Tumaco</v>
          </cell>
          <cell r="AA236" t="str">
            <v>CARLOS</v>
          </cell>
          <cell r="AB236" t="str">
            <v>HERNAN</v>
          </cell>
          <cell r="AC236" t="str">
            <v>LUCERO</v>
          </cell>
          <cell r="AD236" t="str">
            <v>RINCON</v>
          </cell>
          <cell r="AE236" t="str">
            <v>SI</v>
          </cell>
          <cell r="AF236" t="str">
            <v>1 PÓLIZA</v>
          </cell>
          <cell r="AG236" t="str">
            <v>12 SEGUROS DEL ESTADO</v>
          </cell>
          <cell r="AH236" t="str">
            <v>2 CUMPLIMIENTO</v>
          </cell>
          <cell r="AI236">
            <v>45940</v>
          </cell>
          <cell r="AJ236" t="str">
            <v>45-46-101033345</v>
          </cell>
          <cell r="AK236" t="str">
            <v>GLORIA TERESITA SERNA ALZATE</v>
          </cell>
          <cell r="AL236" t="str">
            <v>DTPA</v>
          </cell>
          <cell r="AM236" t="str">
            <v>2 SUPERVISOR</v>
          </cell>
          <cell r="AN236" t="str">
            <v>3 CÉDULA DE CIUDADANÍA</v>
          </cell>
          <cell r="AO236">
            <v>79307788</v>
          </cell>
          <cell r="AP236" t="str">
            <v>JUAN IVAN SANCHEZ BERNAL</v>
          </cell>
          <cell r="AQ236">
            <v>81</v>
          </cell>
          <cell r="AR236" t="str">
            <v>3 NO PACTADOS</v>
          </cell>
          <cell r="AS236" t="str">
            <v>4 NO SE HA ADICIONADO NI EN VALOR y EN TIEMPO</v>
          </cell>
          <cell r="AT236">
            <v>0</v>
          </cell>
          <cell r="AU236">
            <v>0</v>
          </cell>
          <cell r="AV236" t="str">
            <v>-</v>
          </cell>
          <cell r="AW236">
            <v>0</v>
          </cell>
          <cell r="AY236">
            <v>45941</v>
          </cell>
          <cell r="AZ236">
            <v>45940</v>
          </cell>
          <cell r="BA236">
            <v>45940</v>
          </cell>
          <cell r="BB236">
            <v>46022</v>
          </cell>
          <cell r="BD236" t="str">
            <v>2. NO</v>
          </cell>
          <cell r="BE236" t="str">
            <v>-</v>
          </cell>
          <cell r="BF236" t="str">
            <v>-</v>
          </cell>
          <cell r="BG236" t="str">
            <v>2. NO</v>
          </cell>
          <cell r="BH236">
            <v>0</v>
          </cell>
          <cell r="BJ236" t="str">
            <v>-</v>
          </cell>
          <cell r="BL236" t="str">
            <v>2025753501900125E</v>
          </cell>
          <cell r="BM236">
            <v>21279855.600000001</v>
          </cell>
          <cell r="BN236" t="str">
            <v>KHAREM CARABALI MARULANDA</v>
          </cell>
          <cell r="BO236" t="str">
            <v xml:space="preserve">https://community.secop.gov.co/Public/Tendering/ContractNoticePhases/View?PPI=CO1.PPI.42783728&amp;isFromPublicArea=True&amp;isModal=False </v>
          </cell>
          <cell r="BP236" t="str">
            <v>VIGENTE</v>
          </cell>
          <cell r="BR236" t="str">
            <v xml:space="preserve">https://community.secop.gov.co/Public/Tendering/ContractDetailView/Index?UniqueIdentifier=CO1.PCCNTR.8439454 </v>
          </cell>
          <cell r="BS236" t="str">
            <v>CARLOS.LUCERO</v>
          </cell>
          <cell r="BT236" t="str">
            <v>parquesnacionales.gov.co</v>
          </cell>
          <cell r="BU236" t="str">
            <v>rhb.dtpa@parquesnacionales.gov.co</v>
          </cell>
          <cell r="BV236" t="str">
            <v>PROFESIONAL</v>
          </cell>
          <cell r="BW236" t="e">
            <v>#N/A</v>
          </cell>
          <cell r="BX236" t="e">
            <v>#N/A</v>
          </cell>
          <cell r="BY236" t="e">
            <v>#N/A</v>
          </cell>
          <cell r="CK236">
            <v>5516999.5999999996</v>
          </cell>
          <cell r="CL236">
            <v>7881428</v>
          </cell>
          <cell r="CM236">
            <v>7881428</v>
          </cell>
          <cell r="CN236">
            <v>0</v>
          </cell>
        </row>
        <row r="237">
          <cell r="A237" t="str">
            <v>CD-DTPA-236-2025</v>
          </cell>
          <cell r="B237" t="str">
            <v>1 FONAM</v>
          </cell>
          <cell r="C237" t="str">
            <v>CPS-DTPA-236-2025</v>
          </cell>
          <cell r="D237" t="str">
            <v>DANNYTHZA STEPHANY MONÁ VELASCO</v>
          </cell>
          <cell r="E237">
            <v>45947</v>
          </cell>
          <cell r="F237" t="str">
            <v>PA04-3202032-1-028 Prestar servicios profesionales con plena autonomía técnica y administrativa en el PNN Farallones de Cali para realizar las actividades necesarias en la planeación e implementación de las acciones de prevención, vigilancia y control en las áreas protegidas administradas por PNNC, especialmente en los ecosistemas andinos y de páramo, en el marco de la conservación de la diversidad biológica de las Áreas Protegidas del SINAP Nacional</v>
          </cell>
          <cell r="G237" t="str">
            <v>PROFESIONAL</v>
          </cell>
          <cell r="H237" t="str">
            <v>2 CONTRATACIÓN DIRECTA</v>
          </cell>
          <cell r="I237" t="str">
            <v>14 PRESTACIÓN DE SERVICIOS</v>
          </cell>
          <cell r="J237" t="str">
            <v>N/A</v>
          </cell>
          <cell r="K237">
            <v>80111600</v>
          </cell>
          <cell r="L237">
            <v>35125</v>
          </cell>
          <cell r="M237">
            <v>64325</v>
          </cell>
          <cell r="N237">
            <v>45947</v>
          </cell>
          <cell r="O237">
            <v>3670921</v>
          </cell>
          <cell r="P237">
            <v>9054938</v>
          </cell>
          <cell r="Q237" t="str">
            <v xml:space="preserve">NUEVE MILLONES CINCUENTA Y CUATRO MIL NOVECIENTOS TREINTA Y OCHO </v>
          </cell>
          <cell r="R237" t="str">
            <v>1 PERSONA NATURAL</v>
          </cell>
          <cell r="S237" t="str">
            <v>3 CÉDULA DE CIUDADANÍA</v>
          </cell>
          <cell r="T237">
            <v>1144202197</v>
          </cell>
          <cell r="V237" t="str">
            <v>N-A</v>
          </cell>
          <cell r="W237" t="str">
            <v>11 NO SE DILIGENCIA INFORMACIÓN PARA ESTE FORMULARIO EN ESTE PERÍODO DE REPORTE</v>
          </cell>
          <cell r="X237" t="str">
            <v>FEMENINO</v>
          </cell>
          <cell r="Y237" t="str">
            <v>Valle del Cauca</v>
          </cell>
          <cell r="Z237" t="str">
            <v>Santiago de Cali</v>
          </cell>
          <cell r="AA237" t="str">
            <v>DANNYTHZA</v>
          </cell>
          <cell r="AB237" t="str">
            <v>STEPHANY</v>
          </cell>
          <cell r="AC237" t="str">
            <v>MONÁ</v>
          </cell>
          <cell r="AD237" t="str">
            <v>VELASCO</v>
          </cell>
          <cell r="AE237" t="str">
            <v>NO</v>
          </cell>
          <cell r="AF237" t="str">
            <v>6 NO CONSTITUYÓ GARANTÍAS</v>
          </cell>
          <cell r="AG237" t="str">
            <v>N-A</v>
          </cell>
          <cell r="AH237" t="str">
            <v>99999998 NO SE DILIGENCIA INFORMACIÓN PARA ESTE FORMULARIO EN ESTE PERÍODO DE REPORTE</v>
          </cell>
          <cell r="AI237" t="str">
            <v>N-A</v>
          </cell>
          <cell r="AJ237" t="str">
            <v>N-A</v>
          </cell>
          <cell r="AK237" t="str">
            <v>GLORIA TERESITA SERNA ALZATE</v>
          </cell>
          <cell r="AL237" t="str">
            <v>PNN FARALLONES DE CALI</v>
          </cell>
          <cell r="AM237" t="str">
            <v>2 SUPERVISOR</v>
          </cell>
          <cell r="AN237" t="str">
            <v>3 CÉDULA DE CIUDADANÍA</v>
          </cell>
          <cell r="AO237">
            <v>29120620</v>
          </cell>
          <cell r="AP237" t="str">
            <v>MARIA JULIANA CERON</v>
          </cell>
          <cell r="AQ237">
            <v>74</v>
          </cell>
          <cell r="AR237" t="str">
            <v>3 NO PACTADOS</v>
          </cell>
          <cell r="AS237" t="str">
            <v>4 NO SE HA ADICIONADO NI EN VALOR y EN TIEMPO</v>
          </cell>
          <cell r="AT237">
            <v>0</v>
          </cell>
          <cell r="AU237">
            <v>0</v>
          </cell>
          <cell r="AV237" t="str">
            <v>-</v>
          </cell>
          <cell r="AW237">
            <v>0</v>
          </cell>
          <cell r="AZ237" t="str">
            <v>N/A</v>
          </cell>
          <cell r="BA237">
            <v>45947</v>
          </cell>
          <cell r="BB237">
            <v>46022</v>
          </cell>
          <cell r="BD237" t="str">
            <v>2. NO</v>
          </cell>
          <cell r="BE237" t="str">
            <v>-</v>
          </cell>
          <cell r="BF237" t="str">
            <v>-</v>
          </cell>
          <cell r="BG237" t="str">
            <v>2. NO</v>
          </cell>
          <cell r="BH237">
            <v>0</v>
          </cell>
          <cell r="BJ237" t="str">
            <v>-</v>
          </cell>
          <cell r="BL237" t="str">
            <v>2025753501900126E</v>
          </cell>
          <cell r="BM237">
            <v>9054938</v>
          </cell>
          <cell r="BN237" t="str">
            <v>WENDY ISABEL DAVID</v>
          </cell>
          <cell r="BP237" t="str">
            <v>VIGENTE</v>
          </cell>
          <cell r="BR237" t="str">
            <v>https://community.secop.gov.co/Public/Tendering/ContractDetailView/Index?UniqueIdentifier=CO1.PCCNTR.8464678</v>
          </cell>
          <cell r="BS237" t="str">
            <v>DANNY.MONA</v>
          </cell>
          <cell r="BT237" t="str">
            <v>parquesnacionales.gov.co</v>
          </cell>
          <cell r="BU237" t="str">
            <v>dannythzastephany@gmail.com</v>
          </cell>
          <cell r="BV237" t="str">
            <v>PROFESIONAL</v>
          </cell>
          <cell r="BW237" t="str">
            <v>BANCO CAJA SOCIAL S.A.</v>
          </cell>
          <cell r="BX237" t="str">
            <v>Ahorro</v>
          </cell>
          <cell r="BY237">
            <v>24091521011</v>
          </cell>
          <cell r="CK237">
            <v>1713096</v>
          </cell>
          <cell r="CL237">
            <v>3670921</v>
          </cell>
          <cell r="CM237">
            <v>3670921</v>
          </cell>
          <cell r="CN237">
            <v>0</v>
          </cell>
        </row>
        <row r="238">
          <cell r="A238" t="str">
            <v>CD-DTPA-237-2025</v>
          </cell>
          <cell r="B238" t="str">
            <v>1 FONAM</v>
          </cell>
          <cell r="C238" t="str">
            <v>CPS-DTPA-237-2025</v>
          </cell>
          <cell r="D238" t="str">
            <v>VIVIANA ANDREA MEDINA PEÑA</v>
          </cell>
          <cell r="E238">
            <v>45951</v>
          </cell>
          <cell r="F238" t="str">
            <v>PA00-3202008-15-020 Prestar servicios de apoyo a la gestion con plena autonomia tecnica y administrativa a la Direccion Territorial Pacifico para realizar actividades administrativas asistenciales en el marco de la conservación de la diversidad biológica de las áreas protegidas del SINAP nacional</v>
          </cell>
          <cell r="G238" t="str">
            <v>APOYO A LA GESTIÓN</v>
          </cell>
          <cell r="H238" t="str">
            <v>2 CONTRATACIÓN DIRECTA</v>
          </cell>
          <cell r="I238" t="str">
            <v>14 PRESTACIÓN DE SERVICIOS</v>
          </cell>
          <cell r="J238" t="str">
            <v>N/A</v>
          </cell>
          <cell r="K238">
            <v>80111600</v>
          </cell>
          <cell r="L238">
            <v>35525</v>
          </cell>
          <cell r="M238">
            <v>64625</v>
          </cell>
          <cell r="N238">
            <v>45951</v>
          </cell>
          <cell r="O238">
            <v>3670920</v>
          </cell>
          <cell r="P238">
            <v>8565480</v>
          </cell>
          <cell r="Q238" t="str">
            <v xml:space="preserve">OCHO MILLONES QUINIENTOS SESENTA Y CINCO MIL CUATROCIENTOS OCHENTA </v>
          </cell>
          <cell r="R238" t="str">
            <v>1 PERSONA NATURAL</v>
          </cell>
          <cell r="S238" t="str">
            <v>3 CÉDULA DE CIUDADANÍA</v>
          </cell>
          <cell r="T238">
            <v>31434389</v>
          </cell>
          <cell r="U238">
            <v>5</v>
          </cell>
          <cell r="V238" t="str">
            <v>N-A</v>
          </cell>
          <cell r="W238" t="str">
            <v>11 NO SE DILIGENCIA INFORMACIÓN PARA ESTE FORMULARIO EN ESTE PERÍODO DE REPORTE</v>
          </cell>
          <cell r="X238" t="str">
            <v>FEMENINO</v>
          </cell>
          <cell r="Y238" t="str">
            <v>Valle del Cauca</v>
          </cell>
          <cell r="Z238" t="str">
            <v>Santiago de Cali</v>
          </cell>
          <cell r="AA238" t="str">
            <v xml:space="preserve">VIVIANA </v>
          </cell>
          <cell r="AB238" t="str">
            <v>ANDREA</v>
          </cell>
          <cell r="AC238" t="str">
            <v>MEDINA</v>
          </cell>
          <cell r="AD238" t="str">
            <v>PEÑA</v>
          </cell>
          <cell r="AE238" t="str">
            <v>NO</v>
          </cell>
          <cell r="AF238" t="str">
            <v>6 NO CONSTITUYÓ GARANTÍAS</v>
          </cell>
          <cell r="AG238" t="str">
            <v>N-A</v>
          </cell>
          <cell r="AH238" t="str">
            <v>99999998 NO SE DILIGENCIA INFORMACIÓN PARA ESTE FORMULARIO EN ESTE PERÍODO DE REPORTE</v>
          </cell>
          <cell r="AI238" t="str">
            <v>N-A</v>
          </cell>
          <cell r="AJ238" t="str">
            <v>N-A</v>
          </cell>
          <cell r="AK238" t="str">
            <v>GLORIA TERESITA SERNA ALZATE</v>
          </cell>
          <cell r="AL238" t="str">
            <v>DTPA</v>
          </cell>
          <cell r="AM238" t="str">
            <v>2 SUPERVISOR</v>
          </cell>
          <cell r="AN238" t="str">
            <v>3 CÉDULA DE CIUDADANÍA</v>
          </cell>
          <cell r="AO238">
            <v>24344682</v>
          </cell>
          <cell r="AP238" t="str">
            <v>DIANA CAROLINA GOMEZ</v>
          </cell>
          <cell r="AQ238">
            <v>70</v>
          </cell>
          <cell r="AR238" t="str">
            <v>3 NO PACTADOS</v>
          </cell>
          <cell r="AS238" t="str">
            <v>4 NO SE HA ADICIONADO NI EN VALOR y EN TIEMPO</v>
          </cell>
          <cell r="AT238">
            <v>0</v>
          </cell>
          <cell r="AU238">
            <v>0</v>
          </cell>
          <cell r="AV238" t="str">
            <v>-</v>
          </cell>
          <cell r="AW238">
            <v>0</v>
          </cell>
          <cell r="AY238" t="str">
            <v>PENDIENTE</v>
          </cell>
          <cell r="AZ238" t="str">
            <v>N/A</v>
          </cell>
          <cell r="BA238">
            <v>45951</v>
          </cell>
          <cell r="BB238">
            <v>46022</v>
          </cell>
          <cell r="BD238" t="str">
            <v>2. NO</v>
          </cell>
          <cell r="BE238" t="str">
            <v>-</v>
          </cell>
          <cell r="BF238" t="str">
            <v>-</v>
          </cell>
          <cell r="BG238" t="str">
            <v>2. NO</v>
          </cell>
          <cell r="BH238">
            <v>0</v>
          </cell>
          <cell r="BJ238" t="str">
            <v>-</v>
          </cell>
          <cell r="BL238" t="str">
            <v>2025753501900127E</v>
          </cell>
          <cell r="BM238">
            <v>8565480</v>
          </cell>
          <cell r="BN238" t="str">
            <v>KHAREM CARABALI MARULANDA</v>
          </cell>
          <cell r="BO238" t="str">
            <v xml:space="preserve">https://community.secop.gov.co/Public/Tendering/ContractNoticePhases/View?PPI=CO1.PPI.43005631&amp;isFromPublicArea=True&amp;isModal=False </v>
          </cell>
          <cell r="BP238" t="str">
            <v>VIGENTE</v>
          </cell>
          <cell r="BR238" t="str">
            <v xml:space="preserve">https://community.secop.gov.co/Public/Tendering/ContractDetailView/Index?UniqueIdentifier=CO1.PCCNTR.8478331 </v>
          </cell>
          <cell r="BS238" t="str">
            <v>BIBIANA.MEDINA</v>
          </cell>
          <cell r="BT238" t="str">
            <v>parquesnacionales.gov.co</v>
          </cell>
          <cell r="BU238" t="str">
            <v>soleirosa@gmail.com</v>
          </cell>
          <cell r="BV238" t="str">
            <v>TECNOLOGO</v>
          </cell>
          <cell r="BW238" t="e">
            <v>#N/A</v>
          </cell>
          <cell r="BX238" t="e">
            <v>#N/A</v>
          </cell>
          <cell r="BY238" t="e">
            <v>#N/A</v>
          </cell>
          <cell r="CK238">
            <v>1223640</v>
          </cell>
          <cell r="CL238">
            <v>3670920</v>
          </cell>
          <cell r="CM238">
            <v>3670920</v>
          </cell>
          <cell r="CN238">
            <v>0</v>
          </cell>
        </row>
        <row r="239">
          <cell r="A239" t="str">
            <v>CD-DTPA-238-2025</v>
          </cell>
          <cell r="B239" t="str">
            <v>2 NACION</v>
          </cell>
          <cell r="C239" t="str">
            <v>CPS-DTPA-238-2025</v>
          </cell>
          <cell r="D239" t="str">
            <v xml:space="preserve">ANGELICA MARÍA FRANCO CAÑAS </v>
          </cell>
          <cell r="E239">
            <v>45957</v>
          </cell>
          <cell r="F239" t="str">
            <v>PA00-3202008-15-088 Prestar servicios profesionales con plena autonomía técnica y administrativa en Dirección Territorial Pacífico en la formulación, presentación, ajuste y seguimiento a proyectos de la Dirección Territorial Pacífico, en el marco de la conservación de la diversidad biológica de las áreas protegidas del SINAP nacional.</v>
          </cell>
          <cell r="G239" t="str">
            <v>PROFESIONAL</v>
          </cell>
          <cell r="H239" t="str">
            <v>2 CONTRATACIÓN DIRECTA</v>
          </cell>
          <cell r="I239" t="str">
            <v>14 PRESTACIÓN DE SERVICIOS</v>
          </cell>
          <cell r="J239" t="str">
            <v>N/A</v>
          </cell>
          <cell r="K239">
            <v>80111600</v>
          </cell>
          <cell r="L239">
            <v>26825</v>
          </cell>
          <cell r="M239">
            <v>44825</v>
          </cell>
          <cell r="N239">
            <v>45958</v>
          </cell>
          <cell r="O239">
            <v>7435309</v>
          </cell>
          <cell r="P239">
            <v>15861993</v>
          </cell>
          <cell r="Q239" t="str">
            <v>QUINCE MILLONES OCHOCIENTOS SESENTA Y UN MIL NOVECIENTOS NOVENTA Y TRES</v>
          </cell>
          <cell r="R239" t="str">
            <v>1 PERSONA NATURAL</v>
          </cell>
          <cell r="S239" t="str">
            <v>3 CÉDULA DE CIUDADANÍA</v>
          </cell>
          <cell r="T239">
            <v>33967598</v>
          </cell>
          <cell r="U239">
            <v>2</v>
          </cell>
          <cell r="V239" t="str">
            <v>N-A</v>
          </cell>
          <cell r="W239" t="str">
            <v>11 NO SE DILIGENCIA INFORMACIÓN PARA ESTE FORMULARIO EN ESTE PERÍODO DE REPORTE</v>
          </cell>
          <cell r="X239" t="str">
            <v>FEMENINO</v>
          </cell>
          <cell r="Y239" t="str">
            <v>Cauca</v>
          </cell>
          <cell r="Z239" t="str">
            <v>Caloto</v>
          </cell>
          <cell r="AA239" t="str">
            <v xml:space="preserve">ANGELICA </v>
          </cell>
          <cell r="AB239" t="str">
            <v>MARÍA</v>
          </cell>
          <cell r="AC239" t="str">
            <v>FRANCO</v>
          </cell>
          <cell r="AD239" t="str">
            <v>CAÑAS</v>
          </cell>
          <cell r="AE239" t="str">
            <v>SI</v>
          </cell>
          <cell r="AF239" t="str">
            <v>1 PÓLIZA</v>
          </cell>
          <cell r="AG239" t="str">
            <v>12 SEGUROS DEL ESTADO</v>
          </cell>
          <cell r="AH239" t="str">
            <v>2 CUMPLIMIENTO</v>
          </cell>
          <cell r="AI239" t="str">
            <v>27/10/2025</v>
          </cell>
          <cell r="AJ239" t="str">
            <v xml:space="preserve">11-46-101089998 </v>
          </cell>
          <cell r="AK239" t="str">
            <v>GLORIA TERESITA SERNA ALZATE</v>
          </cell>
          <cell r="AL239" t="str">
            <v>DTPA</v>
          </cell>
          <cell r="AM239" t="str">
            <v>2 SUPERVISOR</v>
          </cell>
          <cell r="AN239" t="str">
            <v>3 CÉDULA DE CIUDADANÍA</v>
          </cell>
          <cell r="AO239">
            <v>79307788</v>
          </cell>
          <cell r="AP239" t="str">
            <v>JUAN IVAN SANCHEZ BERNAL</v>
          </cell>
          <cell r="AQ239">
            <v>63</v>
          </cell>
          <cell r="AR239" t="str">
            <v>3 NO PACTADOS</v>
          </cell>
          <cell r="AS239" t="str">
            <v>4 NO SE HA ADICIONADO NI EN VALOR y EN TIEMPO</v>
          </cell>
          <cell r="AT239">
            <v>0</v>
          </cell>
          <cell r="AU239">
            <v>0</v>
          </cell>
          <cell r="AV239" t="str">
            <v>-</v>
          </cell>
          <cell r="AW239">
            <v>0</v>
          </cell>
          <cell r="AY239" t="str">
            <v>PENDIENTE</v>
          </cell>
          <cell r="AZ239" t="str">
            <v>27/10/2025</v>
          </cell>
          <cell r="BA239">
            <v>45958</v>
          </cell>
          <cell r="BB239">
            <v>46022</v>
          </cell>
          <cell r="BD239" t="str">
            <v>2. NO</v>
          </cell>
          <cell r="BE239" t="str">
            <v>-</v>
          </cell>
          <cell r="BF239" t="str">
            <v>-</v>
          </cell>
          <cell r="BG239" t="str">
            <v>2. NO</v>
          </cell>
          <cell r="BH239">
            <v>0</v>
          </cell>
          <cell r="BJ239" t="str">
            <v>-</v>
          </cell>
          <cell r="BL239" t="str">
            <v>2025753501000107E</v>
          </cell>
          <cell r="BM239">
            <v>15861993</v>
          </cell>
          <cell r="BN239" t="str">
            <v>JULIANA ISABEL MONTES ROMERO</v>
          </cell>
          <cell r="BO239" t="str">
            <v xml:space="preserve">https://community.secop.gov.co/Public/Tendering/ContractNoticePhases/View?PPI=CO1.PPI.43134374&amp;isFromPublicArea=True&amp;isModal=False </v>
          </cell>
          <cell r="BP239" t="str">
            <v>VIGENTE</v>
          </cell>
          <cell r="BR239" t="str">
            <v xml:space="preserve">https://community.secop.gov.co/Public/Tendering/ContractDetailView/Index?UniqueIdentifier=CO1.PCCNTR.8500709 </v>
          </cell>
          <cell r="BS239" t="str">
            <v>ANGELICA.FRANCO</v>
          </cell>
          <cell r="BT239" t="str">
            <v>parquesnacionales.gov.co</v>
          </cell>
          <cell r="BU239" t="str">
            <v>proyectos.dtpa@parquesnacionales.gov.co</v>
          </cell>
          <cell r="BV239" t="str">
            <v>PROFESIONAL</v>
          </cell>
          <cell r="BW239" t="e">
            <v>#N/A</v>
          </cell>
          <cell r="BX239" t="e">
            <v>#N/A</v>
          </cell>
          <cell r="BY239" t="e">
            <v>#N/A</v>
          </cell>
          <cell r="CK239">
            <v>743531</v>
          </cell>
          <cell r="CL239">
            <v>7435309</v>
          </cell>
          <cell r="CM239">
            <v>7435309</v>
          </cell>
          <cell r="CN239">
            <v>247844</v>
          </cell>
        </row>
        <row r="240">
          <cell r="A240" t="str">
            <v>CD-DTPA-239-2025</v>
          </cell>
          <cell r="B240" t="str">
            <v>2 NACION</v>
          </cell>
          <cell r="C240" t="str">
            <v>CPS-DTPA-239-2025</v>
          </cell>
          <cell r="D240" t="str">
            <v>MARÍA CAMILA CASTAÑEDA VELASQUEZ</v>
          </cell>
          <cell r="E240">
            <v>45967</v>
          </cell>
          <cell r="F240" t="str">
            <v>PA01-3202008-15-043 Prestar servicios profesionales con plena autonomía técnica y administrativa en DNMI Cabo Manglares en el desarrollo de actividades para fortalecer los procesos de gestión contractual, administrativa, financiera, documental y la atención a derechos de petición y requerimientos de ciudadanos del área protegida en el marco de la conservación de la diversidad biológica de las áreas protegidas del SINAP</v>
          </cell>
          <cell r="G240" t="str">
            <v>PROFESIONAL</v>
          </cell>
          <cell r="H240" t="str">
            <v>2 CONTRATACIÓN DIRECTA</v>
          </cell>
          <cell r="I240" t="str">
            <v>14 PRESTACIÓN DE SERVICIOS</v>
          </cell>
          <cell r="J240" t="str">
            <v>N/A</v>
          </cell>
          <cell r="K240">
            <v>80111600</v>
          </cell>
          <cell r="L240">
            <v>26625</v>
          </cell>
          <cell r="M240">
            <v>45425</v>
          </cell>
          <cell r="N240">
            <v>45967</v>
          </cell>
          <cell r="O240">
            <v>3818858</v>
          </cell>
          <cell r="P240">
            <v>7001240</v>
          </cell>
          <cell r="Q240" t="str">
            <v xml:space="preserve">SIETE MILLONES MIL DOSCIENTOS CUARENTA </v>
          </cell>
          <cell r="R240" t="str">
            <v>1 PERSONA NATURAL</v>
          </cell>
          <cell r="S240" t="str">
            <v>3 CÉDULA DE CIUDADANÍA</v>
          </cell>
          <cell r="T240">
            <v>1006106067</v>
          </cell>
          <cell r="U240">
            <v>2</v>
          </cell>
          <cell r="V240" t="str">
            <v>N-A</v>
          </cell>
          <cell r="W240" t="str">
            <v>11 NO SE DILIGENCIA INFORMACIÓN PARA ESTE FORMULARIO EN ESTE PERÍODO DE REPORTE</v>
          </cell>
          <cell r="X240" t="str">
            <v>FEMENINO</v>
          </cell>
          <cell r="Y240" t="str">
            <v>Valle del Cauca</v>
          </cell>
          <cell r="Z240" t="str">
            <v>Santiago de Cali</v>
          </cell>
          <cell r="AA240" t="str">
            <v xml:space="preserve">MARÍA </v>
          </cell>
          <cell r="AB240" t="str">
            <v>CAMILA</v>
          </cell>
          <cell r="AC240" t="str">
            <v>CASTAÑEDA</v>
          </cell>
          <cell r="AD240" t="str">
            <v>VELASQUEZ</v>
          </cell>
          <cell r="AE240" t="str">
            <v>SI</v>
          </cell>
          <cell r="AF240" t="str">
            <v>1 PÓLIZA</v>
          </cell>
          <cell r="AG240" t="str">
            <v>12 SEGUROS DEL ESTADO</v>
          </cell>
          <cell r="AH240" t="str">
            <v>2 CUMPLIMIENTO</v>
          </cell>
          <cell r="AI240">
            <v>45967</v>
          </cell>
          <cell r="AJ240" t="str">
            <v>45-46-101033834</v>
          </cell>
          <cell r="AK240" t="str">
            <v>GLORIA TERESITA SERNA ALZATE</v>
          </cell>
          <cell r="AL240" t="str">
            <v>DNMI CABO MANGLARES</v>
          </cell>
          <cell r="AM240" t="str">
            <v>2 SUPERVISOR</v>
          </cell>
          <cell r="AN240" t="str">
            <v>3 CÉDULA DE CIUDADANÍA</v>
          </cell>
          <cell r="AO240">
            <v>1085903464</v>
          </cell>
          <cell r="AP240" t="str">
            <v>MARÍA FERNANDA VILLAREAL MONSALVE</v>
          </cell>
          <cell r="AQ240">
            <v>55</v>
          </cell>
          <cell r="AR240" t="str">
            <v>3 NO PACTADOS</v>
          </cell>
          <cell r="AS240" t="str">
            <v>4 NO SE HA ADICIONADO NI EN VALOR y EN TIEMPO</v>
          </cell>
          <cell r="AT240">
            <v>0</v>
          </cell>
          <cell r="AU240">
            <v>0</v>
          </cell>
          <cell r="AV240" t="str">
            <v>-</v>
          </cell>
          <cell r="AW240">
            <v>0</v>
          </cell>
          <cell r="AY240" t="str">
            <v>PENDIENTE</v>
          </cell>
          <cell r="AZ240">
            <v>45967</v>
          </cell>
          <cell r="BA240">
            <v>45967</v>
          </cell>
          <cell r="BB240">
            <v>46021</v>
          </cell>
          <cell r="BD240" t="str">
            <v>2. NO</v>
          </cell>
          <cell r="BE240" t="str">
            <v>-</v>
          </cell>
          <cell r="BF240" t="str">
            <v>-</v>
          </cell>
          <cell r="BG240" t="str">
            <v>2. NO</v>
          </cell>
          <cell r="BH240">
            <v>0</v>
          </cell>
          <cell r="BJ240" t="str">
            <v>-</v>
          </cell>
          <cell r="BL240" t="str">
            <v>2025753501000108E</v>
          </cell>
          <cell r="BM240">
            <v>7001240</v>
          </cell>
          <cell r="BN240" t="str">
            <v>KHAREM CARABALI MARULANDA</v>
          </cell>
          <cell r="BO240" t="str">
            <v xml:space="preserve">https://community.secop.gov.co/Public/Tendering/ContractNoticePhases/View?PPI=CO1.PPI.43370684&amp;isFromPublicArea=True&amp;isModal=False </v>
          </cell>
          <cell r="BP240" t="str">
            <v>VIGENTE</v>
          </cell>
          <cell r="BR240" t="str">
            <v xml:space="preserve">https://community.secop.gov.co/Public/Tendering/ContractDetailView/Index?UniqueIdentifier=CO1.PCCNTR.8549074 </v>
          </cell>
          <cell r="BV240" t="str">
            <v>PROFESIONAL</v>
          </cell>
          <cell r="BW240" t="str">
            <v>BANCOLOMBIA S.A.</v>
          </cell>
          <cell r="BX240" t="str">
            <v>Ahorro</v>
          </cell>
          <cell r="BY240">
            <v>82947624101</v>
          </cell>
          <cell r="CN240">
            <v>7001240</v>
          </cell>
        </row>
        <row r="241">
          <cell r="A241" t="str">
            <v>ARRENDAMIENTOS</v>
          </cell>
          <cell r="AO241" t="e">
            <v>#N/A</v>
          </cell>
          <cell r="BW241" t="e">
            <v>#N/A</v>
          </cell>
          <cell r="BX241" t="e">
            <v>#N/A</v>
          </cell>
          <cell r="BY241" t="e">
            <v>#N/A</v>
          </cell>
        </row>
        <row r="242">
          <cell r="A242" t="str">
            <v>ARRENDAMIENTO 001 DEL 2025</v>
          </cell>
          <cell r="B242" t="str">
            <v>1 FONAM</v>
          </cell>
          <cell r="C242" t="str">
            <v>CONTRATO DE ARRENDAMIENTO 001 DEL 2025</v>
          </cell>
          <cell r="D242" t="str">
            <v>MAR-10 S.A.S</v>
          </cell>
          <cell r="E242">
            <v>45692</v>
          </cell>
          <cell r="F242" t="str">
            <v>PA04-3202008-15-122 Prestar servicio de arrendamiento de lanchas en el PNN Farallones de Cali para el Fortalecer los procesos administrativos de las áreas de SPNNC, especialmente en la presente en los ecosistemas de páramo y bosques del Parque Nacional Natural Farallones de Cali y su área de influencia, en el marco de la conservación de la diversidad biológica de las Áreas Protegidas del SINAP Nacional.</v>
          </cell>
          <cell r="G242" t="str">
            <v>N-A</v>
          </cell>
          <cell r="H242" t="str">
            <v>2 CONTRATACIÓN DIRECTA</v>
          </cell>
          <cell r="I242" t="str">
            <v>1 ARRENDAMIENTO y/o ADQUISICIÓN DE INMUEBLES</v>
          </cell>
          <cell r="J242" t="str">
            <v>SERVICIOS</v>
          </cell>
          <cell r="K242">
            <v>80131500</v>
          </cell>
          <cell r="L242">
            <v>2525</v>
          </cell>
          <cell r="M242">
            <v>2525</v>
          </cell>
          <cell r="N242">
            <v>45692</v>
          </cell>
          <cell r="O242">
            <v>1818180</v>
          </cell>
          <cell r="P242">
            <v>20000000</v>
          </cell>
          <cell r="Q242" t="str">
            <v>VEINTE MILLONES DE PESOS M/CTE.</v>
          </cell>
          <cell r="R242" t="str">
            <v>2 PERSONA JURIDICA</v>
          </cell>
          <cell r="S242" t="str">
            <v>1 NIT</v>
          </cell>
          <cell r="V242">
            <v>900284069</v>
          </cell>
          <cell r="W242" t="str">
            <v>1 DV 0</v>
          </cell>
          <cell r="X242" t="str">
            <v>N-A</v>
          </cell>
          <cell r="Y242" t="str">
            <v>Valle del Cauca</v>
          </cell>
          <cell r="Z242" t="str">
            <v>Candelaria</v>
          </cell>
          <cell r="AA242" t="str">
            <v>N/A</v>
          </cell>
          <cell r="AB242" t="str">
            <v>N/A</v>
          </cell>
          <cell r="AC242" t="str">
            <v>N/A</v>
          </cell>
          <cell r="AD242" t="str">
            <v>N/A</v>
          </cell>
          <cell r="AE242" t="str">
            <v>NO</v>
          </cell>
          <cell r="AF242" t="str">
            <v>6 NO CONSTITUYÓ GARANTÍAS</v>
          </cell>
          <cell r="AG242" t="str">
            <v>N-A</v>
          </cell>
          <cell r="AH242" t="str">
            <v>N-A</v>
          </cell>
          <cell r="AI242" t="str">
            <v>N-A</v>
          </cell>
          <cell r="AJ242" t="str">
            <v>N-A</v>
          </cell>
          <cell r="AK242" t="str">
            <v>GLORIA TERESITA SERNA ALZATE</v>
          </cell>
          <cell r="AL242" t="str">
            <v>PNN FARALLONES DE CALI</v>
          </cell>
          <cell r="AM242" t="str">
            <v>2 SUPERVISOR</v>
          </cell>
          <cell r="AN242" t="str">
            <v>3 CÉDULA DE CIUDADANÍA</v>
          </cell>
          <cell r="AO242">
            <v>1017125021</v>
          </cell>
          <cell r="AP242" t="str">
            <v>CAROLINA RIVERA BUILES</v>
          </cell>
          <cell r="AQ242">
            <v>120</v>
          </cell>
          <cell r="AR242" t="str">
            <v>3 NO PACTADOS</v>
          </cell>
          <cell r="AS242" t="str">
            <v>4 NO SE HA ADICIONADO NI EN VALOR y EN TIEMPO</v>
          </cell>
          <cell r="AT242">
            <v>1</v>
          </cell>
          <cell r="AU242">
            <v>9181820</v>
          </cell>
          <cell r="AV242">
            <v>46020</v>
          </cell>
          <cell r="AW242">
            <v>150</v>
          </cell>
          <cell r="AX242">
            <v>46020</v>
          </cell>
          <cell r="AY242" t="str">
            <v>N/A</v>
          </cell>
          <cell r="AZ242" t="str">
            <v>N/A</v>
          </cell>
          <cell r="BA242">
            <v>45749</v>
          </cell>
          <cell r="BB242">
            <v>46173</v>
          </cell>
          <cell r="BD242" t="str">
            <v>2. NO</v>
          </cell>
          <cell r="BE242" t="str">
            <v>N-A</v>
          </cell>
          <cell r="BF242" t="str">
            <v>N-A</v>
          </cell>
          <cell r="BG242" t="str">
            <v>2. NO</v>
          </cell>
          <cell r="BL242" t="str">
            <v>2025753501300001E</v>
          </cell>
          <cell r="BM242">
            <v>29181820</v>
          </cell>
          <cell r="BN242" t="str">
            <v>WENDY ISABEL DAVID</v>
          </cell>
          <cell r="BO242" t="str">
            <v xml:space="preserve">https://community.secop.gov.co/Public/Tendering/ContractNoticePhases/View?PPI=CO1.PPI.37163065&amp;isFromPublicArea=True&amp;isModal=False </v>
          </cell>
          <cell r="BP242" t="str">
            <v>VIGENTE</v>
          </cell>
          <cell r="BR242" t="str">
            <v xml:space="preserve">https://community.secop.gov.co/Public/Tendering/ContractDetailView/Index?UniqueIdentifier=CO1.PCCNTR.7402887 </v>
          </cell>
          <cell r="BW242" t="e">
            <v>#N/A</v>
          </cell>
          <cell r="BX242" t="e">
            <v>#N/A</v>
          </cell>
          <cell r="BY242" t="e">
            <v>#N/A</v>
          </cell>
          <cell r="CN242">
            <v>29181820</v>
          </cell>
        </row>
        <row r="243">
          <cell r="A243" t="str">
            <v>ARRENDAMIENTO 002 DEL 2025</v>
          </cell>
          <cell r="B243" t="str">
            <v>2 NACION</v>
          </cell>
          <cell r="C243" t="str">
            <v>CONTRATO DE ARRENDAMIENTO 002 DEL 2025</v>
          </cell>
          <cell r="D243" t="str">
            <v>MARIO RAUL OROBIO CUERO</v>
          </cell>
          <cell r="E243">
            <v>45821</v>
          </cell>
          <cell r="F243" t="str">
            <v>PA01-3202056-5-002; PA01-3202008-9-007; PA01-3202060-19_1-009; PA01-3202008-10-012 Arrendar espacios adecuados para el estacionamiento de las embarcaciones del DNMI Cabo Manglares con el fin de implementar las estrategias de educación informal, restauración de ecosistemas y administración y manejo de áreas protegidas en el marco de la conservación de la diversidad biológica de las áreas protegidas del
SINAP.</v>
          </cell>
          <cell r="G243" t="str">
            <v>N-A</v>
          </cell>
          <cell r="H243" t="str">
            <v>2 CONTRATACIÓN DIRECTA</v>
          </cell>
          <cell r="I243" t="str">
            <v>1 ARRENDAMIENTO y/o ADQUISICIÓN DE INMUEBLES</v>
          </cell>
          <cell r="J243" t="str">
            <v>SERVICIOS</v>
          </cell>
          <cell r="K243">
            <v>80131500</v>
          </cell>
          <cell r="L243">
            <v>16625</v>
          </cell>
          <cell r="M243">
            <v>31325</v>
          </cell>
          <cell r="N243">
            <v>45824</v>
          </cell>
          <cell r="O243">
            <v>2500000</v>
          </cell>
          <cell r="P243">
            <v>15000000</v>
          </cell>
          <cell r="Q243" t="str">
            <v>QUINCE MILLONES DE PESOS M/CTE.</v>
          </cell>
          <cell r="R243" t="str">
            <v>1 PERSONA NATURAL</v>
          </cell>
          <cell r="S243" t="str">
            <v>3 CÉDULA DE CIUDADANÍA</v>
          </cell>
          <cell r="T243">
            <v>1087122552</v>
          </cell>
          <cell r="U243">
            <v>0</v>
          </cell>
          <cell r="W243" t="str">
            <v>1 DV 0</v>
          </cell>
          <cell r="X243" t="str">
            <v>MASCULINO</v>
          </cell>
          <cell r="Y243" t="str">
            <v>Nariño</v>
          </cell>
          <cell r="Z243" t="str">
            <v>San Andrés de Tumaco</v>
          </cell>
          <cell r="AA243" t="str">
            <v>MARIO</v>
          </cell>
          <cell r="AB243" t="str">
            <v>RAUL</v>
          </cell>
          <cell r="AC243" t="str">
            <v>OROBIO</v>
          </cell>
          <cell r="AD243" t="str">
            <v>CUERO</v>
          </cell>
          <cell r="AE243" t="str">
            <v>NO</v>
          </cell>
          <cell r="AF243" t="str">
            <v>6 NO CONSTITUYÓ GARANTÍAS</v>
          </cell>
          <cell r="AG243" t="str">
            <v>N-A</v>
          </cell>
          <cell r="AH243" t="str">
            <v>N-A</v>
          </cell>
          <cell r="AI243" t="str">
            <v>N-A</v>
          </cell>
          <cell r="AJ243" t="str">
            <v>N-A</v>
          </cell>
          <cell r="AK243" t="str">
            <v>GLORIA TERESITA SERNA ALZATE</v>
          </cell>
          <cell r="AL243" t="str">
            <v>DNMI CABO MANGLARES</v>
          </cell>
          <cell r="AM243" t="str">
            <v>2 SUPERVISOR</v>
          </cell>
          <cell r="AN243" t="str">
            <v>3 CÉDULA DE CIUDADANÍA</v>
          </cell>
          <cell r="AO243">
            <v>1085903464</v>
          </cell>
          <cell r="AP243" t="str">
            <v>MARÍA FERNANDA VILLAREAL MONSALVE</v>
          </cell>
          <cell r="AQ243">
            <v>203</v>
          </cell>
          <cell r="AR243" t="str">
            <v>3 NO PACTADOS</v>
          </cell>
          <cell r="AS243" t="str">
            <v>4 NO SE HA ADICIONADO NI EN VALOR y EN TIEMPO</v>
          </cell>
          <cell r="AT243">
            <v>1</v>
          </cell>
          <cell r="AU243">
            <v>7467500</v>
          </cell>
          <cell r="AV243">
            <v>46021</v>
          </cell>
          <cell r="AX243">
            <v>46021</v>
          </cell>
          <cell r="AY243" t="str">
            <v>N/A</v>
          </cell>
          <cell r="AZ243" t="str">
            <v>N/A</v>
          </cell>
          <cell r="BA243">
            <v>45824</v>
          </cell>
          <cell r="BB243">
            <v>46095</v>
          </cell>
          <cell r="BD243" t="str">
            <v>2. NO</v>
          </cell>
          <cell r="BE243" t="str">
            <v>N-A</v>
          </cell>
          <cell r="BF243" t="str">
            <v>N-A</v>
          </cell>
          <cell r="BG243" t="str">
            <v>2. NO</v>
          </cell>
          <cell r="BK243" t="str">
            <v>ADICIONADO Y PRORROGADO</v>
          </cell>
          <cell r="BL243" t="str">
            <v>2025753500100001E</v>
          </cell>
          <cell r="BM243">
            <v>22467500</v>
          </cell>
          <cell r="BN243" t="str">
            <v>KHAREM CARABALI MARULANDA</v>
          </cell>
          <cell r="BP243" t="str">
            <v>VIGENTE</v>
          </cell>
          <cell r="BR243" t="str">
            <v xml:space="preserve">https://community.secop.gov.co/Public/Tendering/ContractDetailView/Index?UniqueIdentifier=CO1.PCCNTR.7974897 </v>
          </cell>
          <cell r="BW243" t="str">
            <v>BANCOLOMBIA S.A.</v>
          </cell>
          <cell r="BX243" t="str">
            <v>Ahorro</v>
          </cell>
          <cell r="BY243">
            <v>89400014958</v>
          </cell>
          <cell r="CN243">
            <v>22467500</v>
          </cell>
        </row>
        <row r="244">
          <cell r="A244" t="str">
            <v>ARRENDAMIENTO 003 DEL 2025</v>
          </cell>
          <cell r="B244" t="str">
            <v>2 NACION</v>
          </cell>
          <cell r="C244" t="str">
            <v>CONTRATO DE ARRENDAMIENTO 003 DEL 2025</v>
          </cell>
          <cell r="D244" t="str">
            <v>A G CONSULTORES AMBIENTALES S.A.S</v>
          </cell>
          <cell r="E244">
            <v>46008</v>
          </cell>
          <cell r="F244" t="str">
            <v>Prestar servicio de arrendamiento para el desarrollo de las actividades misionales y administrativas del área protegida Santuario de Fauna y Flora Malpelo. Vigencias futuras del 2025-2026</v>
          </cell>
          <cell r="G244" t="str">
            <v>N-A</v>
          </cell>
          <cell r="H244" t="str">
            <v>2 CONTRATACIÓN DIRECTA</v>
          </cell>
          <cell r="I244" t="str">
            <v>1 ARRENDAMIENTO y/o ADQUISICIÓN DE INMUEBLES</v>
          </cell>
          <cell r="J244" t="str">
            <v>SERVICIOS</v>
          </cell>
          <cell r="K244">
            <v>80131503</v>
          </cell>
          <cell r="L244">
            <v>23325</v>
          </cell>
          <cell r="M244" t="str">
            <v>50025/525</v>
          </cell>
          <cell r="N244">
            <v>46010</v>
          </cell>
          <cell r="O244">
            <v>2756250</v>
          </cell>
          <cell r="P244">
            <v>16760625</v>
          </cell>
          <cell r="Q244" t="str">
            <v xml:space="preserve">DIECISÉIS MILLONES SETECIENTOS SESENTA MIL SEISCIENTOS VEINTICINCO </v>
          </cell>
          <cell r="R244" t="str">
            <v>2 PERSONA JURIDICA</v>
          </cell>
          <cell r="S244" t="str">
            <v>1 NIT</v>
          </cell>
          <cell r="V244">
            <v>805000822</v>
          </cell>
          <cell r="W244" t="str">
            <v>9 DV 8</v>
          </cell>
          <cell r="X244" t="str">
            <v>N-A</v>
          </cell>
          <cell r="Y244" t="str">
            <v>Valle del Cauca</v>
          </cell>
          <cell r="Z244" t="str">
            <v>Santiago de Cali</v>
          </cell>
          <cell r="AA244" t="str">
            <v>N/A</v>
          </cell>
          <cell r="AB244" t="str">
            <v>N/A</v>
          </cell>
          <cell r="AC244" t="str">
            <v>N/A</v>
          </cell>
          <cell r="AD244" t="str">
            <v>N/A</v>
          </cell>
          <cell r="AE244" t="str">
            <v>NO</v>
          </cell>
          <cell r="AF244" t="str">
            <v>6 NO CONSTITUYÓ GARANTÍAS</v>
          </cell>
          <cell r="AG244" t="str">
            <v>N-A</v>
          </cell>
          <cell r="AH244" t="str">
            <v>N-A</v>
          </cell>
          <cell r="AI244" t="str">
            <v>N-A</v>
          </cell>
          <cell r="AJ244" t="str">
            <v>N-A</v>
          </cell>
          <cell r="AK244" t="str">
            <v>GLORIA TERESITA SERNA ALZATE</v>
          </cell>
          <cell r="AL244" t="str">
            <v>SFF MALPELO</v>
          </cell>
          <cell r="AM244" t="str">
            <v>2 SUPERVISOR</v>
          </cell>
          <cell r="AN244" t="str">
            <v>3 CÉDULA DE CIUDADANÍA</v>
          </cell>
          <cell r="AO244">
            <v>52693916</v>
          </cell>
          <cell r="AP244" t="str">
            <v>ADRIANA DAZA SUAREZ</v>
          </cell>
          <cell r="AQ244">
            <v>183</v>
          </cell>
          <cell r="AR244" t="str">
            <v>3 NO PACTADOS</v>
          </cell>
          <cell r="AS244" t="str">
            <v>4 NO SE HA ADICIONADO NI EN VALOR y EN TIEMPO</v>
          </cell>
          <cell r="AY244" t="str">
            <v>N/A</v>
          </cell>
          <cell r="AZ244" t="str">
            <v>N/A</v>
          </cell>
          <cell r="BA244">
            <v>46010</v>
          </cell>
          <cell r="BB244">
            <v>46194</v>
          </cell>
          <cell r="BD244" t="str">
            <v>2. NO</v>
          </cell>
          <cell r="BE244" t="str">
            <v>N-A</v>
          </cell>
          <cell r="BF244" t="str">
            <v>N-A</v>
          </cell>
          <cell r="BG244" t="str">
            <v>2. NO</v>
          </cell>
          <cell r="BL244" t="str">
            <v>2025753500100005E</v>
          </cell>
          <cell r="BM244">
            <v>16760625</v>
          </cell>
          <cell r="BN244" t="str">
            <v>STEPHANIE ANDREA RODRÍGUEZ VALENCIA</v>
          </cell>
          <cell r="BO244" t="str">
            <v xml:space="preserve">https://community.secop.gov.co/Public/Tendering/ContractNoticePhases/View?PPI=CO1.PPI.44122549&amp;isFromPublicArea=True&amp;isModal=False </v>
          </cell>
          <cell r="BP244" t="str">
            <v>VIGENTE</v>
          </cell>
          <cell r="BR244" t="str">
            <v xml:space="preserve">https://community.secop.gov.co/Public/Tendering/ContractDetailView/Index?UniqueIdentifier=CO1.PCCNTR.8710618 </v>
          </cell>
          <cell r="BW244" t="e">
            <v>#N/A</v>
          </cell>
          <cell r="BX244" t="e">
            <v>#N/A</v>
          </cell>
          <cell r="BY244" t="e">
            <v>#N/A</v>
          </cell>
          <cell r="CN244">
            <v>16760625</v>
          </cell>
        </row>
        <row r="245">
          <cell r="A245" t="str">
            <v>ARRENDAMIENTO 004 DEL 2025</v>
          </cell>
          <cell r="B245" t="str">
            <v>2 NACION</v>
          </cell>
          <cell r="C245" t="str">
            <v>CONTRATO DE ARRENDAMIENTO 004 DEL 2025-CANCELADO</v>
          </cell>
          <cell r="D245" t="str">
            <v>KHAREM-UTRÍA</v>
          </cell>
          <cell r="F245" t="str">
            <v>PA10-1108-03 Prestar el servicio de arrendamiento para el desarrollo de las actividades misionales y administrativas del personal adscrito al PNN Utria. Vigencia Futura 2025-2026.</v>
          </cell>
          <cell r="J245" t="str">
            <v>N/A</v>
          </cell>
          <cell r="AO245" t="e">
            <v>#N/A</v>
          </cell>
          <cell r="BM245">
            <v>0</v>
          </cell>
          <cell r="BN245" t="str">
            <v>KHAREM CARABALI MARULANDA</v>
          </cell>
          <cell r="BW245" t="e">
            <v>#N/A</v>
          </cell>
          <cell r="BX245" t="e">
            <v>#N/A</v>
          </cell>
          <cell r="BY245" t="e">
            <v>#N/A</v>
          </cell>
          <cell r="CN245">
            <v>0</v>
          </cell>
        </row>
        <row r="246">
          <cell r="A246" t="str">
            <v>ARRENDAMIENTO 005 DEL 2025</v>
          </cell>
          <cell r="B246" t="str">
            <v>2 NACION</v>
          </cell>
          <cell r="C246" t="str">
            <v>CONTRATO DE ARRENDAMIENTO 005 DEL 2025</v>
          </cell>
          <cell r="D246" t="str">
            <v>ASTURIAS SOLUCIONES DE INGENIERIA, BUCEO COMERCIAL Y DRAGADO S.A.S</v>
          </cell>
          <cell r="E246">
            <v>46015</v>
          </cell>
          <cell r="F246" t="str">
            <v>Prestar servicio de arrendamiento para el estacionamiento de las embarcaciones del Santuario de Fauna y Flora Malpelo. Vigencias futuras 2025-2026 origen NACIÓN</v>
          </cell>
          <cell r="G246" t="str">
            <v>N-A</v>
          </cell>
          <cell r="H246" t="str">
            <v>2 CONTRATACIÓN DIRECTA</v>
          </cell>
          <cell r="I246" t="str">
            <v>1 ARRENDAMIENTO y/o ADQUISICIÓN DE INMUEBLES</v>
          </cell>
          <cell r="J246" t="str">
            <v>SERVICIOS</v>
          </cell>
          <cell r="K246">
            <v>80131503</v>
          </cell>
          <cell r="L246">
            <v>23325</v>
          </cell>
          <cell r="M246" t="str">
            <v>51425/925</v>
          </cell>
          <cell r="N246">
            <v>46017</v>
          </cell>
          <cell r="O246">
            <v>1613782</v>
          </cell>
          <cell r="P246">
            <v>11637163</v>
          </cell>
          <cell r="Q246" t="str">
            <v>ONCE MILLONES SEISCIENTOS TREINTA Y SIETE MIL CIENTO SESENTA Y TRES</v>
          </cell>
          <cell r="R246" t="str">
            <v>2 PERSONA JURIDICA</v>
          </cell>
          <cell r="S246" t="str">
            <v>1 NIT</v>
          </cell>
          <cell r="V246">
            <v>900382411</v>
          </cell>
          <cell r="W246" t="str">
            <v>8 DV 7</v>
          </cell>
          <cell r="X246" t="str">
            <v>N-A</v>
          </cell>
          <cell r="Y246" t="str">
            <v>Valle del Cauca</v>
          </cell>
          <cell r="Z246" t="str">
            <v>Buenaventura</v>
          </cell>
          <cell r="AA246" t="str">
            <v>N/A</v>
          </cell>
          <cell r="AB246" t="str">
            <v>N/A</v>
          </cell>
          <cell r="AC246" t="str">
            <v>N/A</v>
          </cell>
          <cell r="AD246" t="str">
            <v>N/A</v>
          </cell>
          <cell r="AE246" t="str">
            <v>NO</v>
          </cell>
          <cell r="AF246" t="str">
            <v>6 NO CONSTITUYÓ GARANTÍAS</v>
          </cell>
          <cell r="AG246" t="str">
            <v>N-A</v>
          </cell>
          <cell r="AH246" t="str">
            <v>99999998 NO SE DILIGENCIA INFORMACIÓN PARA ESTE FORMULARIO EN ESTE PERÍODO DE REPORTE</v>
          </cell>
          <cell r="AI246" t="str">
            <v>N-A</v>
          </cell>
          <cell r="AJ246" t="str">
            <v>N-A</v>
          </cell>
          <cell r="AK246" t="str">
            <v>GLORIA TERESITA SERNA ALZATE</v>
          </cell>
          <cell r="AL246" t="str">
            <v>SFF MALPELO</v>
          </cell>
          <cell r="AM246" t="str">
            <v>2 SUPERVISOR</v>
          </cell>
          <cell r="AN246" t="str">
            <v>3 CÉDULA DE CIUDADANÍA</v>
          </cell>
          <cell r="AO246">
            <v>52693916</v>
          </cell>
          <cell r="AP246" t="str">
            <v>ADRIANA DAZA SUAREZ</v>
          </cell>
          <cell r="AQ246">
            <v>212</v>
          </cell>
          <cell r="AR246" t="str">
            <v>3 NO PACTADOS</v>
          </cell>
          <cell r="AS246" t="str">
            <v>4 NO SE HA ADICIONADO NI EN VALOR y EN TIEMPO</v>
          </cell>
          <cell r="AY246" t="str">
            <v>N/A</v>
          </cell>
          <cell r="AZ246" t="str">
            <v>N/A</v>
          </cell>
          <cell r="BA246">
            <v>46017</v>
          </cell>
          <cell r="BB246">
            <v>46226</v>
          </cell>
          <cell r="BD246" t="str">
            <v>2. NO</v>
          </cell>
          <cell r="BE246" t="str">
            <v>N-A</v>
          </cell>
          <cell r="BF246" t="str">
            <v>N-A</v>
          </cell>
          <cell r="BG246" t="str">
            <v>2. NO</v>
          </cell>
          <cell r="BL246" t="str">
            <v>2025753500100007E</v>
          </cell>
          <cell r="BM246">
            <v>11637163</v>
          </cell>
          <cell r="BN246" t="str">
            <v>STEPHANIE ANDREA RODRÍGUEZ VALENCIA</v>
          </cell>
          <cell r="BO246" t="str">
            <v xml:space="preserve">https://community.secop.gov.co/Public/Tendering/ContractNoticePhases/View?PPI=CO1.PPI.44228757&amp;isFromPublicArea=True&amp;isModal=False </v>
          </cell>
          <cell r="BP246" t="str">
            <v>VIGENTE</v>
          </cell>
          <cell r="BR246" t="str">
            <v xml:space="preserve">https://community.secop.gov.co/Public/Tendering/ContractDetailView/Index?UniqueIdentifier=CO1.PCCNTR.8716971 </v>
          </cell>
          <cell r="BW246" t="e">
            <v>#N/A</v>
          </cell>
          <cell r="BX246" t="e">
            <v>#N/A</v>
          </cell>
          <cell r="BY246" t="e">
            <v>#N/A</v>
          </cell>
          <cell r="CN246">
            <v>11637163</v>
          </cell>
        </row>
        <row r="247">
          <cell r="A247" t="str">
            <v>ARRENDAMIENTO 006 DEL 2025</v>
          </cell>
          <cell r="B247" t="str">
            <v>2 NACION</v>
          </cell>
          <cell r="C247" t="str">
            <v>CONTRATO DE ARRENDAMIENTO 006 DEL 2025</v>
          </cell>
          <cell r="D247" t="str">
            <v xml:space="preserve">MANUEL GEORGE GAMBOA CUESTA </v>
          </cell>
          <cell r="E247">
            <v>46008</v>
          </cell>
          <cell r="F247" t="str">
            <v>PA06-1109-02 Prestar el servicio de arrendamiento para el desarrollo de las actividades misionales y administrativas del personal adscrito al PNN LOS KATIOS. Vigencias futuras 2025-2026.</v>
          </cell>
          <cell r="G247" t="str">
            <v>N-A</v>
          </cell>
          <cell r="H247" t="str">
            <v>2 CONTRATACIÓN DIRECTA</v>
          </cell>
          <cell r="I247" t="str">
            <v>1 ARRENDAMIENTO y/o ADQUISICIÓN DE INMUEBLES</v>
          </cell>
          <cell r="J247" t="str">
            <v>SERVICIOS</v>
          </cell>
          <cell r="K247">
            <v>80131503</v>
          </cell>
          <cell r="L247">
            <v>23325</v>
          </cell>
          <cell r="M247" t="str">
            <v>23325/225</v>
          </cell>
          <cell r="N247">
            <v>46008</v>
          </cell>
          <cell r="O247">
            <v>1822855</v>
          </cell>
          <cell r="P247">
            <v>13610639</v>
          </cell>
          <cell r="Q247" t="str">
            <v>TRECE MILLONES SEISCIENTOS DIEZ MIL SEISCIENTOS TREINTA Y NUEVE</v>
          </cell>
          <cell r="R247" t="str">
            <v>1 PERSONA NATURAL</v>
          </cell>
          <cell r="S247" t="str">
            <v>3 CÉDULA DE CIUDADANÍA</v>
          </cell>
          <cell r="T247">
            <v>71981200</v>
          </cell>
          <cell r="U247">
            <v>3</v>
          </cell>
          <cell r="X247" t="str">
            <v>MASCULINO</v>
          </cell>
          <cell r="Y247" t="str">
            <v>Antioquia</v>
          </cell>
          <cell r="Z247" t="str">
            <v>Turbo</v>
          </cell>
          <cell r="AA247" t="str">
            <v>MANUEL</v>
          </cell>
          <cell r="AB247" t="str">
            <v>GEORGE</v>
          </cell>
          <cell r="AC247" t="str">
            <v>GAMBOA</v>
          </cell>
          <cell r="AD247" t="str">
            <v>CUESTA</v>
          </cell>
          <cell r="AE247" t="str">
            <v>NO</v>
          </cell>
          <cell r="AF247" t="str">
            <v>6 NO CONSTITUYÓ GARANTÍAS</v>
          </cell>
          <cell r="AG247" t="str">
            <v>N-A</v>
          </cell>
          <cell r="AH247" t="str">
            <v>99999998 NO SE DILIGENCIA INFORMACIÓN PARA ESTE FORMULARIO EN ESTE PERÍODO DE REPORTE</v>
          </cell>
          <cell r="AI247" t="str">
            <v>N-A</v>
          </cell>
          <cell r="AJ247" t="str">
            <v>N-A</v>
          </cell>
          <cell r="AK247" t="str">
            <v>GLORIA TERESITA SERNA ALZATE</v>
          </cell>
          <cell r="AL247" t="str">
            <v>PNN LOS KATIOS</v>
          </cell>
          <cell r="AM247" t="str">
            <v>2 SUPERVISOR</v>
          </cell>
          <cell r="AN247" t="str">
            <v>3 CÉDULA DE CIUDADANÍA</v>
          </cell>
          <cell r="AO247">
            <v>12563768</v>
          </cell>
          <cell r="AP247" t="str">
            <v>NELSON DE LA ROSA MANJARRES</v>
          </cell>
          <cell r="AQ247">
            <v>225</v>
          </cell>
          <cell r="AR247" t="str">
            <v>3 NO PACTADOS</v>
          </cell>
          <cell r="AS247" t="str">
            <v>4 NO SE HA ADICIONADO NI EN VALOR y EN TIEMPO</v>
          </cell>
          <cell r="AY247" t="str">
            <v>N/A</v>
          </cell>
          <cell r="AZ247" t="str">
            <v>N/A</v>
          </cell>
          <cell r="BA247">
            <v>46008</v>
          </cell>
          <cell r="BB247">
            <v>46233</v>
          </cell>
          <cell r="BD247" t="str">
            <v>2. NO</v>
          </cell>
          <cell r="BE247" t="str">
            <v>N-A</v>
          </cell>
          <cell r="BF247" t="str">
            <v>N-A</v>
          </cell>
          <cell r="BG247" t="str">
            <v>2. NO</v>
          </cell>
          <cell r="BL247" t="str">
            <v>2025753500100002E</v>
          </cell>
          <cell r="BM247">
            <v>13610639</v>
          </cell>
          <cell r="BN247" t="str">
            <v>KHAREM CARABALI MARULANDA</v>
          </cell>
          <cell r="BO247" t="str">
            <v xml:space="preserve">https://community.secop.gov.co/Public/Tendering/ContractNoticePhases/View?PPI=CO1.PPI.44190910&amp;isFromPublicArea=True&amp;isModal=False </v>
          </cell>
          <cell r="BP247" t="str">
            <v>VIGENTE</v>
          </cell>
          <cell r="BR247" t="str">
            <v xml:space="preserve">https://community.secop.gov.co/Public/Tendering/ContractDetailView/Index?UniqueIdentifier=CO1.PCCNTR.8712033 </v>
          </cell>
          <cell r="BW247" t="str">
            <v>BANCO DE BOGOTA</v>
          </cell>
          <cell r="BX247" t="str">
            <v>Ahorro</v>
          </cell>
          <cell r="BY247">
            <v>620233635</v>
          </cell>
          <cell r="CN247">
            <v>13610639</v>
          </cell>
        </row>
        <row r="248">
          <cell r="A248" t="str">
            <v>ARRENDAMIENTO 007 DEL 2025</v>
          </cell>
          <cell r="B248" t="str">
            <v>2 NACION</v>
          </cell>
          <cell r="C248" t="str">
            <v>CONTRATO DE ARRENDAMIENTO 007 DEL 2025</v>
          </cell>
          <cell r="D248" t="str">
            <v>JESSICA MARTINEZ MOSQUERA</v>
          </cell>
          <cell r="E248">
            <v>46009</v>
          </cell>
          <cell r="F248" t="str">
            <v>PA09-1104-01 Prestar el servicio de arrendamiento para el desarrollo de las actividades misionales y administrativas del personal adscrito al PNN Uramba Bahía Málaga. Vigencias futuras 2025-2026</v>
          </cell>
          <cell r="G248" t="str">
            <v>N-A</v>
          </cell>
          <cell r="H248" t="str">
            <v>2 CONTRATACIÓN DIRECTA</v>
          </cell>
          <cell r="I248" t="str">
            <v>1 ARRENDAMIENTO y/o ADQUISICIÓN DE INMUEBLES</v>
          </cell>
          <cell r="J248" t="str">
            <v>SERVICIOS</v>
          </cell>
          <cell r="K248">
            <v>80131503</v>
          </cell>
          <cell r="L248">
            <v>23325</v>
          </cell>
          <cell r="M248" t="str">
            <v>49525/425</v>
          </cell>
          <cell r="N248">
            <v>46009</v>
          </cell>
          <cell r="O248">
            <v>1662030</v>
          </cell>
          <cell r="P248">
            <v>11578809</v>
          </cell>
          <cell r="Q248" t="str">
            <v>ONCE MILLONES QUINIENTOS SETENTA Y OCHO MIL OCHOCIENTOS NUEVE</v>
          </cell>
          <cell r="R248" t="str">
            <v>1 PERSONA NATURAL</v>
          </cell>
          <cell r="S248" t="str">
            <v>3 CÉDULA DE CIUDADANÍA</v>
          </cell>
          <cell r="T248">
            <v>1116259584</v>
          </cell>
          <cell r="U248">
            <v>4</v>
          </cell>
          <cell r="X248" t="str">
            <v>FEMENINO</v>
          </cell>
          <cell r="Y248" t="str">
            <v>Valle del Cauca</v>
          </cell>
          <cell r="Z248" t="str">
            <v>Tuluá</v>
          </cell>
          <cell r="AA248" t="str">
            <v>JESSICA</v>
          </cell>
          <cell r="AC248" t="str">
            <v>MARTINEZ</v>
          </cell>
          <cell r="AD248" t="str">
            <v>MOSQUERA</v>
          </cell>
          <cell r="AE248" t="str">
            <v>NO</v>
          </cell>
          <cell r="AF248" t="str">
            <v>6 NO CONSTITUYÓ GARANTÍAS</v>
          </cell>
          <cell r="AG248" t="str">
            <v>N-A</v>
          </cell>
          <cell r="AH248" t="str">
            <v>99999998 NO SE DILIGENCIA INFORMACIÓN PARA ESTE FORMULARIO EN ESTE PERÍODO DE REPORTE</v>
          </cell>
          <cell r="AI248" t="str">
            <v>N-A</v>
          </cell>
          <cell r="AJ248" t="str">
            <v>N-A</v>
          </cell>
          <cell r="AK248" t="str">
            <v>GLORIA TERESITA SERNA ALZATE</v>
          </cell>
          <cell r="AL248" t="str">
            <v>PNN URAMBA BAHÍA MÁLAGA</v>
          </cell>
          <cell r="AM248" t="str">
            <v>2 SUPERVISOR</v>
          </cell>
          <cell r="AN248" t="str">
            <v>3 CÉDULA DE CIUDADANÍA</v>
          </cell>
          <cell r="AO248">
            <v>24344682</v>
          </cell>
          <cell r="AP248" t="str">
            <v>DIANA CAROLINA GOMEZ</v>
          </cell>
          <cell r="AQ248">
            <v>210</v>
          </cell>
          <cell r="AR248" t="str">
            <v>3 NO PACTADOS</v>
          </cell>
          <cell r="AS248" t="str">
            <v>4 NO SE HA ADICIONADO NI EN VALOR y EN TIEMPO</v>
          </cell>
          <cell r="AY248" t="str">
            <v>N/A</v>
          </cell>
          <cell r="AZ248" t="str">
            <v>N/A</v>
          </cell>
          <cell r="BA248">
            <v>46009</v>
          </cell>
          <cell r="BB248">
            <v>46219</v>
          </cell>
          <cell r="BD248" t="str">
            <v>2. NO</v>
          </cell>
          <cell r="BE248" t="str">
            <v>N-A</v>
          </cell>
          <cell r="BF248" t="str">
            <v>N-A</v>
          </cell>
          <cell r="BG248" t="str">
            <v>2. NO</v>
          </cell>
          <cell r="BL248" t="str">
            <v>2025753500100003E</v>
          </cell>
          <cell r="BM248">
            <v>11578809</v>
          </cell>
          <cell r="BN248" t="str">
            <v>KHAREM CARABALI MARULANDA</v>
          </cell>
          <cell r="BO248" t="str">
            <v xml:space="preserve">https://community.secop.gov.co/Public/Tendering/ContractNoticePhases/View?PPI=CO1.PPI.44227768&amp;isFromPublicArea=True&amp;isModal=False </v>
          </cell>
          <cell r="BP248" t="str">
            <v>VIGENTE</v>
          </cell>
          <cell r="BR248" t="str">
            <v xml:space="preserve">https://community.secop.gov.co/Public/Tendering/ContractDetailView/Index?UniqueIdentifier=CO1.PCCNTR.8717008 </v>
          </cell>
          <cell r="BW248" t="str">
            <v>BANCOLOMBIA S.A.</v>
          </cell>
          <cell r="BX248" t="str">
            <v>Ahorro</v>
          </cell>
          <cell r="BY248">
            <v>84313946052</v>
          </cell>
          <cell r="CN248">
            <v>11578809</v>
          </cell>
        </row>
        <row r="249">
          <cell r="A249" t="str">
            <v>ARRENDAMIENTO 008 DEL 2025</v>
          </cell>
          <cell r="B249" t="str">
            <v>2 NACION</v>
          </cell>
          <cell r="C249" t="str">
            <v>CONTRATO DE ARRENDAMIENTO 008 DEL 2025</v>
          </cell>
          <cell r="D249" t="str">
            <v>MAR 10 S.A.S</v>
          </cell>
          <cell r="E249">
            <v>46014</v>
          </cell>
          <cell r="F249" t="str">
            <v>PA09-1104-04 Prestar servicios de arrendamiento para el estacionamiento de las embarcaciones del PNN Uramba Bahía Málaga. Vigencias futuras 2025-2026</v>
          </cell>
          <cell r="G249" t="str">
            <v>N-A</v>
          </cell>
          <cell r="H249" t="str">
            <v>2 CONTRATACIÓN DIRECTA</v>
          </cell>
          <cell r="I249" t="str">
            <v>1 ARRENDAMIENTO y/o ADQUISICIÓN DE INMUEBLES</v>
          </cell>
          <cell r="J249" t="str">
            <v>SERVICIOS</v>
          </cell>
          <cell r="K249">
            <v>80131503</v>
          </cell>
          <cell r="L249">
            <v>23325</v>
          </cell>
          <cell r="M249" t="str">
            <v>50425/825</v>
          </cell>
          <cell r="N249">
            <v>46014</v>
          </cell>
          <cell r="O249">
            <v>1827720</v>
          </cell>
          <cell r="P249">
            <v>13220508</v>
          </cell>
          <cell r="Q249" t="str">
            <v xml:space="preserve">TRECE MILLONES DOSCIENTOS VEINTE MIL QUINIENTOS OCHO </v>
          </cell>
          <cell r="R249" t="str">
            <v>2 PERSONA JURIDICA</v>
          </cell>
          <cell r="S249" t="str">
            <v>3 CÉDULA DE CIUDADANÍA</v>
          </cell>
          <cell r="V249">
            <v>900284069</v>
          </cell>
          <cell r="W249" t="str">
            <v>1 DV 0</v>
          </cell>
          <cell r="X249" t="str">
            <v>N-A</v>
          </cell>
          <cell r="Y249" t="str">
            <v>Valle del Cauca</v>
          </cell>
          <cell r="Z249" t="str">
            <v>Santiago de Cali</v>
          </cell>
          <cell r="AA249" t="str">
            <v>N/A</v>
          </cell>
          <cell r="AB249" t="str">
            <v>N/A</v>
          </cell>
          <cell r="AC249" t="str">
            <v>N/A</v>
          </cell>
          <cell r="AD249" t="str">
            <v>N/A</v>
          </cell>
          <cell r="AE249" t="str">
            <v>NO</v>
          </cell>
          <cell r="AF249" t="str">
            <v>6 NO CONSTITUYÓ GARANTÍAS</v>
          </cell>
          <cell r="AG249" t="str">
            <v>N-A</v>
          </cell>
          <cell r="AH249" t="str">
            <v>99999998 NO SE DILIGENCIA INFORMACIÓN PARA ESTE FORMULARIO EN ESTE PERÍODO DE REPORTE</v>
          </cell>
          <cell r="AI249" t="str">
            <v>N-A</v>
          </cell>
          <cell r="AJ249" t="str">
            <v>N-A</v>
          </cell>
          <cell r="AK249" t="str">
            <v>GLORIA TERESITA SERNA ALZATE</v>
          </cell>
          <cell r="AL249" t="str">
            <v>PNN URAMBA BAHÍA MÁLAGA</v>
          </cell>
          <cell r="AM249" t="str">
            <v>2 SUPERVISOR</v>
          </cell>
          <cell r="AN249" t="str">
            <v>3 CÉDULA DE CIUDADANÍA</v>
          </cell>
          <cell r="AO249">
            <v>1130641246</v>
          </cell>
          <cell r="AP249" t="str">
            <v>NORMAN ANDRÉS ARBOLEDA AGUIRRE</v>
          </cell>
          <cell r="AQ249">
            <v>218</v>
          </cell>
          <cell r="AR249" t="str">
            <v>3 NO PACTADOS</v>
          </cell>
          <cell r="AS249" t="str">
            <v>4 NO SE HA ADICIONADO NI EN VALOR y EN TIEMPO</v>
          </cell>
          <cell r="AY249" t="str">
            <v>N/A</v>
          </cell>
          <cell r="AZ249" t="str">
            <v>N/A</v>
          </cell>
          <cell r="BA249">
            <v>46014</v>
          </cell>
          <cell r="BB249">
            <v>46227</v>
          </cell>
          <cell r="BD249" t="str">
            <v>2. NO</v>
          </cell>
          <cell r="BE249" t="str">
            <v>N-A</v>
          </cell>
          <cell r="BF249" t="str">
            <v>N-A</v>
          </cell>
          <cell r="BG249" t="str">
            <v>2. NO</v>
          </cell>
          <cell r="BL249" t="str">
            <v>2025753500100006E</v>
          </cell>
          <cell r="BM249">
            <v>13220508</v>
          </cell>
          <cell r="BN249" t="str">
            <v>KHAREM CARABALI MARULANDA</v>
          </cell>
          <cell r="BO249" t="str">
            <v xml:space="preserve">https://community.secop.gov.co/Public/Tendering/ContractNoticePhases/View?PPI=CO1.PPI.44282379&amp;isFromPublicArea=True&amp;isModal=False </v>
          </cell>
          <cell r="BP249" t="str">
            <v>VIGENTE</v>
          </cell>
          <cell r="BR249" t="str">
            <v xml:space="preserve">https://community.secop.gov.co/Public/Tendering/ContractDetailView/Index?UniqueIdentifier=CO1.PCCNTR.8730109 </v>
          </cell>
          <cell r="BW249" t="e">
            <v>#N/A</v>
          </cell>
          <cell r="BX249" t="e">
            <v>#N/A</v>
          </cell>
          <cell r="BY249" t="e">
            <v>#N/A</v>
          </cell>
          <cell r="CN249">
            <v>13220508</v>
          </cell>
        </row>
        <row r="250">
          <cell r="A250" t="str">
            <v>ARRENDAMIENTO 009 DEL 2025</v>
          </cell>
          <cell r="B250" t="str">
            <v>2 NACION</v>
          </cell>
          <cell r="C250" t="str">
            <v>CONTRATO DE ARRENDAMIENTO 009 DEL 2025</v>
          </cell>
          <cell r="D250" t="str">
            <v>JOSE OVIDIO NAVARRETE MARTINEZ</v>
          </cell>
          <cell r="E250">
            <v>46010</v>
          </cell>
          <cell r="F250" t="str">
            <v xml:space="preserve">Prestar servicio de arrendamiento para el desarrollo de las actividades misionales y administrativas del área protegida  del Distrito Nacional de Manejo Integrado Cabo Manglares – Bajo Mira Y Frontera . Vigencias futuras del 2025-2026.   </v>
          </cell>
          <cell r="G250" t="str">
            <v>N-A</v>
          </cell>
          <cell r="H250" t="str">
            <v>2 CONTRATACIÓN DIRECTA</v>
          </cell>
          <cell r="I250" t="str">
            <v>1 ARRENDAMIENTO y/o ADQUISICIÓN DE INMUEBLES</v>
          </cell>
          <cell r="J250" t="str">
            <v>SERVICIOS</v>
          </cell>
          <cell r="K250">
            <v>80131503</v>
          </cell>
          <cell r="L250">
            <v>23325</v>
          </cell>
          <cell r="M250" t="str">
            <v>50125/625</v>
          </cell>
          <cell r="N250">
            <v>46010</v>
          </cell>
          <cell r="O250">
            <v>1656180</v>
          </cell>
          <cell r="P250">
            <v>12163734</v>
          </cell>
          <cell r="Q250" t="str">
            <v>DOCE MILLONES CIENTO SESENTA Y TRES MIL SETECIENTOS TREINTA Y CUATRO</v>
          </cell>
          <cell r="R250" t="str">
            <v>1 PERSONA NATURAL</v>
          </cell>
          <cell r="S250" t="str">
            <v>3 CÉDULA DE CIUDADANÍA</v>
          </cell>
          <cell r="T250">
            <v>98430680</v>
          </cell>
          <cell r="U250">
            <v>1</v>
          </cell>
          <cell r="X250" t="str">
            <v>MASCULINO</v>
          </cell>
          <cell r="Y250" t="str">
            <v>Nariño</v>
          </cell>
          <cell r="Z250" t="str">
            <v>San Andrés de Tumaco</v>
          </cell>
          <cell r="AA250" t="str">
            <v>JOSE</v>
          </cell>
          <cell r="AB250" t="str">
            <v>OVIDIO</v>
          </cell>
          <cell r="AC250" t="str">
            <v>NAVARRETE</v>
          </cell>
          <cell r="AD250" t="str">
            <v>MARTINEZ</v>
          </cell>
          <cell r="AE250" t="str">
            <v>NO</v>
          </cell>
          <cell r="AF250" t="str">
            <v>6 NO CONSTITUYÓ GARANTÍAS</v>
          </cell>
          <cell r="AG250" t="str">
            <v>N-A</v>
          </cell>
          <cell r="AH250" t="str">
            <v>99999998 NO SE DILIGENCIA INFORMACIÓN PARA ESTE FORMULARIO EN ESTE PERÍODO DE REPORTE</v>
          </cell>
          <cell r="AI250" t="str">
            <v>N-A</v>
          </cell>
          <cell r="AJ250" t="str">
            <v>N-A</v>
          </cell>
          <cell r="AK250" t="str">
            <v>GLORIA TERESITA SERNA ALZATE</v>
          </cell>
          <cell r="AL250" t="str">
            <v>DNMI CABO MANGLARES</v>
          </cell>
          <cell r="AM250" t="str">
            <v>2 SUPERVISOR</v>
          </cell>
          <cell r="AN250" t="str">
            <v>3 CÉDULA DE CIUDADANÍA</v>
          </cell>
          <cell r="AO250">
            <v>1085903464</v>
          </cell>
          <cell r="AP250" t="str">
            <v>MARÍA FERNANDA VILLAREAL MONSALVE</v>
          </cell>
          <cell r="AQ250">
            <v>210</v>
          </cell>
          <cell r="AR250" t="str">
            <v>3 NO PACTADOS</v>
          </cell>
          <cell r="AS250" t="str">
            <v>4 NO SE HA ADICIONADO NI EN VALOR y EN TIEMPO</v>
          </cell>
          <cell r="AY250" t="str">
            <v>N/A</v>
          </cell>
          <cell r="AZ250" t="str">
            <v>N/A</v>
          </cell>
          <cell r="BA250">
            <v>46010</v>
          </cell>
          <cell r="BB250">
            <v>46230</v>
          </cell>
          <cell r="BD250" t="str">
            <v>2. NO</v>
          </cell>
          <cell r="BE250" t="str">
            <v>N-A</v>
          </cell>
          <cell r="BF250" t="str">
            <v>N-A</v>
          </cell>
          <cell r="BG250" t="str">
            <v>2. NO</v>
          </cell>
          <cell r="BL250" t="str">
            <v>2025753500100008E</v>
          </cell>
          <cell r="BM250">
            <v>12163734</v>
          </cell>
          <cell r="BN250" t="str">
            <v>STEPHANIE ANDREA RODRÍGUEZ VALENCIA</v>
          </cell>
          <cell r="BO250" t="str">
            <v xml:space="preserve">https://community.secop.gov.co/Public/Tendering/ContractNoticePhases/View?PPI=CO1.PPI.44233566&amp;isFromPublicArea=True&amp;isModal=False </v>
          </cell>
          <cell r="BP250" t="str">
            <v>VIGENTE</v>
          </cell>
          <cell r="BR250" t="str">
            <v xml:space="preserve">https://community.secop.gov.co/Public/Tendering/ContractDetailView/Index?UniqueIdentifier=CO1.PCCNTR.8718820 </v>
          </cell>
        </row>
        <row r="251">
          <cell r="A251" t="str">
            <v>ARRENDAMIENTO 010 DEL 2025</v>
          </cell>
          <cell r="B251" t="str">
            <v>2 NACION</v>
          </cell>
          <cell r="C251" t="str">
            <v>CONTRATO DE ARRENDAMIENTO 010 DEL 2025</v>
          </cell>
          <cell r="D251" t="str">
            <v xml:space="preserve">ADRIANA GONZALEZ PULGARIN
</v>
          </cell>
          <cell r="E251">
            <v>46010</v>
          </cell>
          <cell r="F251" t="str">
            <v>PA04-1102-04 Prestar el servicio de arrendamiento para el desarrollo de las actividades misionales y administrativas del área protegida PNN Farallones de Cali. Vigencias futuras 2025-2026.</v>
          </cell>
          <cell r="G251" t="str">
            <v>N-A</v>
          </cell>
          <cell r="H251" t="str">
            <v>2 CONTRATACIÓN DIRECTA</v>
          </cell>
          <cell r="I251" t="str">
            <v>1 ARRENDAMIENTO y/o ADQUISICIÓN DE INMUEBLES</v>
          </cell>
          <cell r="J251" t="str">
            <v>SERVICIOS</v>
          </cell>
          <cell r="K251">
            <v>80131503</v>
          </cell>
          <cell r="L251">
            <v>23325</v>
          </cell>
          <cell r="M251" t="str">
            <v>50225/725</v>
          </cell>
          <cell r="N251">
            <v>46010</v>
          </cell>
          <cell r="O251">
            <v>1827743</v>
          </cell>
          <cell r="P251">
            <v>13064016</v>
          </cell>
          <cell r="Q251" t="str">
            <v xml:space="preserve">TRECE MILLONES SESENTA Y CUATRO MIL DIECISÉIS </v>
          </cell>
          <cell r="R251" t="str">
            <v>1 PERSONA NATURAL</v>
          </cell>
          <cell r="S251" t="str">
            <v>3 CÉDULA DE CIUDADANÍA</v>
          </cell>
          <cell r="T251">
            <v>31883122</v>
          </cell>
          <cell r="U251">
            <v>1</v>
          </cell>
          <cell r="X251" t="str">
            <v>FEMENINO</v>
          </cell>
          <cell r="Y251" t="str">
            <v>Valle del Cauca</v>
          </cell>
          <cell r="Z251" t="str">
            <v>Santiago de Cali</v>
          </cell>
          <cell r="AA251" t="str">
            <v>ADRIANA</v>
          </cell>
          <cell r="AC251" t="str">
            <v>PULGARIN</v>
          </cell>
          <cell r="AD251" t="str">
            <v>GONZALEZ</v>
          </cell>
          <cell r="AE251" t="str">
            <v>NO</v>
          </cell>
          <cell r="AF251" t="str">
            <v>6 NO CONSTITUYÓ GARANTÍAS</v>
          </cell>
          <cell r="AG251" t="str">
            <v>N-A</v>
          </cell>
          <cell r="AH251" t="str">
            <v>99999998 NO SE DILIGENCIA INFORMACIÓN PARA ESTE FORMULARIO EN ESTE PERÍODO DE REPORTE</v>
          </cell>
          <cell r="AI251" t="str">
            <v>N-A</v>
          </cell>
          <cell r="AJ251" t="str">
            <v>N-A</v>
          </cell>
          <cell r="AK251" t="str">
            <v>GLORIA TERESITA SERNA ALZATE</v>
          </cell>
          <cell r="AL251" t="str">
            <v>PNN FARALLONES DE CALI</v>
          </cell>
          <cell r="AM251" t="str">
            <v>2 SUPERVISOR</v>
          </cell>
          <cell r="AN251" t="str">
            <v>3 CÉDULA DE CIUDADANÍA</v>
          </cell>
          <cell r="AO251">
            <v>1017125021</v>
          </cell>
          <cell r="AP251" t="str">
            <v>CAROLINA RIVERA BUILES</v>
          </cell>
          <cell r="AQ251">
            <v>215</v>
          </cell>
          <cell r="AR251" t="str">
            <v>3 NO PACTADOS</v>
          </cell>
          <cell r="AS251" t="str">
            <v>4 NO SE HA ADICIONADO NI EN VALOR y EN TIEMPO</v>
          </cell>
          <cell r="AY251" t="str">
            <v>N/A</v>
          </cell>
          <cell r="AZ251" t="str">
            <v>N/A</v>
          </cell>
          <cell r="BA251">
            <v>46011</v>
          </cell>
          <cell r="BB251">
            <v>46226</v>
          </cell>
          <cell r="BD251" t="str">
            <v>2. NO</v>
          </cell>
          <cell r="BE251" t="str">
            <v>N-A</v>
          </cell>
          <cell r="BF251" t="str">
            <v>N-A</v>
          </cell>
          <cell r="BG251" t="str">
            <v>2. NO</v>
          </cell>
          <cell r="BL251" t="str">
            <v>2025753500100004E</v>
          </cell>
          <cell r="BM251">
            <v>13064016</v>
          </cell>
          <cell r="BN251" t="str">
            <v>ALEX YANIRA PISMAG PORTILLA</v>
          </cell>
          <cell r="BP251" t="str">
            <v>VIGENTE</v>
          </cell>
          <cell r="BR251" t="str">
            <v xml:space="preserve">https://community.secop.gov.co/Public/Tendering/ContractDetailView/Index?UniqueIdentifier=CO1.PCCNTR.8721106 </v>
          </cell>
        </row>
        <row r="252">
          <cell r="A252" t="str">
            <v>MINIMAS CUANTIAS</v>
          </cell>
          <cell r="AO252" t="e">
            <v>#N/A</v>
          </cell>
          <cell r="BW252" t="e">
            <v>#N/A</v>
          </cell>
          <cell r="BX252" t="e">
            <v>#N/A</v>
          </cell>
          <cell r="BY252" t="e">
            <v>#N/A</v>
          </cell>
        </row>
        <row r="253">
          <cell r="A253" t="str">
            <v>DTPA-IP-1-2025</v>
          </cell>
          <cell r="C253" t="str">
            <v>PROCESO DECLARADO DESIERTO</v>
          </cell>
          <cell r="D253" t="str">
            <v>AUTO-DECLARATORIO DESIERTO</v>
          </cell>
          <cell r="F253" t="str">
            <v>AUTO-DECLARATORIO DESIERTO</v>
          </cell>
          <cell r="J253" t="str">
            <v>N/A</v>
          </cell>
          <cell r="AO253" t="e">
            <v>#N/A</v>
          </cell>
          <cell r="BL253" t="str">
            <v>2025753520700001E</v>
          </cell>
          <cell r="BM253">
            <v>0</v>
          </cell>
          <cell r="BN253" t="str">
            <v>KHAREM CARABALI MARULANDA</v>
          </cell>
          <cell r="CN253">
            <v>0</v>
          </cell>
        </row>
        <row r="254">
          <cell r="A254" t="str">
            <v>DTPA-IP-2-2025</v>
          </cell>
          <cell r="C254" t="str">
            <v>PROCESO DECLARADO DESIERTO</v>
          </cell>
          <cell r="D254" t="str">
            <v>AUTO-DECLARATORIO DESIERTO</v>
          </cell>
          <cell r="F254" t="str">
            <v>AUTO-DECLARATORIO DESIERTO</v>
          </cell>
          <cell r="J254" t="str">
            <v>N/A</v>
          </cell>
          <cell r="AO254" t="e">
            <v>#N/A</v>
          </cell>
          <cell r="BL254" t="str">
            <v>2025753520700001E</v>
          </cell>
          <cell r="BM254">
            <v>0</v>
          </cell>
          <cell r="BN254" t="str">
            <v>JULIANA ISABEL MONTES ROMERO</v>
          </cell>
          <cell r="BO254" t="str">
            <v xml:space="preserve">https://community.secop.gov.co/Public/Tendering/ContractNoticePhases/View?PPI=CO1.PPI.38416312&amp;isFromPublicArea=True&amp;isModal=False </v>
          </cell>
          <cell r="CN254">
            <v>0</v>
          </cell>
        </row>
        <row r="255">
          <cell r="A255" t="str">
            <v>DTPA-IP-3-2025</v>
          </cell>
          <cell r="B255" t="str">
            <v>1 FONAM</v>
          </cell>
          <cell r="C255" t="str">
            <v>ACEPTACIÓN DE OFERTA FONAM 001 DE 2025</v>
          </cell>
          <cell r="D255" t="str">
            <v>ANDROS GRUPO INTEGRAL S.A.S</v>
          </cell>
          <cell r="E255">
            <v>45751</v>
          </cell>
          <cell r="F255" t="str">
            <v>PA10-3202010-25-043 Prestar Servicio de aseo y cafetería para mantenimiento de las instalaciones ecoturísticas del PNN Utría para Implementar acciones encaminadas al sostenimiento del ecoturismo.</v>
          </cell>
          <cell r="G255" t="str">
            <v>N-A</v>
          </cell>
          <cell r="H255" t="str">
            <v>5 MÍNIMA CUANTÍA</v>
          </cell>
          <cell r="I255" t="str">
            <v>3 COMPRAVENTA y/o SUMINISTRO</v>
          </cell>
          <cell r="J255" t="str">
            <v>SUMINISTRO</v>
          </cell>
          <cell r="K255" t="str">
            <v>76115000
/76101500</v>
          </cell>
          <cell r="L255">
            <v>6325</v>
          </cell>
          <cell r="M255">
            <v>15925</v>
          </cell>
          <cell r="N255">
            <v>45754</v>
          </cell>
          <cell r="O255" t="str">
            <v>N/A</v>
          </cell>
          <cell r="P255">
            <v>29937590</v>
          </cell>
          <cell r="Q255" t="str">
            <v>VEINTINUEVE MILLONES NOVECIENTOS TREINTA Y SIETE MIL QUINIENTOS NOVENTA</v>
          </cell>
          <cell r="R255" t="str">
            <v>2 PERSONA JURIDICA</v>
          </cell>
          <cell r="S255" t="str">
            <v>1 NIT</v>
          </cell>
          <cell r="T255">
            <v>901471046</v>
          </cell>
          <cell r="U255">
            <v>7</v>
          </cell>
          <cell r="V255">
            <v>901471046</v>
          </cell>
          <cell r="W255" t="str">
            <v>8 DV 7</v>
          </cell>
          <cell r="X255" t="str">
            <v>N-A</v>
          </cell>
          <cell r="Y255" t="str">
            <v xml:space="preserve">Chocó </v>
          </cell>
          <cell r="Z255" t="str">
            <v>Quibdó</v>
          </cell>
          <cell r="AA255" t="str">
            <v>N/A</v>
          </cell>
          <cell r="AB255" t="str">
            <v>N/A</v>
          </cell>
          <cell r="AC255" t="str">
            <v>N/A</v>
          </cell>
          <cell r="AD255" t="str">
            <v>N/A</v>
          </cell>
          <cell r="AE255" t="str">
            <v>SI</v>
          </cell>
          <cell r="AF255" t="str">
            <v>1 PÓLIZA</v>
          </cell>
          <cell r="AG255" t="str">
            <v>12 SEGUROS DEL ESTADO</v>
          </cell>
          <cell r="AH255" t="str">
            <v>45 CUMPLIM+ CALIDAD DL SERVICIO</v>
          </cell>
          <cell r="AI255">
            <v>45756</v>
          </cell>
          <cell r="AJ255" t="str">
            <v>65-46-101057874</v>
          </cell>
          <cell r="AK255" t="str">
            <v>GLORIA TERESITA SERNA ALZATE</v>
          </cell>
          <cell r="AL255" t="str">
            <v>PNN UTRÍA</v>
          </cell>
          <cell r="AM255" t="str">
            <v>2 SUPERVISOR</v>
          </cell>
          <cell r="AN255" t="str">
            <v>3 CÉDULA DE CIUDADANÍA</v>
          </cell>
          <cell r="AO255">
            <v>66848955</v>
          </cell>
          <cell r="AP255" t="str">
            <v>MARIA XIMENA ZORRILLA A.</v>
          </cell>
          <cell r="AQ255">
            <v>230</v>
          </cell>
          <cell r="AR255" t="str">
            <v>3 NO PACTADOS</v>
          </cell>
          <cell r="AS255" t="str">
            <v>4 NO SE HA ADICIONADO NI EN VALOR y EN TIEMPO</v>
          </cell>
          <cell r="AT255">
            <v>1</v>
          </cell>
          <cell r="AU255">
            <v>790190</v>
          </cell>
          <cell r="AV255">
            <v>45985</v>
          </cell>
          <cell r="AW255">
            <v>10</v>
          </cell>
          <cell r="AX255">
            <v>45985</v>
          </cell>
          <cell r="AY255" t="str">
            <v>N-A</v>
          </cell>
          <cell r="AZ255">
            <v>45756</v>
          </cell>
          <cell r="BA255">
            <v>45756</v>
          </cell>
          <cell r="BB255">
            <v>46021</v>
          </cell>
          <cell r="BD255" t="str">
            <v>2. NO</v>
          </cell>
          <cell r="BE255" t="str">
            <v>N-A</v>
          </cell>
          <cell r="BF255" t="str">
            <v>N-A</v>
          </cell>
          <cell r="BG255" t="str">
            <v>1. SI</v>
          </cell>
          <cell r="BH255">
            <v>1</v>
          </cell>
          <cell r="BJ255">
            <v>45985</v>
          </cell>
          <cell r="BK255" t="str">
            <v>ADICIONADO Y PRORROGADO</v>
          </cell>
          <cell r="BL255" t="str">
            <v>2025753502000001E</v>
          </cell>
          <cell r="BM255">
            <v>30727780</v>
          </cell>
          <cell r="BN255" t="str">
            <v>MARGARITA E VICTORIA ACOSTA</v>
          </cell>
          <cell r="BO255" t="str">
            <v xml:space="preserve">https://community.secop.gov.co/Public/Tendering/ContractNoticePhases/View?PPI=CO1.PPI.38444955&amp;isFromPublicArea=True&amp;isModal=False </v>
          </cell>
          <cell r="BP255" t="str">
            <v>VIGENTE</v>
          </cell>
          <cell r="BR255" t="str">
            <v xml:space="preserve">https://community.secop.gov.co/Public/Tendering/ContractDetailView/Index?UniqueIdentifier=CO1.PCCNTR.7744357 </v>
          </cell>
          <cell r="BW255" t="str">
            <v>BANCOLOMBIA S.A.</v>
          </cell>
          <cell r="BX255" t="str">
            <v>Ahorro</v>
          </cell>
          <cell r="BY255">
            <v>53600003403</v>
          </cell>
          <cell r="CN255">
            <v>30727780</v>
          </cell>
        </row>
        <row r="256">
          <cell r="A256" t="str">
            <v>DTPA-IP-4-2025</v>
          </cell>
          <cell r="B256" t="str">
            <v>1 FONAM</v>
          </cell>
          <cell r="C256" t="str">
            <v>ACEPTACIÓN DE OFERTA FONAM 004 DE 2025</v>
          </cell>
          <cell r="D256" t="str">
            <v>TWO - B SERVICES S.A.S.</v>
          </cell>
          <cell r="E256">
            <v>45761</v>
          </cell>
          <cell r="F256" t="str">
            <v>PA05-3202032-1-025 Adquirir raciones de campaña para el PNN Gorgona para fortalecer las acciones operativas de prevención, vigilancia y control en las áreas protegidas, en el marco de la conservación de la diversidad biológica de las áreas protegidas del SINAP nacional.</v>
          </cell>
          <cell r="G256" t="str">
            <v>N-A</v>
          </cell>
          <cell r="H256" t="str">
            <v>5 MÍNIMA CUANTÍA</v>
          </cell>
          <cell r="I256" t="str">
            <v>3 COMPRAVENTA y/o SUMINISTRO</v>
          </cell>
          <cell r="J256" t="str">
            <v>SUMINISTRO</v>
          </cell>
          <cell r="L256">
            <v>15825</v>
          </cell>
          <cell r="M256">
            <v>16525</v>
          </cell>
          <cell r="N256">
            <v>45761</v>
          </cell>
          <cell r="O256" t="str">
            <v>N/A</v>
          </cell>
          <cell r="P256">
            <v>3982400</v>
          </cell>
          <cell r="Q256" t="str">
            <v>TRES MILLONES NOVECIENTOS OCHENTA Y DOS MIL CUATROCIENTOS</v>
          </cell>
          <cell r="R256" t="str">
            <v>1 PERSONA NATURAL</v>
          </cell>
          <cell r="S256" t="str">
            <v>1 NIT</v>
          </cell>
          <cell r="T256">
            <v>901244862</v>
          </cell>
          <cell r="U256">
            <v>8</v>
          </cell>
          <cell r="V256">
            <v>901244862</v>
          </cell>
          <cell r="W256" t="str">
            <v>9 DV 8</v>
          </cell>
          <cell r="X256" t="str">
            <v>N-A</v>
          </cell>
          <cell r="Y256" t="str">
            <v>Atlantico</v>
          </cell>
          <cell r="Z256" t="str">
            <v>Barranquilla</v>
          </cell>
          <cell r="AA256" t="str">
            <v>N/A</v>
          </cell>
          <cell r="AB256" t="str">
            <v>N/A</v>
          </cell>
          <cell r="AC256" t="str">
            <v>N/A</v>
          </cell>
          <cell r="AD256" t="str">
            <v>N/A</v>
          </cell>
          <cell r="AE256" t="str">
            <v>SI</v>
          </cell>
          <cell r="AF256" t="str">
            <v>1 PÓLIZA</v>
          </cell>
          <cell r="AG256" t="str">
            <v>12 SEGUROS DEL ESTADO</v>
          </cell>
          <cell r="AH256" t="str">
            <v>45 CUMPLIM+ CALIDAD DL SERVICIO</v>
          </cell>
          <cell r="AI256" t="str">
            <v>15/04/2025</v>
          </cell>
          <cell r="AJ256" t="str">
            <v>75-44-101144847</v>
          </cell>
          <cell r="AK256" t="str">
            <v>GLORIA TERESITA SERNA ALZATE</v>
          </cell>
          <cell r="AL256" t="str">
            <v>PNN GORGONA</v>
          </cell>
          <cell r="AM256" t="str">
            <v>2 SUPERVISOR</v>
          </cell>
          <cell r="AN256" t="str">
            <v>3 CÉDULA DE CIUDADANÍA</v>
          </cell>
          <cell r="AO256">
            <v>6499218</v>
          </cell>
          <cell r="AP256" t="str">
            <v>ANDRES MAURICIO ROJAS CAÑAS</v>
          </cell>
          <cell r="AQ256">
            <v>259</v>
          </cell>
          <cell r="AR256" t="str">
            <v>3 NO PACTADOS</v>
          </cell>
          <cell r="AS256" t="str">
            <v>4 NO SE HA ADICIONADO NI EN VALOR y EN TIEMPO</v>
          </cell>
          <cell r="AT256">
            <v>0</v>
          </cell>
          <cell r="AU256">
            <v>0</v>
          </cell>
          <cell r="AV256" t="str">
            <v>-</v>
          </cell>
          <cell r="AW256">
            <v>0</v>
          </cell>
          <cell r="AY256" t="str">
            <v>N-A</v>
          </cell>
          <cell r="AZ256" t="str">
            <v>21/04/2025</v>
          </cell>
          <cell r="BA256">
            <v>45768</v>
          </cell>
          <cell r="BB256">
            <v>46021</v>
          </cell>
          <cell r="BD256" t="str">
            <v>2. NO</v>
          </cell>
          <cell r="BE256" t="str">
            <v>N-A</v>
          </cell>
          <cell r="BF256" t="str">
            <v>N-A</v>
          </cell>
          <cell r="BG256" t="str">
            <v>2. NO</v>
          </cell>
          <cell r="BL256" t="str">
            <v>2025753502000003E</v>
          </cell>
          <cell r="BM256">
            <v>3982400</v>
          </cell>
          <cell r="BN256" t="str">
            <v>KHAREM CARABALI MARULANDA</v>
          </cell>
          <cell r="BO256" t="str">
            <v xml:space="preserve">https://community.secop.gov.co/Public/Tendering/ContractNoticePhases/View?PPI=CO1.PPI.38516380&amp;isFromPublicArea=True&amp;isModal=False </v>
          </cell>
          <cell r="BP256" t="str">
            <v>VIGENTE</v>
          </cell>
          <cell r="BR256" t="str">
            <v xml:space="preserve">https://community.secop.gov.co/Public/Tendering/ContractDetailView/Index?UniqueIdentifier=CO1.PCCNTR.7777041 </v>
          </cell>
          <cell r="BW256" t="str">
            <v>BANCOLOMBIA S.A.</v>
          </cell>
          <cell r="BX256" t="str">
            <v>Ahorro</v>
          </cell>
          <cell r="BY256">
            <v>44200030165</v>
          </cell>
          <cell r="CN256">
            <v>3982400</v>
          </cell>
        </row>
        <row r="257">
          <cell r="A257" t="str">
            <v>DTPA-IP-5-2025</v>
          </cell>
          <cell r="C257" t="str">
            <v>PROCESO DECLARADO REVOCATORIA DIRECTA</v>
          </cell>
          <cell r="D257" t="str">
            <v>AUTO-DECLARATORIO DESIERTO</v>
          </cell>
          <cell r="F257" t="str">
            <v>AUTO-DECLARATORIO DESIERTO</v>
          </cell>
          <cell r="J257" t="str">
            <v>N/A</v>
          </cell>
          <cell r="AO257" t="e">
            <v>#N/A</v>
          </cell>
          <cell r="BM257">
            <v>0</v>
          </cell>
          <cell r="BN257" t="str">
            <v>KHAREM CARABALI MARULANDA</v>
          </cell>
          <cell r="CN257">
            <v>0</v>
          </cell>
        </row>
        <row r="258">
          <cell r="A258" t="str">
            <v>DTPA-IP-6-2025</v>
          </cell>
          <cell r="B258" t="str">
            <v>1 FONAM</v>
          </cell>
          <cell r="C258" t="str">
            <v>ACEPTACIÓN DE OFERTA FONAM 003 DE 2025</v>
          </cell>
          <cell r="D258" t="str">
            <v>INGENIERIA E INFRAESTRUCTURA DE COLOMBIA S.A.S.</v>
          </cell>
          <cell r="E258">
            <v>45756</v>
          </cell>
          <cell r="F258" t="str">
            <v>Adquirir raciones de campana para atender las diversas operativas del PNN Farallones de Cali, especialmente en los ecosistemas de páramo, bosques y zonas de influencia, en el marco de la conservación de la diversidad biológica de las Áreas Protegidas del SINAP Nacional.</v>
          </cell>
          <cell r="G258" t="str">
            <v>N-A</v>
          </cell>
          <cell r="H258" t="str">
            <v>5 MÍNIMA CUANTÍA</v>
          </cell>
          <cell r="I258" t="str">
            <v>3 COMPRAVENTA y/o SUMINISTRO</v>
          </cell>
          <cell r="J258" t="str">
            <v>SUMINISTRO</v>
          </cell>
          <cell r="K258">
            <v>50192700</v>
          </cell>
          <cell r="L258" t="str">
            <v>16425 - 37625</v>
          </cell>
          <cell r="M258" t="str">
            <v>16325/78825</v>
          </cell>
          <cell r="N258" t="str">
            <v>2025/04/10 - 2025/11/24</v>
          </cell>
          <cell r="O258" t="str">
            <v>N/A</v>
          </cell>
          <cell r="P258">
            <v>40000000</v>
          </cell>
          <cell r="Q258" t="str">
            <v>CUARENTA MILLONES</v>
          </cell>
          <cell r="R258" t="str">
            <v>2 PERSONA JURIDICA</v>
          </cell>
          <cell r="S258" t="str">
            <v>1 NIT</v>
          </cell>
          <cell r="T258">
            <v>900381761</v>
          </cell>
          <cell r="U258">
            <v>5</v>
          </cell>
          <cell r="V258">
            <v>900381761</v>
          </cell>
          <cell r="W258" t="str">
            <v>6 DV 5</v>
          </cell>
          <cell r="X258" t="str">
            <v>N-A</v>
          </cell>
          <cell r="Y258" t="str">
            <v>Meta</v>
          </cell>
          <cell r="Z258" t="str">
            <v>Mesetas</v>
          </cell>
          <cell r="AA258" t="str">
            <v>N/A</v>
          </cell>
          <cell r="AB258" t="str">
            <v>N/A</v>
          </cell>
          <cell r="AC258" t="str">
            <v>N/A</v>
          </cell>
          <cell r="AD258" t="str">
            <v>N/A</v>
          </cell>
          <cell r="AE258" t="str">
            <v>SI</v>
          </cell>
          <cell r="AF258" t="str">
            <v>1 PÓLIZA</v>
          </cell>
          <cell r="AG258" t="str">
            <v>8 MUNDIAL SEGUROS</v>
          </cell>
          <cell r="AH258" t="str">
            <v>45 CUMPLIM+ CALIDAD DL SERVICIO</v>
          </cell>
          <cell r="AI258">
            <v>45756</v>
          </cell>
          <cell r="AJ258">
            <v>100050162</v>
          </cell>
          <cell r="AK258" t="str">
            <v>GLORIA TERESITA SERNA ALZATE</v>
          </cell>
          <cell r="AL258" t="str">
            <v>PNN FARALLONES DE CALI</v>
          </cell>
          <cell r="AM258" t="str">
            <v>2 SUPERVISOR</v>
          </cell>
          <cell r="AN258" t="str">
            <v>3 CÉDULA DE CIUDADANÍA</v>
          </cell>
          <cell r="AO258">
            <v>1082775671</v>
          </cell>
          <cell r="AP258" t="str">
            <v>JUAN MANUEL GUZMÁN LÓPEZ</v>
          </cell>
          <cell r="AQ258">
            <v>262</v>
          </cell>
          <cell r="AR258" t="str">
            <v>3 NO PACTADOS</v>
          </cell>
          <cell r="AS258" t="str">
            <v>4 NO SE HA ADICIONADO NI EN VALOR y EN TIEMPO</v>
          </cell>
          <cell r="AT258">
            <v>1</v>
          </cell>
          <cell r="AU258">
            <v>12000000</v>
          </cell>
          <cell r="AV258">
            <v>45985</v>
          </cell>
          <cell r="AW258">
            <v>0</v>
          </cell>
          <cell r="AX258" t="str">
            <v>N-A</v>
          </cell>
          <cell r="AY258" t="str">
            <v>N-A</v>
          </cell>
          <cell r="AZ258">
            <v>45756</v>
          </cell>
          <cell r="BA258">
            <v>45756</v>
          </cell>
          <cell r="BB258">
            <v>46022</v>
          </cell>
          <cell r="BD258" t="str">
            <v>2. NO</v>
          </cell>
          <cell r="BE258" t="str">
            <v>N-A</v>
          </cell>
          <cell r="BF258" t="str">
            <v>N-A</v>
          </cell>
          <cell r="BG258" t="str">
            <v>1. SI</v>
          </cell>
          <cell r="BH258">
            <v>1</v>
          </cell>
          <cell r="BI258" t="str">
            <v>-</v>
          </cell>
          <cell r="BJ258">
            <v>45985</v>
          </cell>
          <cell r="BK258" t="str">
            <v>ADICIONADO</v>
          </cell>
          <cell r="BL258" t="str">
            <v>2025753502000002E</v>
          </cell>
          <cell r="BM258">
            <v>52000000</v>
          </cell>
          <cell r="BN258" t="str">
            <v>ALEX YANIRA PISMAG PORTILLA</v>
          </cell>
          <cell r="BO258" t="str">
            <v xml:space="preserve">https://community.secop.gov.co/Public/Tendering/ContractNoticePhases/View?PPI=CO1.PPI.38529961&amp;isFromPublicArea=True&amp;isModal=False </v>
          </cell>
          <cell r="BP258" t="str">
            <v>VIGENTE</v>
          </cell>
          <cell r="BR258" t="str">
            <v xml:space="preserve">https://community.secop.gov.co/Public/Tendering/ContractDetailView/Index?UniqueIdentifier=CO1.PCCNTR.7762104 </v>
          </cell>
          <cell r="BW258" t="str">
            <v>BANCO DAVIVIENDA S.A.</v>
          </cell>
          <cell r="BX258" t="str">
            <v>Corriente</v>
          </cell>
          <cell r="BY258">
            <v>99169999663</v>
          </cell>
          <cell r="CN258">
            <v>52000000</v>
          </cell>
        </row>
        <row r="259">
          <cell r="A259" t="str">
            <v>DTPA-IP-7-2025</v>
          </cell>
          <cell r="B259" t="str">
            <v>2 NACION</v>
          </cell>
          <cell r="C259" t="str">
            <v>ACEPTACIÓN DE OFERTA NACIÓN 002 DE 2025</v>
          </cell>
          <cell r="D259" t="str">
            <v>INVERSAV SA</v>
          </cell>
          <cell r="E259">
            <v>45757</v>
          </cell>
          <cell r="F259" t="str">
            <v>Contratar el suministro de combustible requerido en el PNN Munchique para la Implementación de los instrumentos de planeación (planes de manejo / rem u otros programas y lineamientos) de la entidad, en el marco de la conservación de la diversidad biológica de las áreas protegidas del SINAP nacional.</v>
          </cell>
          <cell r="G259" t="str">
            <v>N-A</v>
          </cell>
          <cell r="H259" t="str">
            <v>5 MÍNIMA CUANTÍA</v>
          </cell>
          <cell r="I259" t="str">
            <v>3 COMPRAVENTA y/o SUMINISTRO</v>
          </cell>
          <cell r="J259" t="str">
            <v>SUMINISTRO</v>
          </cell>
          <cell r="K259">
            <v>15101500</v>
          </cell>
          <cell r="L259">
            <v>5925</v>
          </cell>
          <cell r="M259">
            <v>21925</v>
          </cell>
          <cell r="N259">
            <v>45758</v>
          </cell>
          <cell r="O259" t="str">
            <v>N/A</v>
          </cell>
          <cell r="P259">
            <v>30000000</v>
          </cell>
          <cell r="Q259" t="str">
            <v>TREINTA MILLONES</v>
          </cell>
          <cell r="R259" t="str">
            <v>2 PERSONA JURIDICA</v>
          </cell>
          <cell r="S259" t="str">
            <v>1 NIT</v>
          </cell>
          <cell r="T259">
            <v>817004979</v>
          </cell>
          <cell r="U259">
            <v>7</v>
          </cell>
          <cell r="V259">
            <v>817004979</v>
          </cell>
          <cell r="W259" t="str">
            <v>8 DV 7</v>
          </cell>
          <cell r="X259" t="str">
            <v>N-A</v>
          </cell>
          <cell r="Y259" t="str">
            <v>Cauca</v>
          </cell>
          <cell r="Z259" t="str">
            <v>Popayan</v>
          </cell>
          <cell r="AA259" t="str">
            <v>N/A</v>
          </cell>
          <cell r="AB259" t="str">
            <v>N/A</v>
          </cell>
          <cell r="AC259" t="str">
            <v>N/A</v>
          </cell>
          <cell r="AD259" t="str">
            <v>N/A</v>
          </cell>
          <cell r="AE259" t="str">
            <v>SI</v>
          </cell>
          <cell r="AF259" t="str">
            <v>1 PÓLIZA</v>
          </cell>
          <cell r="AG259" t="str">
            <v>8 MUNDIAL SEGUROS</v>
          </cell>
          <cell r="AH259" t="str">
            <v>45 CUMPLIM+ CALIDAD DL SERVICIO</v>
          </cell>
          <cell r="AI259">
            <v>45758</v>
          </cell>
          <cell r="AJ259">
            <v>100040321</v>
          </cell>
          <cell r="AK259" t="str">
            <v>GLORIA TERESITA SERNA ALZATE</v>
          </cell>
          <cell r="AL259" t="str">
            <v>PNN MUNCHIQUE</v>
          </cell>
          <cell r="AM259" t="str">
            <v>2 SUPERVISOR</v>
          </cell>
          <cell r="AN259" t="str">
            <v>3 CÉDULA DE CIUDADANÍA</v>
          </cell>
          <cell r="AO259">
            <v>16738049</v>
          </cell>
          <cell r="AP259" t="str">
            <v>JAIME ALBERTO CELIS PERDOMO</v>
          </cell>
          <cell r="AQ259">
            <v>261</v>
          </cell>
          <cell r="AR259" t="str">
            <v>3 NO PACTADOS</v>
          </cell>
          <cell r="AS259" t="str">
            <v>4 NO SE HA ADICIONADO NI EN VALOR y EN TIEMPO</v>
          </cell>
          <cell r="AT259">
            <v>0</v>
          </cell>
          <cell r="AU259">
            <v>0</v>
          </cell>
          <cell r="AV259" t="str">
            <v>-</v>
          </cell>
          <cell r="AW259">
            <v>0</v>
          </cell>
          <cell r="AY259" t="str">
            <v>N-A</v>
          </cell>
          <cell r="AZ259">
            <v>45762</v>
          </cell>
          <cell r="BA259">
            <v>45762</v>
          </cell>
          <cell r="BB259">
            <v>46022</v>
          </cell>
          <cell r="BD259" t="str">
            <v>2. NO</v>
          </cell>
          <cell r="BE259" t="str">
            <v>N-A</v>
          </cell>
          <cell r="BF259" t="str">
            <v>N-A</v>
          </cell>
          <cell r="BG259" t="str">
            <v>2. NO</v>
          </cell>
          <cell r="BH259">
            <v>0</v>
          </cell>
          <cell r="BI259" t="str">
            <v>-</v>
          </cell>
          <cell r="BJ259" t="str">
            <v>-</v>
          </cell>
          <cell r="BL259" t="str">
            <v>2025753501100002E</v>
          </cell>
          <cell r="BM259">
            <v>30000000</v>
          </cell>
          <cell r="BN259" t="str">
            <v>KHAREM CARABALI MARULANDA</v>
          </cell>
          <cell r="BO259" t="str">
            <v xml:space="preserve">https://community.secop.gov.co/Public/Tendering/ContractNoticePhases/View?PPI=CO1.PPI.38619653&amp;isFromPublicArea=True&amp;isModal=False </v>
          </cell>
          <cell r="BP259" t="str">
            <v>VIGENTE</v>
          </cell>
          <cell r="BR259" t="str">
            <v xml:space="preserve">https://community.secop.gov.co/Public/Tendering/ContractDetailView/Index?UniqueIdentifier=CO1.PCCNTR.7764365   </v>
          </cell>
          <cell r="BW259" t="str">
            <v>BANCOLOMBIA S.A.</v>
          </cell>
          <cell r="BX259" t="str">
            <v>Corriente</v>
          </cell>
          <cell r="BY259">
            <v>24247611906</v>
          </cell>
          <cell r="CN259">
            <v>30000000</v>
          </cell>
        </row>
        <row r="260">
          <cell r="A260" t="str">
            <v>DTPA-IP-8-2025</v>
          </cell>
          <cell r="B260" t="str">
            <v>1 FONAM</v>
          </cell>
          <cell r="C260" t="str">
            <v>ACEPTACIÓN OFERTA FONAM 005 DE 2025</v>
          </cell>
          <cell r="D260" t="str">
            <v xml:space="preserve">CERON ZAPATA S.A.S
</v>
          </cell>
          <cell r="E260">
            <v>45771</v>
          </cell>
          <cell r="F260" t="str">
            <v>PA10-3202032-1-023- PA05-3202032-1-023- PA04-3202032- 1-100- PA01-3202008-9-030 Contratar aceites y lubricantes para las áreas protegidas adscritas a la Dirección territorial pacifico, para el fortalecimiento operativo de las actividades enmarcadas en la conservación de la diversidad biológica de las áreas protegidas del SINAP nacional, así como en los ecosistemas andinos y de páramo-PNN UTRIA PNN GORGONA, PNN FARALLONES DE CALI y el DNMI CABO MANGLARES BAJO MIRA Y FRONTERA LOTE 1 y LOTE 2</v>
          </cell>
          <cell r="G260" t="str">
            <v>N-A</v>
          </cell>
          <cell r="H260" t="str">
            <v>5 MÍNIMA CUANTÍA</v>
          </cell>
          <cell r="I260" t="str">
            <v>3 COMPRAVENTA y/o SUMINISTRO</v>
          </cell>
          <cell r="J260" t="str">
            <v>COMPRAVENTA</v>
          </cell>
          <cell r="K260">
            <v>15121501</v>
          </cell>
          <cell r="L260">
            <v>16625</v>
          </cell>
          <cell r="M260">
            <v>18225</v>
          </cell>
          <cell r="N260">
            <v>45772</v>
          </cell>
          <cell r="O260" t="str">
            <v>N/A</v>
          </cell>
          <cell r="P260">
            <v>9967400</v>
          </cell>
          <cell r="Q260" t="str">
            <v xml:space="preserve">NUEVE MILLONES NOVECIENTOS SESENTA Y SIETE MIL CUATROCIENTOS </v>
          </cell>
          <cell r="R260" t="str">
            <v>2 PERSONA JURIDICA</v>
          </cell>
          <cell r="S260" t="str">
            <v>1 NIT</v>
          </cell>
          <cell r="T260">
            <v>900064454</v>
          </cell>
          <cell r="U260">
            <v>1</v>
          </cell>
          <cell r="V260">
            <v>900064454</v>
          </cell>
          <cell r="W260" t="str">
            <v>2 DV 1</v>
          </cell>
          <cell r="X260" t="str">
            <v>N-A</v>
          </cell>
          <cell r="Y260" t="str">
            <v>Valle del Cauca</v>
          </cell>
          <cell r="Z260" t="str">
            <v>Palmira</v>
          </cell>
          <cell r="AA260" t="str">
            <v>N/A</v>
          </cell>
          <cell r="AB260" t="str">
            <v>N/A</v>
          </cell>
          <cell r="AC260" t="str">
            <v>N/A</v>
          </cell>
          <cell r="AD260" t="str">
            <v>N/A</v>
          </cell>
          <cell r="AE260" t="str">
            <v>SI</v>
          </cell>
          <cell r="AF260" t="str">
            <v>1 PÓLIZA</v>
          </cell>
          <cell r="AG260" t="str">
            <v>13 SURAMERICANA</v>
          </cell>
          <cell r="AH260" t="str">
            <v>45 CUMPLIM+ CALIDAD DL SERVICIO</v>
          </cell>
          <cell r="AI260">
            <v>45772</v>
          </cell>
          <cell r="AJ260">
            <v>4260836</v>
          </cell>
          <cell r="AK260" t="str">
            <v>GLORIA TERESITA SERNA ALZATE</v>
          </cell>
          <cell r="AL260" t="str">
            <v>PNN UTRÍA</v>
          </cell>
          <cell r="AM260" t="str">
            <v>2 SUPERVISOR</v>
          </cell>
          <cell r="AN260" t="str">
            <v>3 CÉDULA DE CIUDADANÍA</v>
          </cell>
          <cell r="AO260">
            <v>66848955</v>
          </cell>
          <cell r="AP260" t="str">
            <v>MARIA XIMENA ZORRILLA A.</v>
          </cell>
          <cell r="AQ260">
            <v>20</v>
          </cell>
          <cell r="AR260" t="str">
            <v>3 NO PACTADOS</v>
          </cell>
          <cell r="AS260" t="str">
            <v>4 NO SE HA ADICIONADO NI EN VALOR y EN TIEMPO</v>
          </cell>
          <cell r="AT260">
            <v>0</v>
          </cell>
          <cell r="AU260">
            <v>0</v>
          </cell>
          <cell r="AV260" t="str">
            <v>-</v>
          </cell>
          <cell r="AW260">
            <v>0</v>
          </cell>
          <cell r="AY260" t="str">
            <v>N-A</v>
          </cell>
          <cell r="AZ260">
            <v>45775</v>
          </cell>
          <cell r="BA260">
            <v>45775</v>
          </cell>
          <cell r="BB260">
            <v>45792</v>
          </cell>
          <cell r="BD260" t="str">
            <v>2. NO</v>
          </cell>
          <cell r="BE260" t="str">
            <v>N-A</v>
          </cell>
          <cell r="BF260" t="str">
            <v>N-A</v>
          </cell>
          <cell r="BG260" t="str">
            <v>2. NO</v>
          </cell>
          <cell r="BL260" t="str">
            <v>2025753501400001E</v>
          </cell>
          <cell r="BM260">
            <v>9967400</v>
          </cell>
          <cell r="BN260" t="str">
            <v>DIANA PATRICIA GUERRERO</v>
          </cell>
          <cell r="BO260" t="str">
            <v xml:space="preserve">https://community.secop.gov.co/Public/Tendering/ContractNoticePhases/View?PPI=CO1.PPI.38777225&amp;isFromPublicArea=True&amp;isModal=False </v>
          </cell>
          <cell r="BP260" t="str">
            <v>VIGENTE</v>
          </cell>
          <cell r="BR260" t="str">
            <v xml:space="preserve">https://community.secop.gov.co/Public/Tendering/ContractDetailView/Index?UniqueIdentifier=CO1.PCCNTR.7809424 </v>
          </cell>
          <cell r="BW260" t="str">
            <v>BANCOLOMBIA S.A.</v>
          </cell>
          <cell r="BX260" t="str">
            <v>Corriente</v>
          </cell>
          <cell r="BY260">
            <v>86208993407</v>
          </cell>
          <cell r="CN260">
            <v>9967400</v>
          </cell>
        </row>
        <row r="261">
          <cell r="A261" t="str">
            <v>DTPA-IP-8-2025</v>
          </cell>
          <cell r="B261" t="str">
            <v>1 FONAM</v>
          </cell>
          <cell r="C261" t="str">
            <v>ACEPTACIÓN OFERTA FONAM 005 DE 2025</v>
          </cell>
          <cell r="D261" t="str">
            <v xml:space="preserve">CERON ZAPATA S.A.S
</v>
          </cell>
          <cell r="E261">
            <v>45771</v>
          </cell>
          <cell r="F261" t="str">
            <v>PA10-3202032-1-023- PA05-3202032-1-023- PA04-3202032- 1-100- PA01-3202008-9-030 Contratar aceites y lubricantes para las áreas protegidas adscritas a la Dirección territorial pacifico, para el fortalecimiento operativo de las actividades enmarcadas en la conservación de la diversidad biológica de las áreas protegidas del SINAP nacional, así como en los ecosistemas andinos y de páramo-PNN UTRIA PNN GORGONA, PNN FARALLONES DE CALI y el DNMI CABO MANGLARES BAJO MIRA Y FRONTERA LOTE 1 y LOTE 2</v>
          </cell>
          <cell r="G261" t="str">
            <v>N-A</v>
          </cell>
          <cell r="H261" t="str">
            <v>5 MÍNIMA CUANTÍA</v>
          </cell>
          <cell r="I261" t="str">
            <v>3 COMPRAVENTA y/o SUMINISTRO</v>
          </cell>
          <cell r="J261" t="str">
            <v>COMPRAVENTA</v>
          </cell>
          <cell r="K261">
            <v>15121501</v>
          </cell>
          <cell r="L261">
            <v>18825</v>
          </cell>
          <cell r="M261">
            <v>18425</v>
          </cell>
          <cell r="N261">
            <v>45776</v>
          </cell>
          <cell r="O261" t="str">
            <v>N/A</v>
          </cell>
          <cell r="P261">
            <v>14569000</v>
          </cell>
          <cell r="Q261" t="str">
            <v>CATORCE MILLONES QUINIENTOS SESENTA Y NUEVE MIL</v>
          </cell>
          <cell r="R261" t="str">
            <v>2 PERSONA JURIDICA</v>
          </cell>
          <cell r="S261" t="str">
            <v>1 NIT</v>
          </cell>
          <cell r="T261">
            <v>900064454</v>
          </cell>
          <cell r="U261">
            <v>1</v>
          </cell>
          <cell r="V261">
            <v>900064454</v>
          </cell>
          <cell r="W261" t="str">
            <v>2 DV 1</v>
          </cell>
          <cell r="X261" t="str">
            <v>N-A</v>
          </cell>
          <cell r="Y261" t="str">
            <v>Valle del Cauca</v>
          </cell>
          <cell r="Z261" t="str">
            <v>Palmira</v>
          </cell>
          <cell r="AA261" t="str">
            <v>N/A</v>
          </cell>
          <cell r="AB261" t="str">
            <v>N/A</v>
          </cell>
          <cell r="AC261" t="str">
            <v>N/A</v>
          </cell>
          <cell r="AD261" t="str">
            <v>N/A</v>
          </cell>
          <cell r="AE261" t="str">
            <v>SI</v>
          </cell>
          <cell r="AF261" t="str">
            <v>1 PÓLIZA</v>
          </cell>
          <cell r="AG261" t="str">
            <v>13 SURAMERICANA</v>
          </cell>
          <cell r="AH261" t="str">
            <v>45 CUMPLIM+ CALIDAD DL SERVICIO</v>
          </cell>
          <cell r="AI261">
            <v>45772</v>
          </cell>
          <cell r="AJ261">
            <v>4260836</v>
          </cell>
          <cell r="AK261" t="str">
            <v>GLORIA TERESITA SERNA ALZATE</v>
          </cell>
          <cell r="AL261" t="str">
            <v>PNN GORGONA</v>
          </cell>
          <cell r="AM261" t="str">
            <v>2 SUPERVISOR</v>
          </cell>
          <cell r="AN261" t="str">
            <v>3 CÉDULA DE CIUDADANÍA</v>
          </cell>
          <cell r="AO261">
            <v>6499218</v>
          </cell>
          <cell r="AP261" t="str">
            <v>ANDRES MAURICIO ROJAS CAÑAS</v>
          </cell>
          <cell r="AQ261">
            <v>20</v>
          </cell>
          <cell r="AR261" t="str">
            <v>3 NO PACTADOS</v>
          </cell>
          <cell r="AS261" t="str">
            <v>4 NO SE HA ADICIONADO NI EN VALOR y EN TIEMPO</v>
          </cell>
          <cell r="AT261">
            <v>0</v>
          </cell>
          <cell r="AU261">
            <v>0</v>
          </cell>
          <cell r="AV261" t="str">
            <v>-</v>
          </cell>
          <cell r="AW261">
            <v>0</v>
          </cell>
          <cell r="AY261" t="str">
            <v>N-A</v>
          </cell>
          <cell r="AZ261">
            <v>45775</v>
          </cell>
          <cell r="BA261">
            <v>45775</v>
          </cell>
          <cell r="BB261">
            <v>45792</v>
          </cell>
          <cell r="BD261" t="str">
            <v>2. NO</v>
          </cell>
          <cell r="BE261" t="str">
            <v>N-A</v>
          </cell>
          <cell r="BF261" t="str">
            <v>N-A</v>
          </cell>
          <cell r="BG261" t="str">
            <v>2. NO</v>
          </cell>
          <cell r="BL261" t="str">
            <v>2025753501400001E</v>
          </cell>
          <cell r="BM261">
            <v>14569000</v>
          </cell>
          <cell r="BN261" t="str">
            <v>DIANA PATRICIA GUERRERO</v>
          </cell>
          <cell r="BO261" t="str">
            <v xml:space="preserve">https://community.secop.gov.co/Public/Tendering/ContractNoticePhases/View?PPI=CO1.PPI.38777225&amp;isFromPublicArea=True&amp;isModal=Fals </v>
          </cell>
          <cell r="BP261" t="str">
            <v>VIGENTE</v>
          </cell>
          <cell r="BR261" t="str">
            <v xml:space="preserve">https://community.secop.gov.co/Public/Tendering/ContractDetailView/Index?UniqueIdentifier=CO1.PCCNTR.7809424 </v>
          </cell>
        </row>
        <row r="262">
          <cell r="A262" t="str">
            <v>DTPA-IP-8-2025</v>
          </cell>
          <cell r="B262" t="str">
            <v>1 FONAM</v>
          </cell>
          <cell r="C262" t="str">
            <v>ACEPTACIÓN OFERTA FONAM 006 DE 2025</v>
          </cell>
          <cell r="D262" t="str">
            <v xml:space="preserve">CERON ZAPATA S.A.S
</v>
          </cell>
          <cell r="E262">
            <v>45771</v>
          </cell>
          <cell r="F262" t="str">
            <v>PA10-3202032-1-023- PA05-3202032-1-023- PA04-3202032- 1-100- PA01-3202008-9-030 Contratar aceites y lubricantes para las áreas protegidas adscritas a la Dirección territorial pacifico, para el fortalecimiento operativo de las actividades enmarcadas en la conservación de la diversidad biológica de las áreas protegidas del SINAP nacional, así como en los ecosistemas andinos y de páramo-PNN UTRIA, PNN GORGONA, PNN FARALLONES DE CALI y el DNMI CABO MANGLARES BAJO MIRA Y FRONTERA LOTE 3</v>
          </cell>
          <cell r="G262" t="str">
            <v>N-A</v>
          </cell>
          <cell r="H262" t="str">
            <v>5 MÍNIMA CUANTÍA</v>
          </cell>
          <cell r="I262" t="str">
            <v>3 COMPRAVENTA y/o SUMINISTRO</v>
          </cell>
          <cell r="J262" t="str">
            <v>SUMINISTRO</v>
          </cell>
          <cell r="K262">
            <v>15121501</v>
          </cell>
          <cell r="L262">
            <v>19125</v>
          </cell>
          <cell r="M262">
            <v>18625</v>
          </cell>
          <cell r="N262">
            <v>45776</v>
          </cell>
          <cell r="O262" t="str">
            <v>N/A</v>
          </cell>
          <cell r="P262">
            <v>10000000</v>
          </cell>
          <cell r="Q262" t="str">
            <v>DIEZ MILLONES</v>
          </cell>
          <cell r="R262" t="str">
            <v>2 PERSONA JURIDICA</v>
          </cell>
          <cell r="S262" t="str">
            <v>1 NIT</v>
          </cell>
          <cell r="T262">
            <v>900064454</v>
          </cell>
          <cell r="U262">
            <v>1</v>
          </cell>
          <cell r="V262">
            <v>900064454</v>
          </cell>
          <cell r="W262" t="str">
            <v>2 DV 1</v>
          </cell>
          <cell r="X262" t="str">
            <v>N-A</v>
          </cell>
          <cell r="Y262" t="str">
            <v>Valle del Cauca</v>
          </cell>
          <cell r="Z262" t="str">
            <v>Palmira</v>
          </cell>
          <cell r="AA262" t="str">
            <v>N/A</v>
          </cell>
          <cell r="AB262" t="str">
            <v>N/A</v>
          </cell>
          <cell r="AC262" t="str">
            <v>N/A</v>
          </cell>
          <cell r="AD262" t="str">
            <v>N/A</v>
          </cell>
          <cell r="AE262" t="str">
            <v>SI</v>
          </cell>
          <cell r="AF262" t="str">
            <v>1 PÓLIZA</v>
          </cell>
          <cell r="AG262" t="str">
            <v>13 SURAMERICANA</v>
          </cell>
          <cell r="AH262" t="str">
            <v>45 CUMPLIM+ CALIDAD DL SERVICIO</v>
          </cell>
          <cell r="AI262">
            <v>45775</v>
          </cell>
          <cell r="AJ262">
            <v>4259947</v>
          </cell>
          <cell r="AK262" t="str">
            <v>GLORIA TERESITA SERNA ALZATE</v>
          </cell>
          <cell r="AL262" t="str">
            <v>PNN FARALLONES DE CALI</v>
          </cell>
          <cell r="AM262" t="str">
            <v>2 SUPERVISOR</v>
          </cell>
          <cell r="AN262" t="str">
            <v>3 CÉDULA DE CIUDADANÍA</v>
          </cell>
          <cell r="AO262">
            <v>1082775671</v>
          </cell>
          <cell r="AP262" t="str">
            <v>JUAN MANUEL GUZMÁN LÓPEZ</v>
          </cell>
          <cell r="AQ262">
            <v>245</v>
          </cell>
          <cell r="AR262" t="str">
            <v>3 NO PACTADOS</v>
          </cell>
          <cell r="AS262" t="str">
            <v>4 NO SE HA ADICIONADO NI EN VALOR y EN TIEMPO</v>
          </cell>
          <cell r="AT262">
            <v>0</v>
          </cell>
          <cell r="AU262">
            <v>0</v>
          </cell>
          <cell r="AV262" t="str">
            <v>-</v>
          </cell>
          <cell r="AW262">
            <v>0</v>
          </cell>
          <cell r="AY262" t="str">
            <v>N-A</v>
          </cell>
          <cell r="AZ262">
            <v>45775</v>
          </cell>
          <cell r="BA262">
            <v>45776</v>
          </cell>
          <cell r="BB262">
            <v>46022</v>
          </cell>
          <cell r="BD262" t="str">
            <v>2. NO</v>
          </cell>
          <cell r="BE262" t="str">
            <v>N-A</v>
          </cell>
          <cell r="BF262" t="str">
            <v>N-A</v>
          </cell>
          <cell r="BG262" t="str">
            <v>2. NO</v>
          </cell>
          <cell r="BH262">
            <v>0</v>
          </cell>
          <cell r="BI262" t="str">
            <v>-</v>
          </cell>
          <cell r="BJ262" t="str">
            <v>-</v>
          </cell>
          <cell r="BL262" t="str">
            <v>2025753502000004E</v>
          </cell>
          <cell r="BM262">
            <v>10000000</v>
          </cell>
          <cell r="BN262" t="str">
            <v>DIANA PATRICIA GUERRERO</v>
          </cell>
          <cell r="BO262" t="str">
            <v xml:space="preserve">https://community.secop.gov.co/Public/Tendering/ContractNoticePhases/View?PPI=CO1.PPI.38777225&amp;isFromPublicArea=True&amp;isModal=Fals </v>
          </cell>
          <cell r="BP262" t="str">
            <v>VIGENTE</v>
          </cell>
          <cell r="BR262" t="str">
            <v xml:space="preserve">https://community.secop.gov.co/Public/Tendering/ContractDetailView/Index?UniqueIdentifier=CO1.PCCNTR.7809234 </v>
          </cell>
          <cell r="BW262" t="str">
            <v>BANCOLOMBIA S.A.</v>
          </cell>
          <cell r="BX262" t="str">
            <v>Corriente</v>
          </cell>
          <cell r="BY262">
            <v>86208993407</v>
          </cell>
          <cell r="CN262">
            <v>10000000</v>
          </cell>
        </row>
        <row r="263">
          <cell r="A263" t="str">
            <v>DTPA-IP-9-2025</v>
          </cell>
          <cell r="B263" t="str">
            <v>1 FONAM</v>
          </cell>
          <cell r="C263" t="str">
            <v>ACEPTACIÓN OFERTA FONAM 007 DE 2025</v>
          </cell>
          <cell r="D263" t="str">
            <v>MILTA MARCELA OMEN HOYOS</v>
          </cell>
          <cell r="E263">
            <v>45771</v>
          </cell>
          <cell r="F263" t="str">
            <v>PA07-3202008-15-024 Suministrar raciones de campaña para el PNN Munchique para Fortalecer los procesos administrativos de las áreas del SPNNC, en el marco de la conservación de la diversidad biológica de las áreas protegidas del SINAP nacional.</v>
          </cell>
          <cell r="G263" t="str">
            <v>N-A</v>
          </cell>
          <cell r="H263" t="str">
            <v>5 MÍNIMA CUANTÍA</v>
          </cell>
          <cell r="I263" t="str">
            <v>3 COMPRAVENTA y/o SUMINISTRO</v>
          </cell>
          <cell r="J263" t="str">
            <v>SUMINISTRO</v>
          </cell>
          <cell r="K263">
            <v>50192700</v>
          </cell>
          <cell r="L263">
            <v>19225</v>
          </cell>
          <cell r="M263">
            <v>18925</v>
          </cell>
          <cell r="N263">
            <v>45777</v>
          </cell>
          <cell r="O263" t="str">
            <v>N/A</v>
          </cell>
          <cell r="P263">
            <v>5000000</v>
          </cell>
          <cell r="Q263" t="str">
            <v>CINCO MILLONES</v>
          </cell>
          <cell r="R263" t="str">
            <v>1 PERSONA NATURAL</v>
          </cell>
          <cell r="S263" t="str">
            <v>3 CÉDULA DE CIUDADANÍA</v>
          </cell>
          <cell r="T263">
            <v>1061985955</v>
          </cell>
          <cell r="U263">
            <v>8</v>
          </cell>
          <cell r="V263">
            <v>1061985955</v>
          </cell>
          <cell r="W263" t="str">
            <v>9 DV 8</v>
          </cell>
          <cell r="X263" t="str">
            <v>N-A</v>
          </cell>
          <cell r="Y263" t="str">
            <v>Cauca</v>
          </cell>
          <cell r="Z263" t="str">
            <v>Popayan</v>
          </cell>
          <cell r="AA263" t="str">
            <v>N/A</v>
          </cell>
          <cell r="AB263" t="str">
            <v>N/A</v>
          </cell>
          <cell r="AC263" t="str">
            <v>N/A</v>
          </cell>
          <cell r="AD263" t="str">
            <v>N/A</v>
          </cell>
          <cell r="AE263" t="str">
            <v>SI</v>
          </cell>
          <cell r="AF263" t="str">
            <v>1 PÓLIZA</v>
          </cell>
          <cell r="AG263" t="str">
            <v>14 ASEGURADORA SOLIDARIA</v>
          </cell>
          <cell r="AH263" t="str">
            <v>45 CUMPLIM+ CALIDAD DL SERVICIO</v>
          </cell>
          <cell r="AI263">
            <v>45775</v>
          </cell>
          <cell r="AJ263" t="str">
            <v>435-47-994000059803</v>
          </cell>
          <cell r="AK263" t="str">
            <v>GLORIA TERESITA SERNA ALZATE</v>
          </cell>
          <cell r="AL263" t="str">
            <v>PNN MUNCHIQUE</v>
          </cell>
          <cell r="AM263" t="str">
            <v>2 SUPERVISOR</v>
          </cell>
          <cell r="AN263" t="str">
            <v>3 CÉDULA DE CIUDADANÍA</v>
          </cell>
          <cell r="AO263">
            <v>16738049</v>
          </cell>
          <cell r="AP263" t="str">
            <v>JAIME ALBERTO CELIS PERDOMO</v>
          </cell>
          <cell r="AQ263">
            <v>52</v>
          </cell>
          <cell r="AR263" t="str">
            <v>3 NO PACTADOS</v>
          </cell>
          <cell r="AS263" t="str">
            <v>4 NO SE HA ADICIONADO NI EN VALOR y EN TIEMPO</v>
          </cell>
          <cell r="AT263">
            <v>0</v>
          </cell>
          <cell r="AU263">
            <v>0</v>
          </cell>
          <cell r="AV263" t="str">
            <v>-</v>
          </cell>
          <cell r="AW263">
            <v>0</v>
          </cell>
          <cell r="AY263" t="str">
            <v>N-A</v>
          </cell>
          <cell r="AZ263">
            <v>45776</v>
          </cell>
          <cell r="BA263">
            <v>45777</v>
          </cell>
          <cell r="BB263">
            <v>45823</v>
          </cell>
          <cell r="BD263" t="str">
            <v>2. NO</v>
          </cell>
          <cell r="BE263" t="str">
            <v>N-A</v>
          </cell>
          <cell r="BF263" t="str">
            <v>N-A</v>
          </cell>
          <cell r="BG263" t="str">
            <v>2. NO</v>
          </cell>
          <cell r="BH263">
            <v>0</v>
          </cell>
          <cell r="BI263" t="str">
            <v>-</v>
          </cell>
          <cell r="BJ263" t="str">
            <v>-</v>
          </cell>
          <cell r="BL263" t="str">
            <v>2025753502000005E</v>
          </cell>
          <cell r="BM263">
            <v>5000000</v>
          </cell>
          <cell r="BN263" t="str">
            <v>KHAREM CARABALI MARULANDA</v>
          </cell>
          <cell r="BO263" t="str">
            <v xml:space="preserve">https://community.secop.gov.co/Public/Tendering/ContractNoticePhases/View?PPI=CO1.PPI.38863932&amp;isFromPublicArea=True&amp;isModal=False </v>
          </cell>
          <cell r="BP263" t="str">
            <v>VIGENTE</v>
          </cell>
          <cell r="BR263" t="str">
            <v xml:space="preserve">https://community.secop.gov.co/Public/Tendering/ContractDetailView/Index?UniqueIdentifier=CO1.PCCNTR.7809228 </v>
          </cell>
          <cell r="BW263" t="str">
            <v>BANCOOMEVA</v>
          </cell>
          <cell r="BX263" t="str">
            <v>Ahorro</v>
          </cell>
          <cell r="BY263">
            <v>90102374801</v>
          </cell>
          <cell r="CN263">
            <v>5000000</v>
          </cell>
        </row>
        <row r="264">
          <cell r="A264" t="str">
            <v>DTPA-IP-10-2025</v>
          </cell>
          <cell r="B264" t="str">
            <v>1 FONAM</v>
          </cell>
          <cell r="C264" t="str">
            <v>ACEPTACIÓN OFERTA FONAM 008 DE 2025</v>
          </cell>
          <cell r="D264" t="str">
            <v>INGENIERIA E INFRAESTRUCTURA DE COLOMBIA S.A.S</v>
          </cell>
          <cell r="E264">
            <v>45775</v>
          </cell>
          <cell r="F264" t="str">
            <v>PA10-3202032-1-024 - PA06-3202032-1-026 Contratar raciones de campaña para el fortalecimiento operativo de las actividades misionales en las AP en el marco de la conservación de la diversidad biológica de las áreas protegidas PNN UTRIA-PNN LOS KATIOS.LOTE 1 PNN LOS KATIOS.</v>
          </cell>
          <cell r="G264" t="str">
            <v>N-A</v>
          </cell>
          <cell r="H264" t="str">
            <v>5 MÍNIMA CUANTÍA</v>
          </cell>
          <cell r="I264" t="str">
            <v>3 COMPRAVENTA y/o SUMINISTRO</v>
          </cell>
          <cell r="J264" t="str">
            <v>SUMINISTRO</v>
          </cell>
          <cell r="K264">
            <v>50161509</v>
          </cell>
          <cell r="L264">
            <v>19025</v>
          </cell>
          <cell r="M264">
            <v>18525</v>
          </cell>
          <cell r="N264">
            <v>45776</v>
          </cell>
          <cell r="O264" t="str">
            <v>N/A</v>
          </cell>
          <cell r="P264">
            <v>20000000</v>
          </cell>
          <cell r="Q264" t="str">
            <v>VEINTE MILLONES</v>
          </cell>
          <cell r="R264" t="str">
            <v>2 PERSONA JURIDICA</v>
          </cell>
          <cell r="S264" t="str">
            <v>1 NIT</v>
          </cell>
          <cell r="T264">
            <v>900381761</v>
          </cell>
          <cell r="U264">
            <v>5</v>
          </cell>
          <cell r="V264">
            <v>900381761</v>
          </cell>
          <cell r="W264" t="str">
            <v>6 DV 5</v>
          </cell>
          <cell r="X264" t="str">
            <v>N-A</v>
          </cell>
          <cell r="Y264" t="str">
            <v>Meta</v>
          </cell>
          <cell r="Z264" t="str">
            <v>Mesetas</v>
          </cell>
          <cell r="AA264" t="str">
            <v>N/A</v>
          </cell>
          <cell r="AB264" t="str">
            <v>N/A</v>
          </cell>
          <cell r="AC264" t="str">
            <v>N/A</v>
          </cell>
          <cell r="AD264" t="str">
            <v>N/A</v>
          </cell>
          <cell r="AE264" t="str">
            <v>SI</v>
          </cell>
          <cell r="AF264" t="str">
            <v>1 PÓLIZA</v>
          </cell>
          <cell r="AG264" t="str">
            <v>8 MUNDIAL SEGUROS</v>
          </cell>
          <cell r="AH264" t="str">
            <v>45 CUMPLIM+ CALIDAD DL SERVICIO</v>
          </cell>
          <cell r="AI264">
            <v>45782</v>
          </cell>
          <cell r="AJ264">
            <v>100050600</v>
          </cell>
          <cell r="AK264" t="str">
            <v>GLORIA TERESITA SERNA ALZATE</v>
          </cell>
          <cell r="AL264" t="str">
            <v>PNN LOS KATIOS</v>
          </cell>
          <cell r="AM264" t="str">
            <v>2 SUPERVISOR</v>
          </cell>
          <cell r="AN264" t="str">
            <v>3 CÉDULA DE CIUDADANÍA</v>
          </cell>
          <cell r="AO264">
            <v>12563768</v>
          </cell>
          <cell r="AP264" t="str">
            <v>NELSON DE LA ROSA MANJARRES</v>
          </cell>
          <cell r="AQ264">
            <v>235</v>
          </cell>
          <cell r="AR264" t="str">
            <v>3 NO PACTADOS</v>
          </cell>
          <cell r="AS264" t="str">
            <v>4 NO SE HA ADICIONADO NI EN VALOR y EN TIEMPO</v>
          </cell>
          <cell r="AT264">
            <v>0</v>
          </cell>
          <cell r="AU264">
            <v>0</v>
          </cell>
          <cell r="AV264" t="str">
            <v>-</v>
          </cell>
          <cell r="AW264">
            <v>0</v>
          </cell>
          <cell r="AY264" t="str">
            <v>N-A</v>
          </cell>
          <cell r="AZ264">
            <v>45783</v>
          </cell>
          <cell r="BA264">
            <v>45783</v>
          </cell>
          <cell r="BB264">
            <v>46011</v>
          </cell>
          <cell r="BD264" t="str">
            <v>2. NO</v>
          </cell>
          <cell r="BE264" t="str">
            <v>N-A</v>
          </cell>
          <cell r="BF264" t="str">
            <v>N-A</v>
          </cell>
          <cell r="BG264" t="str">
            <v>2. NO</v>
          </cell>
          <cell r="BL264" t="str">
            <v>2025753502000006E</v>
          </cell>
          <cell r="BM264">
            <v>20000000</v>
          </cell>
          <cell r="BN264" t="str">
            <v>JULIANA ISABEL MONTES ROMERO</v>
          </cell>
          <cell r="BO264" t="str">
            <v xml:space="preserve">https://community.secop.gov.co/Public/Tendering/ContractNoticePhases/View?PPI=CO1.PPI.38804810&amp;isFromPublicArea=True&amp;isModal=False </v>
          </cell>
          <cell r="BP264" t="str">
            <v>VIGENTE</v>
          </cell>
          <cell r="BR264" t="str">
            <v xml:space="preserve">https://community.secop.gov.co/Public/Tendering/ContractDetailView/Index?UniqueIdentifier=CO1.PCCNTR.7809151 </v>
          </cell>
          <cell r="BW264" t="str">
            <v>BANCO DAVIVIENDA S.A.</v>
          </cell>
          <cell r="BX264" t="str">
            <v>Corriente</v>
          </cell>
          <cell r="BY264">
            <v>99169999663</v>
          </cell>
          <cell r="CN264">
            <v>20000000</v>
          </cell>
        </row>
        <row r="265">
          <cell r="A265" t="str">
            <v>DTPA-IP-10-2025</v>
          </cell>
          <cell r="B265" t="str">
            <v>1 FONAM</v>
          </cell>
          <cell r="C265" t="str">
            <v>ACEPTACIÓN OFERTA FONAM 009 DE 2025</v>
          </cell>
          <cell r="D265" t="str">
            <v>INGENIERIA E INFRAESTRUCTURA DE COLOMBIA S.A.S.</v>
          </cell>
          <cell r="E265">
            <v>45773</v>
          </cell>
          <cell r="F265" t="str">
            <v>PA10-3202032-1-024 - PA06-3202032-1-026 Contratar raciones de campaña para el fortalecimiento operativo de las actividades misionales en las AP en el marco de la conservación de la diversidad biológica de las áreas protegidas -PNN UTRIA-PNN LOS KATIOS.LOTE 2 PNN UTRIA</v>
          </cell>
          <cell r="G265" t="str">
            <v>N-A</v>
          </cell>
          <cell r="H265" t="str">
            <v>5 MÍNIMA CUANTÍA</v>
          </cell>
          <cell r="I265" t="str">
            <v>3 COMPRAVENTA y/o SUMINISTRO</v>
          </cell>
          <cell r="J265" t="str">
            <v>SUMINISTRO</v>
          </cell>
          <cell r="K265">
            <v>50161509</v>
          </cell>
          <cell r="L265">
            <v>19325</v>
          </cell>
          <cell r="M265">
            <v>18725</v>
          </cell>
          <cell r="N265">
            <v>45776</v>
          </cell>
          <cell r="O265" t="str">
            <v>N/A</v>
          </cell>
          <cell r="P265">
            <v>5669137.3499999996</v>
          </cell>
          <cell r="Q265" t="str">
            <v>QUINIENTOS SESENTA Y SEIS MILLONES NOVECIENTOS TRECE MIL SETECIENTOS TREINTA Y CINCO</v>
          </cell>
          <cell r="R265" t="str">
            <v>2 PERSONA JURIDICA</v>
          </cell>
          <cell r="S265" t="str">
            <v>1 NIT</v>
          </cell>
          <cell r="T265">
            <v>900381761</v>
          </cell>
          <cell r="U265">
            <v>5</v>
          </cell>
          <cell r="V265">
            <v>900381761</v>
          </cell>
          <cell r="W265" t="str">
            <v>6 DV 5</v>
          </cell>
          <cell r="X265" t="str">
            <v>N-A</v>
          </cell>
          <cell r="Y265" t="str">
            <v>Meta</v>
          </cell>
          <cell r="Z265" t="str">
            <v>Mesetas</v>
          </cell>
          <cell r="AA265" t="str">
            <v>N/A</v>
          </cell>
          <cell r="AB265" t="str">
            <v>N/A</v>
          </cell>
          <cell r="AC265" t="str">
            <v>N/A</v>
          </cell>
          <cell r="AD265" t="str">
            <v>N/A</v>
          </cell>
          <cell r="AE265" t="str">
            <v>SI</v>
          </cell>
          <cell r="AF265" t="str">
            <v>1 PÓLIZA</v>
          </cell>
          <cell r="AG265" t="str">
            <v>8 MUNDIAL SEGUROS</v>
          </cell>
          <cell r="AH265" t="str">
            <v>45 CUMPLIM+ CALIDAD DL SERVICIO</v>
          </cell>
          <cell r="AI265">
            <v>45782</v>
          </cell>
          <cell r="AJ265">
            <v>100050597</v>
          </cell>
          <cell r="AK265" t="str">
            <v>GLORIA TERESITA SERNA ALZATE</v>
          </cell>
          <cell r="AL265" t="str">
            <v>PNN UTRÍA</v>
          </cell>
          <cell r="AM265" t="str">
            <v>2 SUPERVISOR</v>
          </cell>
          <cell r="AN265" t="str">
            <v>3 CÉDULA DE CIUDADANÍA</v>
          </cell>
          <cell r="AO265">
            <v>66848955</v>
          </cell>
          <cell r="AP265" t="str">
            <v>MARIA XIMENA ZORRILLA A.</v>
          </cell>
          <cell r="AQ265">
            <v>125</v>
          </cell>
          <cell r="AR265" t="str">
            <v>3 NO PACTADOS</v>
          </cell>
          <cell r="AS265" t="str">
            <v>4 NO SE HA ADICIONADO NI EN VALOR y EN TIEMPO</v>
          </cell>
          <cell r="AT265">
            <v>0</v>
          </cell>
          <cell r="AU265">
            <v>0</v>
          </cell>
          <cell r="AV265" t="str">
            <v>-</v>
          </cell>
          <cell r="AW265">
            <v>0</v>
          </cell>
          <cell r="AY265" t="str">
            <v>N-A</v>
          </cell>
          <cell r="AZ265">
            <v>45784</v>
          </cell>
          <cell r="BA265">
            <v>45784</v>
          </cell>
          <cell r="BB265">
            <v>45899</v>
          </cell>
          <cell r="BD265" t="str">
            <v>2. NO</v>
          </cell>
          <cell r="BE265" t="str">
            <v>N-A</v>
          </cell>
          <cell r="BF265" t="str">
            <v>N-A</v>
          </cell>
          <cell r="BG265" t="str">
            <v>2. NO</v>
          </cell>
          <cell r="BL265" t="str">
            <v>2025753502000007E</v>
          </cell>
          <cell r="BM265">
            <v>5669137.3499999996</v>
          </cell>
          <cell r="BN265" t="str">
            <v>JULIANA ISABEL MONTES ROMERO</v>
          </cell>
          <cell r="BO265" t="str">
            <v xml:space="preserve">https://community.secop.gov.co/Public/Tendering/ContractNoticePhases/View?PPI=CO1.PPI.38804810&amp;isFromPublicArea=True&amp;isModal=Fals </v>
          </cell>
          <cell r="BP265" t="str">
            <v>VIGENTE</v>
          </cell>
          <cell r="BR265" t="str">
            <v xml:space="preserve">https://community.secop.gov.co/Public/Tendering/ContractDetailView/Index?UniqueIdentifier=CO1.PCCNTR.7809159 </v>
          </cell>
        </row>
        <row r="266">
          <cell r="A266" t="str">
            <v>DTPA-IP-11-2025</v>
          </cell>
          <cell r="B266" t="str">
            <v>2 NACION</v>
          </cell>
          <cell r="C266" t="str">
            <v>ACEPTACIÓN OFERTA NACIÓN 014 DE 2025</v>
          </cell>
          <cell r="D266" t="str">
            <v>MAR 10 S.A.S</v>
          </cell>
          <cell r="E266">
            <v>45786</v>
          </cell>
          <cell r="F266" t="str">
            <v>PA06-3202032-1-030- PA08-3202056-5-019 Contratar aceites y lubricantes para el PNN KATIOS y el PNN SANQUIANGA, áreas protegidas adscritas a la Dirección Territorial Pacifico LOTE 1: Contratar aceites y lubricantes para el parque automotor del PNN Los Katíos requeridos para implementar las acciones de prevención, vigilancia y control en las áreas protegidas administradas por PNNC</v>
          </cell>
          <cell r="G266" t="str">
            <v>N-A</v>
          </cell>
          <cell r="H266" t="str">
            <v>5 MÍNIMA CUANTÍA</v>
          </cell>
          <cell r="I266" t="str">
            <v>3 COMPRAVENTA y/o SUMINISTRO</v>
          </cell>
          <cell r="J266" t="str">
            <v>COMPRAVENTA</v>
          </cell>
          <cell r="K266">
            <v>15121501</v>
          </cell>
          <cell r="L266">
            <v>5225</v>
          </cell>
          <cell r="M266">
            <v>26725</v>
          </cell>
          <cell r="N266">
            <v>45790</v>
          </cell>
          <cell r="O266" t="str">
            <v>N/A</v>
          </cell>
          <cell r="P266">
            <v>4998161</v>
          </cell>
          <cell r="Q266" t="str">
            <v>CUATRO MILLONES NOVECIENTOS NOVENTA Y OCHO MIL CIENTO SESENTA Y UN</v>
          </cell>
          <cell r="R266" t="str">
            <v>2 PERSONA JURIDICA</v>
          </cell>
          <cell r="S266" t="str">
            <v>1 NIT</v>
          </cell>
          <cell r="U266">
            <v>0</v>
          </cell>
          <cell r="V266">
            <v>900284069</v>
          </cell>
          <cell r="W266" t="str">
            <v>1 DV 0</v>
          </cell>
          <cell r="X266" t="str">
            <v>N-A</v>
          </cell>
          <cell r="Y266" t="str">
            <v>Valle del Cauca</v>
          </cell>
          <cell r="Z266" t="str">
            <v>Candelaria</v>
          </cell>
          <cell r="AA266" t="str">
            <v>N/A</v>
          </cell>
          <cell r="AB266" t="str">
            <v>N/A</v>
          </cell>
          <cell r="AC266" t="str">
            <v>N/A</v>
          </cell>
          <cell r="AD266" t="str">
            <v>N/A</v>
          </cell>
          <cell r="AE266" t="str">
            <v>SI</v>
          </cell>
          <cell r="AF266" t="str">
            <v>1 PÓLIZA</v>
          </cell>
          <cell r="AG266" t="str">
            <v>12 SEGUROS DEL ESTADO</v>
          </cell>
          <cell r="AH266" t="str">
            <v>45 CUMPLIM+ CALIDAD DL SERVICIO</v>
          </cell>
          <cell r="AI266">
            <v>45793</v>
          </cell>
          <cell r="AJ266" t="str">
            <v xml:space="preserve">45-44-101166015
</v>
          </cell>
          <cell r="AK266" t="str">
            <v>GLORIA TERESITA SERNA ALZATE</v>
          </cell>
          <cell r="AL266" t="str">
            <v>PNN LOS KATIOS</v>
          </cell>
          <cell r="AM266" t="str">
            <v>2 SUPERVISOR</v>
          </cell>
          <cell r="AN266" t="str">
            <v>3 CÉDULA DE CIUDADANÍA</v>
          </cell>
          <cell r="AO266">
            <v>12563768</v>
          </cell>
          <cell r="AP266" t="str">
            <v>NELSON DE LA ROSA MANJARRES</v>
          </cell>
          <cell r="AQ266">
            <v>25</v>
          </cell>
          <cell r="AR266" t="str">
            <v>3 NO PACTADOS</v>
          </cell>
          <cell r="AS266" t="str">
            <v>4 NO SE HA ADICIONADO NI EN VALOR y EN TIEMPO</v>
          </cell>
          <cell r="AT266">
            <v>0</v>
          </cell>
          <cell r="AU266">
            <v>0</v>
          </cell>
          <cell r="AV266" t="str">
            <v>-</v>
          </cell>
          <cell r="AW266">
            <v>0</v>
          </cell>
          <cell r="AY266" t="str">
            <v>N-A</v>
          </cell>
          <cell r="AZ266">
            <v>45796</v>
          </cell>
          <cell r="BA266">
            <v>45796</v>
          </cell>
          <cell r="BB266">
            <v>45811</v>
          </cell>
          <cell r="BD266" t="str">
            <v>2. NO</v>
          </cell>
          <cell r="BE266" t="str">
            <v>N-A</v>
          </cell>
          <cell r="BF266" t="str">
            <v>N-A</v>
          </cell>
          <cell r="BG266" t="str">
            <v>2. NO</v>
          </cell>
          <cell r="BL266" t="str">
            <v>2025753500300001E</v>
          </cell>
          <cell r="BM266">
            <v>4998161</v>
          </cell>
          <cell r="BN266" t="str">
            <v>DIANA PATRICIA GUERRERO</v>
          </cell>
          <cell r="BO266" t="str">
            <v xml:space="preserve">https://community.secop.gov.co/Public/Tendering/ContractNoticePhases/View?PPI=CO1.PPI.38976581&amp;isFromPublicArea=True&amp;isModal=False </v>
          </cell>
          <cell r="BP266" t="str">
            <v>VIGENTE</v>
          </cell>
          <cell r="BR266" t="str">
            <v xml:space="preserve">https://community.secop.gov.co/Public/Tendering/ContractDetailView/Index?UniqueIdentifier=CO1.PCCNTR.7858389 </v>
          </cell>
          <cell r="BW266" t="e">
            <v>#N/A</v>
          </cell>
          <cell r="BX266" t="e">
            <v>#N/A</v>
          </cell>
          <cell r="BY266" t="e">
            <v>#N/A</v>
          </cell>
          <cell r="CN266">
            <v>4998161</v>
          </cell>
        </row>
        <row r="267">
          <cell r="A267" t="str">
            <v>DTPA-IP-12-2025</v>
          </cell>
          <cell r="B267" t="str">
            <v>2 NACION</v>
          </cell>
          <cell r="C267" t="str">
            <v>ACEPTACIÓN OFERTA NACIÓN 016 DE 2025</v>
          </cell>
          <cell r="D267" t="str">
            <v xml:space="preserve">CONSULTORES INCREA INGENIERÍA S.A.S
</v>
          </cell>
          <cell r="E267">
            <v>45796</v>
          </cell>
          <cell r="F267" t="str">
            <v xml:space="preserve">PA06-3202060-19_1-043 Adquirir herramientas e insumos para el proceso de restauración, monitoreo, mantenimiento y actividades de campo en el PNN los Katios, en el marco de la conservación de la diversidad biológica de las Áreas protegidas del SINAP Nacional </v>
          </cell>
          <cell r="G267" t="str">
            <v>N-A</v>
          </cell>
          <cell r="H267" t="str">
            <v>5 MÍNIMA CUANTÍA</v>
          </cell>
          <cell r="I267" t="str">
            <v>3 COMPRAVENTA y/o SUMINISTRO</v>
          </cell>
          <cell r="J267" t="str">
            <v>COMPRAVENTA</v>
          </cell>
          <cell r="K267">
            <v>47130000</v>
          </cell>
          <cell r="L267">
            <v>17225</v>
          </cell>
          <cell r="M267">
            <v>27425</v>
          </cell>
          <cell r="N267">
            <v>45796</v>
          </cell>
          <cell r="O267" t="str">
            <v>N/A</v>
          </cell>
          <cell r="P267">
            <v>6467531</v>
          </cell>
          <cell r="Q267" t="str">
            <v>SEIS MILLONES CUATROCIENTOS SESENTA Y SIETE MIL QUINIENTOS TREINTA Y UN</v>
          </cell>
          <cell r="R267" t="str">
            <v>2 PERSONA JURIDICA</v>
          </cell>
          <cell r="S267" t="str">
            <v>1 NIT</v>
          </cell>
          <cell r="U267">
            <v>5</v>
          </cell>
          <cell r="V267">
            <v>901268219</v>
          </cell>
          <cell r="W267" t="str">
            <v>6 DV 5</v>
          </cell>
          <cell r="X267" t="str">
            <v>N-A</v>
          </cell>
          <cell r="Y267" t="str">
            <v>Cundinamarca</v>
          </cell>
          <cell r="Z267" t="str">
            <v>Cajicá</v>
          </cell>
          <cell r="AA267" t="str">
            <v>N/A</v>
          </cell>
          <cell r="AB267" t="str">
            <v>N/A</v>
          </cell>
          <cell r="AC267" t="str">
            <v>N/A</v>
          </cell>
          <cell r="AD267" t="str">
            <v>N/A</v>
          </cell>
          <cell r="AE267" t="str">
            <v>SI</v>
          </cell>
          <cell r="AF267" t="str">
            <v>1 PÓLIZA</v>
          </cell>
          <cell r="AG267" t="str">
            <v>12 SEGUROS DEL ESTADO</v>
          </cell>
          <cell r="AH267" t="str">
            <v>45 CUMPLIM+ CALIDAD DL SERVICIO</v>
          </cell>
          <cell r="AI267">
            <v>45791</v>
          </cell>
          <cell r="AJ267" t="str">
            <v>21-44-101469703</v>
          </cell>
          <cell r="AK267" t="str">
            <v>GLORIA TERESITA SERNA ALZATE</v>
          </cell>
          <cell r="AL267" t="str">
            <v>PNN LOS KATIOS</v>
          </cell>
          <cell r="AM267" t="str">
            <v>2 SUPERVISOR</v>
          </cell>
          <cell r="AN267" t="str">
            <v>3 CÉDULA DE CIUDADANÍA</v>
          </cell>
          <cell r="AO267">
            <v>12563768</v>
          </cell>
          <cell r="AP267" t="str">
            <v>NELSON DE LA ROSA MANJARRES</v>
          </cell>
          <cell r="AQ267">
            <v>25</v>
          </cell>
          <cell r="AR267" t="str">
            <v>3 NO PACTADOS</v>
          </cell>
          <cell r="AS267" t="str">
            <v>4 NO SE HA ADICIONADO NI EN VALOR y EN TIEMPO</v>
          </cell>
          <cell r="AT267">
            <v>0</v>
          </cell>
          <cell r="AU267">
            <v>0</v>
          </cell>
          <cell r="AV267" t="str">
            <v>-</v>
          </cell>
          <cell r="AW267">
            <v>0</v>
          </cell>
          <cell r="AY267" t="str">
            <v>N-A</v>
          </cell>
          <cell r="AZ267">
            <v>45792</v>
          </cell>
          <cell r="BA267">
            <v>45796</v>
          </cell>
          <cell r="BB267">
            <v>45844</v>
          </cell>
          <cell r="BD267" t="str">
            <v>2. NO</v>
          </cell>
          <cell r="BE267" t="str">
            <v>N-A</v>
          </cell>
          <cell r="BF267" t="str">
            <v>N-A</v>
          </cell>
          <cell r="BG267" t="str">
            <v>2. NO</v>
          </cell>
          <cell r="BL267" t="str">
            <v>2025753500300002E</v>
          </cell>
          <cell r="BM267">
            <v>6467531</v>
          </cell>
          <cell r="BN267" t="str">
            <v>DIANA PATRICIA GUERRERO</v>
          </cell>
          <cell r="BO267" t="str">
            <v xml:space="preserve">https://community.secop.gov.co/Public/Tendering/ContractNoticePhases/View?PPI=CO1.PPI.39187789&amp;isFromPublicArea=True&amp;isModal=False </v>
          </cell>
          <cell r="BP267" t="str">
            <v>VIGENTE</v>
          </cell>
          <cell r="BR267" t="str">
            <v xml:space="preserve">https://community.secop.gov.co/Public/Tendering/ContractDetailView/Index?UniqueIdentifier=CO1.PCCNTR.7869084 </v>
          </cell>
          <cell r="BW267" t="e">
            <v>#N/A</v>
          </cell>
          <cell r="BX267" t="e">
            <v>#N/A</v>
          </cell>
          <cell r="BY267" t="e">
            <v>#N/A</v>
          </cell>
          <cell r="CN267">
            <v>6467531</v>
          </cell>
        </row>
        <row r="268">
          <cell r="A268" t="str">
            <v>DTPA-IP-13-2025</v>
          </cell>
          <cell r="B268" t="str">
            <v>1 FONAM</v>
          </cell>
          <cell r="C268" t="str">
            <v>ACEPTACIÓN OFERTA FONAM 011 DE 2025</v>
          </cell>
          <cell r="D268" t="str">
            <v xml:space="preserve">CONSULTORES INCREA INGENIERÍA S.A.S
</v>
          </cell>
          <cell r="E268">
            <v>45785</v>
          </cell>
          <cell r="F268" t="str">
            <v>PA00-3202008-10-043 Prestar servicios de apoyo logístico para el desarrollo y cumplimiento de compromisos adquiridos en el marco del relacionamiento en los PNN Uramba, PNN Los Katíos y del proceso Paro Cívico Buenaventura en el marco de la conservación de la diversidad biológica de las áreas protegidas del SINAP Nacional.</v>
          </cell>
          <cell r="G268" t="str">
            <v>N-A</v>
          </cell>
          <cell r="H268" t="str">
            <v>5 MÍNIMA CUANTÍA</v>
          </cell>
          <cell r="I268" t="str">
            <v>20 OTROS</v>
          </cell>
          <cell r="J268" t="str">
            <v>SUMINISTRO</v>
          </cell>
          <cell r="K268" t="str">
            <v>80141607/        
80141607/        
80141607/        
80141607</v>
          </cell>
          <cell r="L268">
            <v>20025</v>
          </cell>
          <cell r="M268">
            <v>21925</v>
          </cell>
          <cell r="N268">
            <v>45791</v>
          </cell>
          <cell r="O268" t="str">
            <v>N/A</v>
          </cell>
          <cell r="P268">
            <v>16212400</v>
          </cell>
          <cell r="Q268" t="str">
            <v>DIECISÉIS MILLONES DOSCIENTOS DOCE MIL CUATROCIENTOS</v>
          </cell>
          <cell r="R268" t="str">
            <v>2 PERSONA JURIDICA</v>
          </cell>
          <cell r="S268" t="str">
            <v>1 NIT</v>
          </cell>
          <cell r="U268">
            <v>5</v>
          </cell>
          <cell r="V268">
            <v>901268219</v>
          </cell>
          <cell r="W268" t="str">
            <v>6 DV 5</v>
          </cell>
          <cell r="X268" t="str">
            <v>N-A</v>
          </cell>
          <cell r="Y268" t="str">
            <v>Cundinamarca</v>
          </cell>
          <cell r="Z268" t="str">
            <v>Cajicá</v>
          </cell>
          <cell r="AA268" t="str">
            <v>N/A</v>
          </cell>
          <cell r="AB268" t="str">
            <v>N/A</v>
          </cell>
          <cell r="AC268" t="str">
            <v>N/A</v>
          </cell>
          <cell r="AD268" t="str">
            <v>N/A</v>
          </cell>
          <cell r="AE268" t="str">
            <v>SI</v>
          </cell>
          <cell r="AF268" t="str">
            <v>1 PÓLIZA</v>
          </cell>
          <cell r="AG268" t="str">
            <v>12 SEGUROS DEL ESTADO</v>
          </cell>
          <cell r="AH268" t="str">
            <v>45 CUMPLIM+ CALIDAD DL SERVICIO</v>
          </cell>
          <cell r="AI268">
            <v>45791</v>
          </cell>
          <cell r="AJ268" t="str">
            <v>21-44-101469646 / 21-40-101254638</v>
          </cell>
          <cell r="AK268" t="str">
            <v>GLORIA TERESITA SERNA ALZATE</v>
          </cell>
          <cell r="AL268" t="str">
            <v>PNN URAMBA BAHÍA MÁLAGA</v>
          </cell>
          <cell r="AM268" t="str">
            <v>2 SUPERVISOR</v>
          </cell>
          <cell r="AN268" t="str">
            <v>3 CÉDULA DE CIUDADANÍA</v>
          </cell>
          <cell r="AO268">
            <v>79307788</v>
          </cell>
          <cell r="AP268" t="str">
            <v>JUAN IVAN SANCHEZ BERNAL</v>
          </cell>
          <cell r="AQ268">
            <v>52</v>
          </cell>
          <cell r="AR268" t="str">
            <v>3 NO PACTADOS</v>
          </cell>
          <cell r="AS268" t="str">
            <v>4 NO SE HA ADICIONADO NI EN VALOR y EN TIEMPO</v>
          </cell>
          <cell r="AT268">
            <v>0</v>
          </cell>
          <cell r="AU268">
            <v>0</v>
          </cell>
          <cell r="AV268" t="str">
            <v>-</v>
          </cell>
          <cell r="AW268">
            <v>0</v>
          </cell>
          <cell r="AX268">
            <v>45899</v>
          </cell>
          <cell r="AY268" t="str">
            <v>N-A</v>
          </cell>
          <cell r="AZ268">
            <v>45792</v>
          </cell>
          <cell r="BA268">
            <v>45792</v>
          </cell>
          <cell r="BB268">
            <v>46021</v>
          </cell>
          <cell r="BD268" t="str">
            <v>2. NO</v>
          </cell>
          <cell r="BE268" t="str">
            <v>N-A</v>
          </cell>
          <cell r="BF268" t="str">
            <v>N-A</v>
          </cell>
          <cell r="BG268" t="str">
            <v>2. NO</v>
          </cell>
          <cell r="BK268" t="str">
            <v>CONTRATO PRORROGADO 01 y 02</v>
          </cell>
          <cell r="BL268" t="str">
            <v>2025753502000009E</v>
          </cell>
          <cell r="BM268">
            <v>16212400</v>
          </cell>
          <cell r="BN268" t="str">
            <v>DIANA PATRICIA GUERRERO</v>
          </cell>
          <cell r="BO268" t="str">
            <v xml:space="preserve">https://community.secop.gov.co/Public/Tendering/ContractNoticePhases/View?PPI=CO1.PPI.39060676&amp;isFromPublicArea=True&amp;isModal=False </v>
          </cell>
          <cell r="BP268" t="str">
            <v>VIGENTE</v>
          </cell>
          <cell r="BR268" t="str">
            <v xml:space="preserve">https://community.secop.gov.co/Public/Tendering/ContractDetailView/Index?UniqueIdentifier=CO1.PCCNTR.7857728 </v>
          </cell>
          <cell r="BW268" t="str">
            <v>BANCOLOMBIA S.A.</v>
          </cell>
          <cell r="BX268" t="str">
            <v>Ahorro</v>
          </cell>
          <cell r="BY268">
            <v>33500005727</v>
          </cell>
          <cell r="CN268">
            <v>16212400</v>
          </cell>
        </row>
        <row r="269">
          <cell r="A269" t="str">
            <v>DTPA-IP-13-2025</v>
          </cell>
          <cell r="B269" t="str">
            <v>1 FONAM</v>
          </cell>
          <cell r="C269" t="str">
            <v>ACEPTACIÓN OFERTA FONAM 012 DE 2025</v>
          </cell>
          <cell r="D269" t="str">
            <v>PROVEEDOR NO ACEPTÓ CONTRATO</v>
          </cell>
          <cell r="AO269" t="e">
            <v>#N/A</v>
          </cell>
          <cell r="BM269">
            <v>0</v>
          </cell>
          <cell r="BN269" t="str">
            <v>DIANA PATRICIA GUERRERO</v>
          </cell>
          <cell r="BO269" t="str">
            <v xml:space="preserve">https://community.secop.gov.co/Public/Tendering/ContractNoticePhases/View?PPI=CO1.PPI.39060676&amp;isFromPublicArea=True&amp;isModal=Fals </v>
          </cell>
          <cell r="BR269" t="str">
            <v xml:space="preserve">https://community.secop.gov.co/Public/Tendering/ContractDetailView/Index?UniqueIdentifier=CO1.PCCNTR.7857569 </v>
          </cell>
        </row>
        <row r="270">
          <cell r="A270" t="str">
            <v>DTPA-IP-13-2025</v>
          </cell>
          <cell r="B270" t="str">
            <v>1 FONAM</v>
          </cell>
          <cell r="C270" t="str">
            <v>ACEPTACIÓN OFERTA FONAM 013 DE 2025</v>
          </cell>
          <cell r="D270" t="str">
            <v xml:space="preserve">CONSULTORES INCREA INGENIERÍA S.A.S
</v>
          </cell>
          <cell r="E270">
            <v>45785</v>
          </cell>
          <cell r="F270" t="str">
            <v>PA00-3202008-10-043 Prestar servicios de apoyo logístico para el desarrollo y cumplimiento de compromisos adquiridos en el marco del relacionamiento en los PNN Uramba, PNN Los Katíos y del proceso Paro Cívico Buenaventura en el marco de la conservación de la diversidad biológica de las áreas protegidas del SINAP Nacional LOTE 3: Taller recuperación de áreas degradadas por minería- Compromiso mesa de ambiente paro cívico de Buenaventura</v>
          </cell>
          <cell r="G270" t="str">
            <v>N-A</v>
          </cell>
          <cell r="H270" t="str">
            <v>5 MÍNIMA CUANTÍA</v>
          </cell>
          <cell r="I270" t="str">
            <v>20 OTROS</v>
          </cell>
          <cell r="J270" t="str">
            <v>SUMINISTRO</v>
          </cell>
          <cell r="K270" t="str">
            <v>80141607/	
80141607/	
80141607/	
80141607</v>
          </cell>
          <cell r="L270">
            <v>20025</v>
          </cell>
          <cell r="M270">
            <v>22025</v>
          </cell>
          <cell r="N270">
            <v>45791</v>
          </cell>
          <cell r="O270" t="str">
            <v>N/A</v>
          </cell>
          <cell r="P270">
            <v>14985300</v>
          </cell>
          <cell r="Q270" t="str">
            <v xml:space="preserve">CATORCE MILLONES NOVECIENTOS OCHENTA Y CINCO MIL TRESCIENTOS </v>
          </cell>
          <cell r="R270" t="str">
            <v>2 PERSONA JURIDICA</v>
          </cell>
          <cell r="S270" t="str">
            <v>1 NIT</v>
          </cell>
          <cell r="U270">
            <v>5</v>
          </cell>
          <cell r="V270">
            <v>901268219</v>
          </cell>
          <cell r="W270" t="str">
            <v>6 DV 5</v>
          </cell>
          <cell r="X270" t="str">
            <v>N-A</v>
          </cell>
          <cell r="Y270" t="str">
            <v>Cundinamarca</v>
          </cell>
          <cell r="Z270" t="str">
            <v>Cajicá</v>
          </cell>
          <cell r="AA270" t="str">
            <v>N/A</v>
          </cell>
          <cell r="AB270" t="str">
            <v>N/A</v>
          </cell>
          <cell r="AC270" t="str">
            <v>N/A</v>
          </cell>
          <cell r="AD270" t="str">
            <v>N/A</v>
          </cell>
          <cell r="AE270" t="str">
            <v>SI</v>
          </cell>
          <cell r="AF270" t="str">
            <v>1 PÓLIZA</v>
          </cell>
          <cell r="AG270" t="str">
            <v>12 SEGUROS DEL ESTADO</v>
          </cell>
          <cell r="AH270" t="str">
            <v>45 CUMPLIM+ CALIDAD DL SERVICIO</v>
          </cell>
          <cell r="AI270">
            <v>45791</v>
          </cell>
          <cell r="AJ270" t="str">
            <v>21-44-101469658 / 21-40-101254650</v>
          </cell>
          <cell r="AK270" t="str">
            <v>GLORIA TERESITA SERNA ALZATE</v>
          </cell>
          <cell r="AL270" t="str">
            <v>DTPA</v>
          </cell>
          <cell r="AM270" t="str">
            <v>2 SUPERVISOR</v>
          </cell>
          <cell r="AN270" t="str">
            <v>3 CÉDULA DE CIUDADANÍA</v>
          </cell>
          <cell r="AO270">
            <v>79307788</v>
          </cell>
          <cell r="AP270" t="str">
            <v>JUAN IVAN SANCHEZ BERNAL</v>
          </cell>
          <cell r="AQ270">
            <v>202</v>
          </cell>
          <cell r="AR270" t="str">
            <v>3 NO PACTADOS</v>
          </cell>
          <cell r="AS270" t="str">
            <v>4 NO SE HA ADICIONADO NI EN VALOR y EN TIEMPO</v>
          </cell>
          <cell r="AT270">
            <v>0</v>
          </cell>
          <cell r="AU270">
            <v>0</v>
          </cell>
          <cell r="AV270" t="str">
            <v>-</v>
          </cell>
          <cell r="AW270">
            <v>0</v>
          </cell>
          <cell r="AY270" t="str">
            <v>N-A</v>
          </cell>
          <cell r="AZ270">
            <v>45792</v>
          </cell>
          <cell r="BA270">
            <v>45792</v>
          </cell>
          <cell r="BB270">
            <v>45991</v>
          </cell>
          <cell r="BD270" t="str">
            <v>2. NO</v>
          </cell>
          <cell r="BE270" t="str">
            <v>N-A</v>
          </cell>
          <cell r="BF270" t="str">
            <v>N-A</v>
          </cell>
          <cell r="BG270" t="str">
            <v>2. NO</v>
          </cell>
          <cell r="BL270" t="str">
            <v>2025753502000010E</v>
          </cell>
          <cell r="BM270">
            <v>14985300</v>
          </cell>
          <cell r="BN270" t="str">
            <v>DIANA PATRICIA GUERRERO</v>
          </cell>
          <cell r="BO270" t="str">
            <v xml:space="preserve">https://community.secop.gov.co/Public/Tendering/ContractNoticePhases/View?PPI=CO1.PPI.39060676&amp;isFromPublicArea=True&amp;isModal=Fals </v>
          </cell>
          <cell r="BP270" t="str">
            <v>VIGENTE</v>
          </cell>
          <cell r="BR270" t="str">
            <v xml:space="preserve">https://community.secop.gov.co/Public/Tendering/ContractDetailView/Index?UniqueIdentifier=CO1.PCCNTR.7857572 </v>
          </cell>
        </row>
        <row r="271">
          <cell r="A271" t="str">
            <v>DTPA-IP-13-2025</v>
          </cell>
          <cell r="B271" t="str">
            <v>1 FONAM</v>
          </cell>
          <cell r="C271" t="str">
            <v>ACEPTACIÓN OFERTA FONAM 017 DE 2025</v>
          </cell>
          <cell r="D271" t="str">
            <v xml:space="preserve">CONSULTORES INCREA INGENIERÍA S.A.S
</v>
          </cell>
          <cell r="E271">
            <v>45796</v>
          </cell>
          <cell r="F271" t="str">
            <v xml:space="preserve">PA00-3202008-10-043 Prestar servicios de apoyo logístico para el desarrollo y cumplimiento de compromisos adquiridos en el marco del relacionamiento en los PNN Uramba, PNN Los Katíos y del proceso Paro Cívico Buenaventura en el marco de la conservación de la diversidad biológica de las áreas protegidas del SINAP Nacional” LOTE 2: Implementación de la estrategia pedagógica Pecus -participación, educación y cultura para la sostenibilidad y manejo integral del Rio Cacarica como aporte al ordenamiento ambiental del territorio- PNN los Katios.
</v>
          </cell>
          <cell r="G271" t="str">
            <v>N-A</v>
          </cell>
          <cell r="H271" t="str">
            <v>5 MÍNIMA CUANTÍA</v>
          </cell>
          <cell r="I271" t="str">
            <v>20 OTROS</v>
          </cell>
          <cell r="J271" t="str">
            <v>SUMINISTRO</v>
          </cell>
          <cell r="K271" t="str">
            <v>80141607/	
80141607/	
80141607/	
80141607</v>
          </cell>
          <cell r="L271">
            <v>20025</v>
          </cell>
          <cell r="M271">
            <v>23325</v>
          </cell>
          <cell r="N271">
            <v>45798</v>
          </cell>
          <cell r="O271" t="str">
            <v>N/A</v>
          </cell>
          <cell r="P271">
            <v>9979200</v>
          </cell>
          <cell r="Q271" t="str">
            <v xml:space="preserve">NUEVE MILLONES NOVECIENTOS SETENTA Y NUEVE MIL DOSCIENTOS  </v>
          </cell>
          <cell r="R271" t="str">
            <v>2 PERSONA JURIDICA</v>
          </cell>
          <cell r="S271" t="str">
            <v>1 NIT</v>
          </cell>
          <cell r="U271">
            <v>5</v>
          </cell>
          <cell r="V271">
            <v>901268219</v>
          </cell>
          <cell r="W271" t="str">
            <v>6 DV 5</v>
          </cell>
          <cell r="X271" t="str">
            <v>N-A</v>
          </cell>
          <cell r="Y271" t="str">
            <v>Cundinamarca</v>
          </cell>
          <cell r="Z271" t="str">
            <v>Cajicá</v>
          </cell>
          <cell r="AA271" t="str">
            <v>N/A</v>
          </cell>
          <cell r="AB271" t="str">
            <v>N/A</v>
          </cell>
          <cell r="AC271" t="str">
            <v>N/A</v>
          </cell>
          <cell r="AD271" t="str">
            <v>N/A</v>
          </cell>
          <cell r="AE271" t="str">
            <v>SI</v>
          </cell>
          <cell r="AF271" t="str">
            <v>1 PÓLIZA</v>
          </cell>
          <cell r="AG271" t="str">
            <v>12 SEGUROS DEL ESTADO</v>
          </cell>
          <cell r="AH271" t="str">
            <v>45 CUMPLIM+ CALIDAD DL SERVICIO</v>
          </cell>
          <cell r="AI271">
            <v>45798</v>
          </cell>
          <cell r="AJ271" t="str">
            <v>21-46-101115721 / 21-40-101254992</v>
          </cell>
          <cell r="AK271" t="str">
            <v>GLORIA TERESITA SERNA ALZATE</v>
          </cell>
          <cell r="AL271" t="str">
            <v>PNN LOS KATIOS</v>
          </cell>
          <cell r="AM271" t="str">
            <v>2 SUPERVISOR</v>
          </cell>
          <cell r="AN271" t="str">
            <v>3 CÉDULA DE CIUDADANÍA</v>
          </cell>
          <cell r="AO271">
            <v>12563768</v>
          </cell>
          <cell r="AP271" t="str">
            <v>NELSON DE LA ROSA MANJARRES</v>
          </cell>
          <cell r="AQ271">
            <v>190</v>
          </cell>
          <cell r="AR271" t="str">
            <v>3 NO PACTADOS</v>
          </cell>
          <cell r="AS271" t="str">
            <v>4 NO SE HA ADICIONADO NI EN VALOR y EN TIEMPO</v>
          </cell>
          <cell r="AT271">
            <v>0</v>
          </cell>
          <cell r="AU271">
            <v>0</v>
          </cell>
          <cell r="AV271" t="str">
            <v>-</v>
          </cell>
          <cell r="AW271">
            <v>0</v>
          </cell>
          <cell r="AY271" t="str">
            <v>N-A</v>
          </cell>
          <cell r="AZ271">
            <v>45799</v>
          </cell>
          <cell r="BA271">
            <v>45799</v>
          </cell>
          <cell r="BB271">
            <v>45991</v>
          </cell>
          <cell r="BD271" t="str">
            <v>2. NO</v>
          </cell>
          <cell r="BE271" t="str">
            <v>N-A</v>
          </cell>
          <cell r="BF271" t="str">
            <v>N-A</v>
          </cell>
          <cell r="BG271" t="str">
            <v>2. NO</v>
          </cell>
          <cell r="BL271" t="str">
            <v xml:space="preserve">2025753502000011E </v>
          </cell>
          <cell r="BM271">
            <v>9979200</v>
          </cell>
          <cell r="BN271" t="str">
            <v>DIANA PATRICIA GUERRERO</v>
          </cell>
          <cell r="BO271" t="str">
            <v xml:space="preserve">https://community.secop.gov.co/Public/Tendering/ContractNoticePhases/View?PPI=CO1.PPI.39060676&amp;isFromPublicArea=True&amp;isModal=Fals </v>
          </cell>
          <cell r="BP271" t="str">
            <v>VIGENTE</v>
          </cell>
          <cell r="BR271" t="str">
            <v xml:space="preserve">https://community.secop.gov.co/Public/Tendering/ContractDetailView/Index?UniqueIdentifier=CO1.PCCNTR.7880854 </v>
          </cell>
        </row>
        <row r="272">
          <cell r="A272" t="str">
            <v>DTPA-IP-14-2025</v>
          </cell>
          <cell r="B272" t="str">
            <v>1 FONAM</v>
          </cell>
          <cell r="C272" t="str">
            <v>ACEPTACIÓN OFERTA FONAM 010 DE 2025</v>
          </cell>
          <cell r="D272" t="str">
            <v>ANGELA PATRICIA JARAMILLO GUTIERREZ</v>
          </cell>
          <cell r="E272">
            <v>45785</v>
          </cell>
          <cell r="F272" t="str">
            <v>Alquilar equipos tecnológicos para la Dirección Territorial Pacífico con el fin de fortalecer los procesos administrativos de las áreas protegidas, en marco de conservación diversidad biológica de AP SINAP nacional.</v>
          </cell>
          <cell r="G272" t="str">
            <v>N-A</v>
          </cell>
          <cell r="H272" t="str">
            <v>5 MÍNIMA CUANTÍA</v>
          </cell>
          <cell r="I272" t="str">
            <v>3 COMPRAVENTA y/o SUMINISTRO</v>
          </cell>
          <cell r="J272" t="str">
            <v>SUMINISTRO</v>
          </cell>
          <cell r="L272">
            <v>5125</v>
          </cell>
          <cell r="M272">
            <v>21625</v>
          </cell>
          <cell r="N272">
            <v>45790</v>
          </cell>
          <cell r="O272" t="str">
            <v>N/A</v>
          </cell>
          <cell r="P272">
            <v>2240000</v>
          </cell>
          <cell r="Q272" t="str">
            <v xml:space="preserve">DOS MILLONES DOSCIENTOS CUARENTA MIL </v>
          </cell>
          <cell r="R272" t="str">
            <v>1 PERSONA NATURAL</v>
          </cell>
          <cell r="S272" t="str">
            <v>3 CÉDULA DE CIUDADANÍA</v>
          </cell>
          <cell r="T272">
            <v>38604885</v>
          </cell>
          <cell r="V272">
            <v>38604885</v>
          </cell>
          <cell r="W272" t="str">
            <v>11 NO SE DILIGENCIA INFORMACIÓN PARA ESTE FORMULARIO EN ESTE PERÍODO DE REPORTE</v>
          </cell>
          <cell r="X272" t="str">
            <v>N-A</v>
          </cell>
          <cell r="Y272" t="str">
            <v>Valle del Cauca</v>
          </cell>
          <cell r="Z272" t="str">
            <v>Santiago de Cali</v>
          </cell>
          <cell r="AA272" t="str">
            <v>ANGELA</v>
          </cell>
          <cell r="AB272" t="str">
            <v>PATRICIA</v>
          </cell>
          <cell r="AC272" t="str">
            <v>JARAMILLO</v>
          </cell>
          <cell r="AD272" t="str">
            <v>GUTIERREZ</v>
          </cell>
          <cell r="AE272" t="str">
            <v>SI</v>
          </cell>
          <cell r="AF272" t="str">
            <v>1 PÓLIZA</v>
          </cell>
          <cell r="AG272" t="str">
            <v>12 SEGUROS DEL ESTADO</v>
          </cell>
          <cell r="AH272" t="str">
            <v>45 CUMPLIM+ CALIDAD DL SERVICIO</v>
          </cell>
          <cell r="AI272">
            <v>45789</v>
          </cell>
          <cell r="AJ272" t="str">
            <v>45-44-101165890</v>
          </cell>
          <cell r="AL272" t="str">
            <v>DTPA</v>
          </cell>
          <cell r="AM272" t="str">
            <v>2 SUPERVISOR</v>
          </cell>
          <cell r="AN272" t="str">
            <v>3 CÉDULA DE CIUDADANÍA</v>
          </cell>
          <cell r="AO272">
            <v>1114891555</v>
          </cell>
          <cell r="AP272" t="str">
            <v>CLAUDIA GIOVANNA MUNOZ DUQUE</v>
          </cell>
          <cell r="AQ272">
            <v>233</v>
          </cell>
          <cell r="AR272" t="str">
            <v>3 NO PACTADOS</v>
          </cell>
          <cell r="AS272" t="str">
            <v>4 NO SE HA ADICIONADO NI EN VALOR y EN TIEMPO</v>
          </cell>
          <cell r="AT272">
            <v>0</v>
          </cell>
          <cell r="AU272">
            <v>0</v>
          </cell>
          <cell r="AV272" t="str">
            <v>-</v>
          </cell>
          <cell r="AW272">
            <v>0</v>
          </cell>
          <cell r="AY272" t="str">
            <v>N-A</v>
          </cell>
          <cell r="AZ272">
            <v>45789</v>
          </cell>
          <cell r="BA272">
            <v>45790</v>
          </cell>
          <cell r="BB272">
            <v>46021</v>
          </cell>
          <cell r="BD272" t="str">
            <v>2. NO</v>
          </cell>
          <cell r="BE272" t="str">
            <v>N-A</v>
          </cell>
          <cell r="BF272" t="str">
            <v>N-A</v>
          </cell>
          <cell r="BG272" t="str">
            <v>2. NO</v>
          </cell>
          <cell r="BL272" t="str">
            <v>2025753502000008E</v>
          </cell>
          <cell r="BM272">
            <v>2240000</v>
          </cell>
          <cell r="BN272" t="str">
            <v>JULIANA ISABEL MONTES ROMERO</v>
          </cell>
          <cell r="BO272" t="str">
            <v xml:space="preserve">https://community.secop.gov.co/Public/Tendering/ContractNoticePhases/View?PPI=CO1.PPI.39088939&amp;isFromPublicArea=True&amp;isModal=False </v>
          </cell>
          <cell r="BP272" t="str">
            <v>VIGENTE</v>
          </cell>
          <cell r="BR272" t="str">
            <v xml:space="preserve">https://community.secop.gov.co/Public/Tendering/ContractDetailView/Index?UniqueIdentifier=CO1.PCCNTR.7854705 </v>
          </cell>
          <cell r="BW272" t="str">
            <v>BANCO DAVIVIENDA S.A.</v>
          </cell>
          <cell r="BX272" t="str">
            <v>Ahorro</v>
          </cell>
          <cell r="BY272">
            <v>18570071599</v>
          </cell>
          <cell r="CN272">
            <v>2240000</v>
          </cell>
        </row>
        <row r="273">
          <cell r="A273" t="str">
            <v>DTPA-IP-15-2025</v>
          </cell>
          <cell r="B273" t="str">
            <v>1 FONAM</v>
          </cell>
          <cell r="C273" t="str">
            <v>ACEPTACIÓN OFERTA FONAM 015 DE 2025</v>
          </cell>
          <cell r="D273" t="str">
            <v>CONSTRUSERVICIOS TORO S.A.S</v>
          </cell>
          <cell r="E273">
            <v>45791</v>
          </cell>
          <cell r="F273" t="str">
            <v>PA04-3202008-15-123 prestar servicio de mantenimiento de lanchas en el PNN FARALLONES de Cali requeridas para implementar los instrumentos de planeación (planes de manejo / rem u otros programas y lineamientos) de la entidad., especialmente en la presente en los ecosistemas de páramo y bosques del parque nacional natural farallones de Cali y su área de influencia, en el marco de la conservación de la diversidad biológica de las áreas protegidas del SINAP nacional.</v>
          </cell>
          <cell r="G273" t="str">
            <v>N-A</v>
          </cell>
          <cell r="H273" t="str">
            <v>5 MÍNIMA CUANTÍA</v>
          </cell>
          <cell r="I273" t="str">
            <v>11 MANTENIMIENTO y/o REPARACIÓN</v>
          </cell>
          <cell r="J273" t="str">
            <v>SERVICIOS</v>
          </cell>
          <cell r="K273">
            <v>78181900</v>
          </cell>
          <cell r="L273">
            <v>16325</v>
          </cell>
          <cell r="M273">
            <v>22625</v>
          </cell>
          <cell r="N273">
            <v>45796</v>
          </cell>
          <cell r="O273" t="str">
            <v>N/A</v>
          </cell>
          <cell r="P273">
            <v>14000000</v>
          </cell>
          <cell r="Q273" t="str">
            <v>CATORCE MILLONES</v>
          </cell>
          <cell r="R273" t="str">
            <v>2 PERSONA JURIDICA</v>
          </cell>
          <cell r="S273" t="str">
            <v>1 NIT</v>
          </cell>
          <cell r="U273">
            <v>5</v>
          </cell>
          <cell r="V273">
            <v>901790168</v>
          </cell>
          <cell r="W273" t="str">
            <v>6 DV 5</v>
          </cell>
          <cell r="X273" t="str">
            <v>N-A</v>
          </cell>
          <cell r="Y273" t="str">
            <v>Neiva</v>
          </cell>
          <cell r="Z273" t="str">
            <v>Huilar</v>
          </cell>
          <cell r="AA273" t="str">
            <v>N/A</v>
          </cell>
          <cell r="AB273" t="str">
            <v>N/A</v>
          </cell>
          <cell r="AC273" t="str">
            <v>N/A</v>
          </cell>
          <cell r="AD273" t="str">
            <v>N/A</v>
          </cell>
          <cell r="AE273" t="str">
            <v>SI</v>
          </cell>
          <cell r="AF273" t="str">
            <v>1 PÓLIZA</v>
          </cell>
          <cell r="AG273" t="str">
            <v>8 MUNDIAL SEGUROS</v>
          </cell>
          <cell r="AH273" t="str">
            <v>45 CUMPLIM+ CALIDAD DL SERVICIO</v>
          </cell>
          <cell r="AI273">
            <v>45790</v>
          </cell>
          <cell r="AJ273">
            <v>100047664</v>
          </cell>
          <cell r="AK273" t="str">
            <v>GLORIA TERESITA SERNA ALZATE</v>
          </cell>
          <cell r="AL273" t="str">
            <v>PNN FARALLONES DE CALI</v>
          </cell>
          <cell r="AM273" t="str">
            <v>2 SUPERVISOR</v>
          </cell>
          <cell r="AN273" t="str">
            <v>3 CÉDULA DE CIUDADANÍA</v>
          </cell>
          <cell r="AO273">
            <v>16738049</v>
          </cell>
          <cell r="AP273" t="str">
            <v>JAIME ALBERTO CELIS PERDOMO</v>
          </cell>
          <cell r="AQ273">
            <v>232</v>
          </cell>
          <cell r="AR273" t="str">
            <v>3 NO PACTADOS</v>
          </cell>
          <cell r="AS273" t="str">
            <v>4 NO SE HA ADICIONADO NI EN VALOR y EN TIEMPO</v>
          </cell>
          <cell r="AT273">
            <v>0</v>
          </cell>
          <cell r="AU273">
            <v>0</v>
          </cell>
          <cell r="AV273" t="str">
            <v>-</v>
          </cell>
          <cell r="AW273">
            <v>0</v>
          </cell>
          <cell r="AY273" t="str">
            <v>N-A</v>
          </cell>
          <cell r="AZ273">
            <v>45793</v>
          </cell>
          <cell r="BA273">
            <v>45796</v>
          </cell>
          <cell r="BB273">
            <v>46022</v>
          </cell>
          <cell r="BD273" t="str">
            <v>2. NO</v>
          </cell>
          <cell r="BE273" t="str">
            <v>N-A</v>
          </cell>
          <cell r="BF273" t="str">
            <v>N-A</v>
          </cell>
          <cell r="BG273" t="str">
            <v>2. NO</v>
          </cell>
          <cell r="BL273" t="str">
            <v>2025753502500001E</v>
          </cell>
          <cell r="BM273">
            <v>14000000</v>
          </cell>
          <cell r="BN273" t="str">
            <v>WENDY ISABEL DAVID</v>
          </cell>
          <cell r="BO273" t="str">
            <v xml:space="preserve">https://community.secop.gov.co/Public/Tendering/ContractNoticePhases/View?PPI=CO1.PPI.39130757&amp;isFromPublicArea=True&amp;isModal=False </v>
          </cell>
          <cell r="BP273" t="str">
            <v>VIGENTE</v>
          </cell>
          <cell r="BR273" t="str">
            <v xml:space="preserve">https://community.secop.gov.co/Public/Tendering/ContractDetailView/Index?UniqueIdentifier=CO1.PCCNTR.7863713 </v>
          </cell>
          <cell r="BW273" t="e">
            <v>#N/A</v>
          </cell>
          <cell r="BX273" t="e">
            <v>#N/A</v>
          </cell>
          <cell r="BY273" t="e">
            <v>#N/A</v>
          </cell>
          <cell r="CN273">
            <v>14000000</v>
          </cell>
        </row>
        <row r="274">
          <cell r="A274" t="str">
            <v>DTPA-IP-16-2025</v>
          </cell>
          <cell r="B274" t="str">
            <v>1 FONAM</v>
          </cell>
          <cell r="C274" t="str">
            <v>ACEPTACIÓN OFERTA FONAM 018 DE 2025</v>
          </cell>
          <cell r="D274" t="str">
            <v>DISTRIBUIDORA ALGER S.A.S</v>
          </cell>
          <cell r="E274">
            <v>45798</v>
          </cell>
          <cell r="F274" t="str">
            <v>PA01-3202008-9-030 Adquirir aceites y Lubricantes para el DNMI Cabo Manglares para el desarrollo de las actividades operativas de los instrumentos de planeación, en el marco de la conservación de la diversidad biológica de las áreas protegidas del SINAP Nacional.</v>
          </cell>
          <cell r="G274" t="str">
            <v>N-A</v>
          </cell>
          <cell r="H274" t="str">
            <v>5 MÍNIMA CUANTÍA</v>
          </cell>
          <cell r="I274" t="str">
            <v>3 COMPRAVENTA y/o SUMINISTRO</v>
          </cell>
          <cell r="J274" t="str">
            <v>COMPRAVENTA</v>
          </cell>
          <cell r="K274">
            <v>15120000</v>
          </cell>
          <cell r="L274">
            <v>18625</v>
          </cell>
          <cell r="M274">
            <v>23725</v>
          </cell>
          <cell r="N274">
            <v>45800</v>
          </cell>
          <cell r="O274" t="str">
            <v>N/A</v>
          </cell>
          <cell r="P274">
            <v>1706300</v>
          </cell>
          <cell r="Q274" t="str">
            <v xml:space="preserve">UN MILLÓN SETECIENTOS SEIS MIL TRESCIENTOS  </v>
          </cell>
          <cell r="R274" t="str">
            <v>2 PERSONA JURIDICA</v>
          </cell>
          <cell r="S274" t="str">
            <v>1 NIT</v>
          </cell>
          <cell r="U274">
            <v>6</v>
          </cell>
          <cell r="V274">
            <v>900021499</v>
          </cell>
          <cell r="W274" t="str">
            <v>7 DV 6</v>
          </cell>
          <cell r="X274" t="str">
            <v>N-A</v>
          </cell>
          <cell r="Y274" t="str">
            <v>Huila</v>
          </cell>
          <cell r="Z274" t="str">
            <v>Palermo</v>
          </cell>
          <cell r="AA274" t="str">
            <v>N/A</v>
          </cell>
          <cell r="AB274" t="str">
            <v>N/A</v>
          </cell>
          <cell r="AC274" t="str">
            <v>N/A</v>
          </cell>
          <cell r="AD274" t="str">
            <v>N/A</v>
          </cell>
          <cell r="AE274" t="str">
            <v>SI</v>
          </cell>
          <cell r="AF274" t="str">
            <v>1 PÓLIZA</v>
          </cell>
          <cell r="AG274" t="str">
            <v>14 ASEGURADORA SOLIDARIA</v>
          </cell>
          <cell r="AH274" t="str">
            <v>45 CUMPLIM+ CALIDAD DL SERVICIO</v>
          </cell>
          <cell r="AI274">
            <v>45800</v>
          </cell>
          <cell r="AJ274" t="str">
            <v>560 47 994000190071</v>
          </cell>
          <cell r="AK274" t="str">
            <v>GLORIA TERESITA SERNA ALZATE</v>
          </cell>
          <cell r="AL274" t="str">
            <v>DNMI CABO MANGLARES</v>
          </cell>
          <cell r="AM274" t="str">
            <v>2 SUPERVISOR</v>
          </cell>
          <cell r="AN274" t="str">
            <v>3 CÉDULA DE CIUDADANÍA</v>
          </cell>
          <cell r="AO274">
            <v>1085903464</v>
          </cell>
          <cell r="AP274" t="str">
            <v>MARÍA FERNANDA VILLAREAL MONSALVE</v>
          </cell>
          <cell r="AQ274">
            <v>20</v>
          </cell>
          <cell r="AR274" t="str">
            <v>3 NO PACTADOS</v>
          </cell>
          <cell r="AS274" t="str">
            <v>4 NO SE HA ADICIONADO NI EN VALOR y EN TIEMPO</v>
          </cell>
          <cell r="AT274">
            <v>0</v>
          </cell>
          <cell r="AU274">
            <v>0</v>
          </cell>
          <cell r="AV274" t="str">
            <v>-</v>
          </cell>
          <cell r="AW274">
            <v>0</v>
          </cell>
          <cell r="AY274" t="str">
            <v>N-A</v>
          </cell>
          <cell r="AZ274">
            <v>45803</v>
          </cell>
          <cell r="BA274">
            <v>45803</v>
          </cell>
          <cell r="BB274">
            <v>45821</v>
          </cell>
          <cell r="BD274" t="str">
            <v>2. NO</v>
          </cell>
          <cell r="BE274" t="str">
            <v>N-A</v>
          </cell>
          <cell r="BF274" t="str">
            <v>N-A</v>
          </cell>
          <cell r="BG274" t="str">
            <v>2. NO</v>
          </cell>
          <cell r="BL274" t="str">
            <v>2025753501400002E</v>
          </cell>
          <cell r="BM274">
            <v>1706300</v>
          </cell>
          <cell r="BN274" t="str">
            <v>DIANA PATRICIA GUERRERO</v>
          </cell>
          <cell r="BO274" t="str">
            <v xml:space="preserve">https://community.secop.gov.co/Public/Tendering/ContractNoticePhases/View?PPI=CO1.PPI.39348250&amp;isFromPublicArea=True&amp;isModal=False </v>
          </cell>
          <cell r="BP274" t="str">
            <v>VIGENTE</v>
          </cell>
          <cell r="BR274" t="str">
            <v xml:space="preserve">https://community.secop.gov.co/Public/Tendering/ContractDetailView/Index?UniqueIdentifier=CO1.PCCNTR.7895527 </v>
          </cell>
          <cell r="BW274" t="str">
            <v>BANCOLOMBIA S.A.</v>
          </cell>
          <cell r="BX274" t="str">
            <v>Corriente</v>
          </cell>
          <cell r="BY274">
            <v>17657401501</v>
          </cell>
          <cell r="CN274">
            <v>1706300</v>
          </cell>
        </row>
        <row r="275">
          <cell r="A275" t="str">
            <v>DTPA-IP-17-2025</v>
          </cell>
          <cell r="B275" t="str">
            <v>2 NACION</v>
          </cell>
          <cell r="C275" t="str">
            <v>ACEPTACIÓN OFERTA NACIÓN 019 DE 2025</v>
          </cell>
          <cell r="D275" t="str">
            <v xml:space="preserve">CONSULTORES INCREA INGENIERÍA S.A.S
</v>
          </cell>
          <cell r="E275">
            <v>45811</v>
          </cell>
          <cell r="F275" t="str">
            <v>PA08-3202056-5-018 PA08-3202008-9-024 Contar con servicio logístico para el desarrollo de espacios educativos e informativos relacionados con los procesos misionales del PNN Sanquianga.</v>
          </cell>
          <cell r="G275" t="str">
            <v>N-A</v>
          </cell>
          <cell r="H275" t="str">
            <v>5 MÍNIMA CUANTÍA</v>
          </cell>
          <cell r="I275" t="str">
            <v>20 OTROS</v>
          </cell>
          <cell r="J275" t="str">
            <v>SERVICIOS</v>
          </cell>
          <cell r="K275">
            <v>90101603</v>
          </cell>
          <cell r="L275">
            <v>6825</v>
          </cell>
          <cell r="M275">
            <v>30425</v>
          </cell>
          <cell r="N275">
            <v>45813</v>
          </cell>
          <cell r="O275" t="str">
            <v>N/A</v>
          </cell>
          <cell r="P275">
            <v>15000000</v>
          </cell>
          <cell r="Q275" t="str">
            <v>QUINCE MILLONES</v>
          </cell>
          <cell r="R275" t="str">
            <v>2 PERSONA JURIDICA</v>
          </cell>
          <cell r="S275" t="str">
            <v>1 NIT</v>
          </cell>
          <cell r="V275">
            <v>901268219</v>
          </cell>
          <cell r="W275" t="str">
            <v>6 DV 5</v>
          </cell>
          <cell r="X275" t="str">
            <v>N-A</v>
          </cell>
          <cell r="Y275" t="str">
            <v>Cundinamarca</v>
          </cell>
          <cell r="Z275" t="str">
            <v>Cajicá</v>
          </cell>
          <cell r="AA275" t="str">
            <v>N/A</v>
          </cell>
          <cell r="AB275" t="str">
            <v>N/A</v>
          </cell>
          <cell r="AC275" t="str">
            <v>N/A</v>
          </cell>
          <cell r="AD275" t="str">
            <v>N/A</v>
          </cell>
          <cell r="AE275" t="str">
            <v>SI</v>
          </cell>
          <cell r="AF275" t="str">
            <v>1 PÓLIZA</v>
          </cell>
          <cell r="AG275" t="str">
            <v>12 SEGUROS DEL ESTADO</v>
          </cell>
          <cell r="AH275" t="str">
            <v>45 CUMPLIM+ CALIDAD DL SERVICIO</v>
          </cell>
          <cell r="AI275" t="str">
            <v>30/05/2025 - 04/06/2025</v>
          </cell>
          <cell r="AJ275" t="str">
            <v>21-44-101471229 / 21-40-101255950</v>
          </cell>
          <cell r="AK275" t="str">
            <v>GLORIA TERESITA SERNA ALZATE</v>
          </cell>
          <cell r="AL275" t="str">
            <v>PNN SANQUIANGA</v>
          </cell>
          <cell r="AM275" t="str">
            <v>2 SUPERVISOR</v>
          </cell>
          <cell r="AN275" t="str">
            <v>3 CÉDULA DE CIUDADANÍA</v>
          </cell>
          <cell r="AO275">
            <v>16279020</v>
          </cell>
          <cell r="AP275" t="str">
            <v>GUSTAVO ADOLFO MAYOR A</v>
          </cell>
          <cell r="AQ275">
            <v>150</v>
          </cell>
          <cell r="AR275" t="str">
            <v>3 NO PACTADOS</v>
          </cell>
          <cell r="AS275" t="str">
            <v>4 NO SE HA ADICIONADO NI EN VALOR y EN TIEMPO</v>
          </cell>
          <cell r="AT275">
            <v>0</v>
          </cell>
          <cell r="AU275">
            <v>0</v>
          </cell>
          <cell r="AV275" t="str">
            <v>-</v>
          </cell>
          <cell r="AW275">
            <v>0</v>
          </cell>
          <cell r="AY275" t="str">
            <v>N-A</v>
          </cell>
          <cell r="AZ275">
            <v>45813</v>
          </cell>
          <cell r="BA275">
            <v>45813</v>
          </cell>
          <cell r="BB275">
            <v>45959</v>
          </cell>
          <cell r="BD275" t="str">
            <v>2. NO</v>
          </cell>
          <cell r="BE275" t="str">
            <v>N-A</v>
          </cell>
          <cell r="BF275" t="str">
            <v>N-A</v>
          </cell>
          <cell r="BG275" t="str">
            <v>2. NO</v>
          </cell>
          <cell r="BH275">
            <v>0</v>
          </cell>
          <cell r="BJ275" t="str">
            <v>-</v>
          </cell>
          <cell r="BL275" t="str">
            <v>2025753502400001E</v>
          </cell>
          <cell r="BM275">
            <v>15000000</v>
          </cell>
          <cell r="BN275" t="str">
            <v>JULIANA ISABEL MONTES ROMERO</v>
          </cell>
          <cell r="BO275" t="str">
            <v xml:space="preserve">https://community.secop.gov.co/Public/Tendering/ContractNoticePhases/View?PPI=CO1.PPI.39549371&amp;isFromPublicArea=True&amp;isModal=False </v>
          </cell>
          <cell r="BP275" t="str">
            <v>VIGENTE</v>
          </cell>
          <cell r="BR275" t="str">
            <v xml:space="preserve">https://community.secop.gov.co/Public/Tendering/ContractDetailView/Index?UniqueIdentifier=CO1.PCCNTR.7926652 </v>
          </cell>
          <cell r="BW275" t="e">
            <v>#N/A</v>
          </cell>
          <cell r="BX275" t="e">
            <v>#N/A</v>
          </cell>
          <cell r="BY275" t="e">
            <v>#N/A</v>
          </cell>
          <cell r="CN275">
            <v>15000000</v>
          </cell>
        </row>
        <row r="276">
          <cell r="A276" t="str">
            <v>DTPA-IP-18-2025</v>
          </cell>
          <cell r="B276" t="str">
            <v>2 NACION</v>
          </cell>
          <cell r="C276" t="str">
            <v>ACEPTACIÓN OFERTA NACIÓN 024 DE 2025</v>
          </cell>
          <cell r="D276" t="str">
            <v xml:space="preserve">CONSULTORES INCREA INGENIERÍA S.A.S
</v>
          </cell>
          <cell r="E276">
            <v>45817</v>
          </cell>
          <cell r="F276" t="str">
            <v>PA07-3202008-10-019 Prestar servicios de apoyo logístico para desarrollar espacios de relación, fortalecimiento organizativo y de implementación de los componentes del plan de trabajo 2025 en el marco del Acuerdo de Voluntades en el PNN Munchique, para implementar los instrumentos de planeación (planes de manejo / REM u otros programas y lineamientos) de la entidad, el marco de la conservación de la diversidad biológica de las áreas protegidas del SINAP nacional.</v>
          </cell>
          <cell r="G276" t="str">
            <v>N-A</v>
          </cell>
          <cell r="H276" t="str">
            <v>5 MÍNIMA CUANTÍA</v>
          </cell>
          <cell r="I276" t="str">
            <v>20 OTROS</v>
          </cell>
          <cell r="J276" t="str">
            <v>SERVICIOS</v>
          </cell>
          <cell r="K276">
            <v>90101600</v>
          </cell>
          <cell r="L276">
            <v>19725</v>
          </cell>
          <cell r="M276">
            <v>31125</v>
          </cell>
          <cell r="N276">
            <v>45820</v>
          </cell>
          <cell r="O276" t="str">
            <v>N/A</v>
          </cell>
          <cell r="P276">
            <v>10000000</v>
          </cell>
          <cell r="Q276" t="str">
            <v>DIEZ MILLONES</v>
          </cell>
          <cell r="R276" t="str">
            <v>2 PERSONA JURIDICA</v>
          </cell>
          <cell r="S276" t="str">
            <v>1 NIT</v>
          </cell>
          <cell r="V276">
            <v>901268219</v>
          </cell>
          <cell r="W276" t="str">
            <v>6 DV 5</v>
          </cell>
          <cell r="X276" t="str">
            <v>N-A</v>
          </cell>
          <cell r="Y276" t="str">
            <v>Cundinamarca</v>
          </cell>
          <cell r="Z276" t="str">
            <v>Cajicá</v>
          </cell>
          <cell r="AA276" t="str">
            <v>N/A</v>
          </cell>
          <cell r="AB276" t="str">
            <v>N/A</v>
          </cell>
          <cell r="AC276" t="str">
            <v>N/A</v>
          </cell>
          <cell r="AD276" t="str">
            <v>N/A</v>
          </cell>
          <cell r="AE276" t="str">
            <v>SI</v>
          </cell>
          <cell r="AF276" t="str">
            <v>1 PÓLIZA</v>
          </cell>
          <cell r="AG276" t="str">
            <v>12 SEGUROS DEL ESTADO</v>
          </cell>
          <cell r="AH276" t="str">
            <v>45 CUMPLIM+ CALIDAD DL SERVICIO</v>
          </cell>
          <cell r="AI276">
            <v>45817</v>
          </cell>
          <cell r="AJ276" t="str">
            <v xml:space="preserve">21-46-101116655 </v>
          </cell>
          <cell r="AK276" t="str">
            <v>GLORIA TERESITA SERNA ALZATE</v>
          </cell>
          <cell r="AL276" t="str">
            <v>PNN MUNCHIQUE</v>
          </cell>
          <cell r="AM276" t="str">
            <v>2 SUPERVISOR</v>
          </cell>
          <cell r="AN276" t="str">
            <v>3 CÉDULA DE CIUDADANÍA</v>
          </cell>
          <cell r="AO276">
            <v>16738049</v>
          </cell>
          <cell r="AP276" t="str">
            <v>JAIME ALBERTO CELIS PERDOMO</v>
          </cell>
          <cell r="AQ276">
            <v>179</v>
          </cell>
          <cell r="AR276" t="str">
            <v>3 NO PACTADOS</v>
          </cell>
          <cell r="AS276" t="str">
            <v>4 NO SE HA ADICIONADO NI EN VALOR y EN TIEMPO</v>
          </cell>
          <cell r="AT276">
            <v>0</v>
          </cell>
          <cell r="AU276">
            <v>0</v>
          </cell>
          <cell r="AV276" t="str">
            <v>-</v>
          </cell>
          <cell r="AW276">
            <v>0</v>
          </cell>
          <cell r="AY276" t="str">
            <v>N-A</v>
          </cell>
          <cell r="AZ276">
            <v>45818</v>
          </cell>
          <cell r="BA276">
            <v>45820</v>
          </cell>
          <cell r="BB276">
            <v>45996</v>
          </cell>
          <cell r="BD276" t="str">
            <v>2. NO</v>
          </cell>
          <cell r="BE276" t="str">
            <v>N-A</v>
          </cell>
          <cell r="BF276" t="str">
            <v>N-A</v>
          </cell>
          <cell r="BG276" t="str">
            <v>2. NO</v>
          </cell>
          <cell r="BH276">
            <v>0</v>
          </cell>
          <cell r="BI276" t="str">
            <v>-</v>
          </cell>
          <cell r="BJ276" t="str">
            <v>-</v>
          </cell>
          <cell r="BL276" t="str">
            <v>2025753502400002E</v>
          </cell>
          <cell r="BM276">
            <v>10000000</v>
          </cell>
          <cell r="BN276" t="str">
            <v>KHAREM CARABALI MARULANDA</v>
          </cell>
          <cell r="BO276" t="str">
            <v xml:space="preserve">https://community.secop.gov.co/Public/Tendering/ContractNoticePhases/View?PPI=CO1.PPI.39663069&amp;isFromPublicArea=True&amp;isModal=False </v>
          </cell>
          <cell r="BP276" t="str">
            <v>VIGENTE</v>
          </cell>
          <cell r="BR276" t="str">
            <v xml:space="preserve">https://community.secop.gov.co/Public/Tendering/ContractDetailView/Index?UniqueIdentifier=CO1.PCCNTR.7956796 </v>
          </cell>
          <cell r="BW276" t="e">
            <v>#N/A</v>
          </cell>
          <cell r="BX276" t="e">
            <v>#N/A</v>
          </cell>
          <cell r="BY276" t="e">
            <v>#N/A</v>
          </cell>
          <cell r="CN276">
            <v>10000000</v>
          </cell>
        </row>
        <row r="277">
          <cell r="A277" t="str">
            <v>DTPA-IP-19-2025</v>
          </cell>
          <cell r="B277" t="str">
            <v>2 NACION</v>
          </cell>
          <cell r="C277" t="str">
            <v>PROCESO DECLARADO DESIERTO</v>
          </cell>
          <cell r="D277" t="str">
            <v>DIANA-MANT-VEHÍCULOS-KATÍOS</v>
          </cell>
          <cell r="J277" t="str">
            <v>N/A</v>
          </cell>
          <cell r="AO277" t="e">
            <v>#N/A</v>
          </cell>
          <cell r="BM277">
            <v>0</v>
          </cell>
          <cell r="BN277" t="str">
            <v>DIANA PATRICIA GUERRERO</v>
          </cell>
          <cell r="BO277" t="str">
            <v xml:space="preserve">https://community.secop.gov.co/Public/Tendering/ContractNoticePhases/View?PPI=CO1.PPI.39619785&amp;isFromPublicArea=True&amp;isModal=False </v>
          </cell>
          <cell r="BW277" t="e">
            <v>#N/A</v>
          </cell>
          <cell r="BX277" t="e">
            <v>#N/A</v>
          </cell>
          <cell r="BY277" t="e">
            <v>#N/A</v>
          </cell>
          <cell r="CN277">
            <v>0</v>
          </cell>
        </row>
        <row r="278">
          <cell r="A278" t="str">
            <v>DTPA-IP-20-2025</v>
          </cell>
          <cell r="B278" t="str">
            <v>1 FONAM</v>
          </cell>
          <cell r="C278" t="str">
            <v>ACEPTACIÓN OFERTA FONAM 020 DE 2025</v>
          </cell>
          <cell r="D278" t="str">
            <v>ERNESTO ANGEL GARCES RIASCOS</v>
          </cell>
          <cell r="E278">
            <v>45812</v>
          </cell>
          <cell r="F278" t="str">
            <v>PA05-3202032-1-036; PA05-3202008-9-037; PA05-3202056-5-038; PA05-3202008-10-039; PA05-3202010-25-040; PA05-3202060-19_1-041; PA05-3202008-15-042 Prestar servicios de mantenimiento correctivo y preventivo a todo costo de los medios de transporte del PNN Gorgona implementados en el desarrollo de las actividades enmarcadas en la conservación de la diversidad biológica de las áreas protegidas del SINAP.</v>
          </cell>
          <cell r="G278" t="str">
            <v>N-A</v>
          </cell>
          <cell r="H278" t="str">
            <v>5 MÍNIMA CUANTÍA</v>
          </cell>
          <cell r="I278" t="str">
            <v>11 MANTENIMIENTO y/o REPARACIÓN</v>
          </cell>
          <cell r="J278" t="str">
            <v>SERVICIOS</v>
          </cell>
          <cell r="K278">
            <v>78181500</v>
          </cell>
          <cell r="L278">
            <v>20125</v>
          </cell>
          <cell r="M278">
            <v>25525</v>
          </cell>
          <cell r="N278">
            <v>45814</v>
          </cell>
          <cell r="O278" t="str">
            <v>N/A</v>
          </cell>
          <cell r="P278">
            <v>60610975</v>
          </cell>
          <cell r="Q278" t="str">
            <v>SESENTA MILLONES SEISCIENTOS DIEZ MIL NOVECIENTOS SETENTA Y CINCO</v>
          </cell>
          <cell r="R278" t="str">
            <v>1 PERSONA NATURAL</v>
          </cell>
          <cell r="S278" t="str">
            <v>3 CÉDULA DE CIUDADANÍA</v>
          </cell>
          <cell r="T278">
            <v>4679583</v>
          </cell>
          <cell r="W278" t="str">
            <v>11 NO SE DILIGENCIA INFORMACIÓN PARA ESTE FORMULARIO EN ESTE PERÍODO DE REPORTE</v>
          </cell>
          <cell r="X278" t="str">
            <v>N-A</v>
          </cell>
          <cell r="Y278" t="str">
            <v>Cauca</v>
          </cell>
          <cell r="Z278" t="str">
            <v>Guapi</v>
          </cell>
          <cell r="AA278" t="str">
            <v>ERNESTO</v>
          </cell>
          <cell r="AB278" t="str">
            <v>ÁNGEL</v>
          </cell>
          <cell r="AC278" t="str">
            <v>GARCES</v>
          </cell>
          <cell r="AD278" t="str">
            <v>RIASCOS</v>
          </cell>
          <cell r="AE278" t="str">
            <v>SI</v>
          </cell>
          <cell r="AF278" t="str">
            <v>1 PÓLIZA</v>
          </cell>
          <cell r="AG278" t="str">
            <v>12 SEGUROS DEL ESTADO</v>
          </cell>
          <cell r="AH278" t="str">
            <v>45 CUMPLIM+ CALIDAD DL SERVICIO</v>
          </cell>
          <cell r="AI278">
            <v>45812</v>
          </cell>
          <cell r="AJ278" t="str">
            <v>45-46-101031375</v>
          </cell>
          <cell r="AK278" t="str">
            <v>GLORIA TERESITA SERNA ALZATE</v>
          </cell>
          <cell r="AL278" t="str">
            <v>PNN GORGONA</v>
          </cell>
          <cell r="AM278" t="str">
            <v>2 SUPERVISOR</v>
          </cell>
          <cell r="AN278" t="str">
            <v>3 CÉDULA DE CIUDADANÍA</v>
          </cell>
          <cell r="AO278">
            <v>6499218</v>
          </cell>
          <cell r="AP278" t="str">
            <v>ANDRES MAURICIO ROJAS CAÑAS</v>
          </cell>
          <cell r="AQ278">
            <v>194</v>
          </cell>
          <cell r="AR278" t="str">
            <v>3 NO PACTADOS</v>
          </cell>
          <cell r="AS278" t="str">
            <v>4 NO SE HA ADICIONADO NI EN VALOR y EN TIEMPO</v>
          </cell>
          <cell r="AT278">
            <v>0</v>
          </cell>
          <cell r="AU278">
            <v>0</v>
          </cell>
          <cell r="AV278" t="str">
            <v>-</v>
          </cell>
          <cell r="AW278">
            <v>0</v>
          </cell>
          <cell r="AY278" t="str">
            <v>N-A</v>
          </cell>
          <cell r="AZ278">
            <v>45813</v>
          </cell>
          <cell r="BA278">
            <v>45814</v>
          </cell>
          <cell r="BB278">
            <v>46006</v>
          </cell>
          <cell r="BD278" t="str">
            <v>2. NO</v>
          </cell>
          <cell r="BE278" t="str">
            <v>N-A</v>
          </cell>
          <cell r="BF278" t="str">
            <v>N-A</v>
          </cell>
          <cell r="BG278" t="str">
            <v>2. NO</v>
          </cell>
          <cell r="BL278" t="str">
            <v>2025753501700001E</v>
          </cell>
          <cell r="BM278">
            <v>60610975</v>
          </cell>
          <cell r="BN278" t="str">
            <v>KHAREM CARABALI MARULANDA</v>
          </cell>
          <cell r="BO278" t="str">
            <v xml:space="preserve">https://community.secop.gov.co/Public/Tendering/ContractNoticePhases/View?PPI=CO1.PPI.39663141&amp;isFromPublicArea=True&amp;isModal=False </v>
          </cell>
          <cell r="BP278" t="str">
            <v>VIGENTE</v>
          </cell>
          <cell r="BR278" t="str">
            <v xml:space="preserve">https://community.secop.gov.co/Public/Tendering/ContractDetailView/Index?UniqueIdentifier=CO1.PCCNTR.7942491 </v>
          </cell>
          <cell r="BW278" t="str">
            <v>BANCOLOMBIA S.A.</v>
          </cell>
          <cell r="BX278" t="str">
            <v>Ahorro</v>
          </cell>
          <cell r="BY278">
            <v>74136760789</v>
          </cell>
          <cell r="CN278">
            <v>60610975</v>
          </cell>
        </row>
        <row r="279">
          <cell r="A279" t="str">
            <v>DTPA-IP-21-2025</v>
          </cell>
          <cell r="B279" t="str">
            <v>1 FONAM</v>
          </cell>
          <cell r="C279" t="str">
            <v>ACEPTACIÓN OFERTA FONAM 021 DE 2025</v>
          </cell>
          <cell r="D279" t="str">
            <v>ROMMY NATHALY MORALES SARMIENTO</v>
          </cell>
          <cell r="E279">
            <v>45813</v>
          </cell>
          <cell r="F279" t="str">
            <v>PA08-3202032-1-017 Adquirir raciones de campaña para el fortalecimiento operativo de las actividades misionales en el PNN Sanquianga en el marco de la conservación de la diversidad biológica de las áreas protegidas del SINAP nacional</v>
          </cell>
          <cell r="G279" t="str">
            <v>N-A</v>
          </cell>
          <cell r="H279" t="str">
            <v>5 MÍNIMA CUANTÍA</v>
          </cell>
          <cell r="I279" t="str">
            <v>3 COMPRAVENTA y/o SUMINISTRO</v>
          </cell>
          <cell r="J279" t="str">
            <v>COMPRAVENTA</v>
          </cell>
          <cell r="K279">
            <v>50192703</v>
          </cell>
          <cell r="L279">
            <v>19525</v>
          </cell>
          <cell r="M279">
            <v>25825</v>
          </cell>
          <cell r="N279">
            <v>45817</v>
          </cell>
          <cell r="O279" t="str">
            <v>N/A</v>
          </cell>
          <cell r="P279">
            <v>9365161</v>
          </cell>
          <cell r="Q279" t="str">
            <v>NUEVE MILLONES TRESCIENTOS SESENTA Y CINCO MIL CIENTO SESENTA Y UN</v>
          </cell>
          <cell r="R279" t="str">
            <v>1 PERSONA NATURAL</v>
          </cell>
          <cell r="S279" t="str">
            <v>3 CÉDULA DE CIUDADANÍA</v>
          </cell>
          <cell r="T279">
            <v>30323288</v>
          </cell>
          <cell r="U279">
            <v>1</v>
          </cell>
          <cell r="W279" t="str">
            <v>11 NO SE DILIGENCIA INFORMACIÓN PARA ESTE FORMULARIO EN ESTE PERÍODO DE REPORTE</v>
          </cell>
          <cell r="X279" t="str">
            <v>N-A</v>
          </cell>
          <cell r="Y279" t="str">
            <v>Bogotá D.C</v>
          </cell>
          <cell r="AA279" t="str">
            <v>ROMMY</v>
          </cell>
          <cell r="AB279" t="str">
            <v>NATHALY</v>
          </cell>
          <cell r="AC279" t="str">
            <v>MORALES</v>
          </cell>
          <cell r="AD279" t="str">
            <v>SARMIENTO</v>
          </cell>
          <cell r="AE279" t="str">
            <v>SI</v>
          </cell>
          <cell r="AF279" t="str">
            <v>1 PÓLIZA</v>
          </cell>
          <cell r="AG279" t="str">
            <v>12 SEGUROS DEL ESTADO</v>
          </cell>
          <cell r="AH279" t="str">
            <v>45 CUMPLIM+ CALIDAD DL SERVICIO</v>
          </cell>
          <cell r="AI279">
            <v>45814</v>
          </cell>
          <cell r="AJ279" t="str">
            <v>40-46-101009403</v>
          </cell>
          <cell r="AK279" t="str">
            <v>GLORIA TERESITA SERNA ALZATE</v>
          </cell>
          <cell r="AL279" t="str">
            <v>PNN SANQUIANGA</v>
          </cell>
          <cell r="AM279" t="str">
            <v>2 SUPERVISOR</v>
          </cell>
          <cell r="AN279" t="str">
            <v>3 CÉDULA DE CIUDADANÍA</v>
          </cell>
          <cell r="AO279">
            <v>16279020</v>
          </cell>
          <cell r="AP279" t="str">
            <v>GUSTAVO ADOLFO MAYOR A</v>
          </cell>
          <cell r="AQ279">
            <v>20</v>
          </cell>
          <cell r="AR279" t="str">
            <v>3 NO PACTADOS</v>
          </cell>
          <cell r="AS279" t="str">
            <v>4 NO SE HA ADICIONADO NI EN VALOR y EN TIEMPO</v>
          </cell>
          <cell r="AT279">
            <v>0</v>
          </cell>
          <cell r="AU279">
            <v>0</v>
          </cell>
          <cell r="AV279" t="str">
            <v>-</v>
          </cell>
          <cell r="AW279">
            <v>0</v>
          </cell>
          <cell r="AY279" t="str">
            <v>N-A</v>
          </cell>
          <cell r="AZ279">
            <v>45820</v>
          </cell>
          <cell r="BA279">
            <v>45820</v>
          </cell>
          <cell r="BB279">
            <v>45835</v>
          </cell>
          <cell r="BD279" t="str">
            <v>2. NO</v>
          </cell>
          <cell r="BE279" t="str">
            <v>N-A</v>
          </cell>
          <cell r="BF279" t="str">
            <v>N-A</v>
          </cell>
          <cell r="BG279" t="str">
            <v>2. NO</v>
          </cell>
          <cell r="BH279">
            <v>0</v>
          </cell>
          <cell r="BJ279" t="str">
            <v>-</v>
          </cell>
          <cell r="BL279" t="str">
            <v xml:space="preserve">2025753501400003E </v>
          </cell>
          <cell r="BM279">
            <v>9365161</v>
          </cell>
          <cell r="BN279" t="str">
            <v>DIANA PATRICIA GUERRERO</v>
          </cell>
          <cell r="BO279" t="str">
            <v xml:space="preserve">https://community.secop.gov.co/Public/Tendering/ContractNoticePhases/View?PPI=CO1.PPI.39715362&amp;isFromPublicArea=True&amp;isModal=False </v>
          </cell>
          <cell r="BP279" t="str">
            <v>VIGENTE</v>
          </cell>
          <cell r="BR279" t="str">
            <v xml:space="preserve">https://community.secop.gov.co/Public/Tendering/ContractDetailView/Index?UniqueIdentifier=CO1.PCCNTR.7947414 </v>
          </cell>
          <cell r="BW279" t="str">
            <v>BANCOLOMBIA S.A.</v>
          </cell>
          <cell r="BX279" t="str">
            <v>Ahorro</v>
          </cell>
          <cell r="BY279">
            <v>81256282631</v>
          </cell>
          <cell r="CN279">
            <v>9365161</v>
          </cell>
        </row>
        <row r="280">
          <cell r="A280" t="str">
            <v>DTPA-IP-22-2025</v>
          </cell>
          <cell r="B280" t="str">
            <v>1 FONAM</v>
          </cell>
          <cell r="C280" t="str">
            <v>ACEPTACIÓN OFERTA FONAM 023 DE 2025</v>
          </cell>
          <cell r="D280" t="str">
            <v xml:space="preserve">INGENIERÍA E INFRAESTRUCTURA DE COLOMBIA S.A.S
</v>
          </cell>
          <cell r="E280">
            <v>45813</v>
          </cell>
          <cell r="F280" t="str">
            <v>PA10-3202032-1-021PA10-3202032-1-021Prestar servicios de mantenimiento correctivo y preventivo a todo costo de los equipos y medios de transporte del PNN Utría implementados en el desarrollo de las actividades enmarcadas en la conservación de la diversidad biológica de las áreas protegidas del SINAP nacional.</v>
          </cell>
          <cell r="G280" t="str">
            <v>N-A</v>
          </cell>
          <cell r="H280" t="str">
            <v>5 MÍNIMA CUANTÍA</v>
          </cell>
          <cell r="I280" t="str">
            <v>11 MANTENIMIENTO y/o REPARACIÓN</v>
          </cell>
          <cell r="J280" t="str">
            <v>SERVICIOS</v>
          </cell>
          <cell r="K280">
            <v>78181500</v>
          </cell>
          <cell r="L280">
            <v>20225</v>
          </cell>
          <cell r="M280">
            <v>25625</v>
          </cell>
          <cell r="N280">
            <v>45814</v>
          </cell>
          <cell r="O280" t="str">
            <v>N/A</v>
          </cell>
          <cell r="P280">
            <v>25000000</v>
          </cell>
          <cell r="Q280" t="str">
            <v xml:space="preserve">VEINTICINCO MILLONES </v>
          </cell>
          <cell r="R280" t="str">
            <v>2 PERSONA JURIDICA</v>
          </cell>
          <cell r="S280" t="str">
            <v>1 NIT</v>
          </cell>
          <cell r="V280">
            <v>900381761</v>
          </cell>
          <cell r="W280" t="str">
            <v>6 DV 5</v>
          </cell>
          <cell r="X280" t="str">
            <v>N-A</v>
          </cell>
          <cell r="Y280" t="str">
            <v>Meta</v>
          </cell>
          <cell r="Z280" t="str">
            <v>Mesetas</v>
          </cell>
          <cell r="AA280" t="str">
            <v>N/A</v>
          </cell>
          <cell r="AB280" t="str">
            <v>N/A</v>
          </cell>
          <cell r="AC280" t="str">
            <v>N/A</v>
          </cell>
          <cell r="AD280" t="str">
            <v>N/A</v>
          </cell>
          <cell r="AE280" t="str">
            <v>SI</v>
          </cell>
          <cell r="AF280" t="str">
            <v>1 PÓLIZA</v>
          </cell>
          <cell r="AG280" t="str">
            <v>8 MUNDIAL SEGUROS</v>
          </cell>
          <cell r="AH280" t="str">
            <v>45 CUMPLIM+ CALIDAD DL SERVICIO</v>
          </cell>
          <cell r="AI280">
            <v>45813</v>
          </cell>
          <cell r="AJ280">
            <v>100051448</v>
          </cell>
          <cell r="AK280" t="str">
            <v>GLORIA TERESITA SERNA ALZATE</v>
          </cell>
          <cell r="AL280" t="str">
            <v>PNN UTRÍA</v>
          </cell>
          <cell r="AM280" t="str">
            <v>2 SUPERVISOR</v>
          </cell>
          <cell r="AN280" t="str">
            <v>3 CÉDULA DE CIUDADANÍA</v>
          </cell>
          <cell r="AO280">
            <v>66848955</v>
          </cell>
          <cell r="AP280" t="str">
            <v>MARIA XIMENA ZORRILLA A.</v>
          </cell>
          <cell r="AQ280">
            <v>218</v>
          </cell>
          <cell r="AR280" t="str">
            <v>3 NO PACTADOS</v>
          </cell>
          <cell r="AS280" t="str">
            <v>4 NO SE HA ADICIONADO NI EN VALOR y EN TIEMPO</v>
          </cell>
          <cell r="AT280">
            <v>1</v>
          </cell>
          <cell r="AU280">
            <v>8000000</v>
          </cell>
          <cell r="AV280">
            <v>45973</v>
          </cell>
          <cell r="AW280">
            <v>0</v>
          </cell>
          <cell r="AY280" t="str">
            <v>N-A</v>
          </cell>
          <cell r="AZ280">
            <v>45821</v>
          </cell>
          <cell r="BA280">
            <v>45821</v>
          </cell>
          <cell r="BB280">
            <v>46021</v>
          </cell>
          <cell r="BD280" t="str">
            <v>2. NO</v>
          </cell>
          <cell r="BE280" t="str">
            <v>N-A</v>
          </cell>
          <cell r="BF280" t="str">
            <v>N-A</v>
          </cell>
          <cell r="BG280" t="str">
            <v>1. SI</v>
          </cell>
          <cell r="BH280">
            <v>1</v>
          </cell>
          <cell r="BJ280">
            <v>45973</v>
          </cell>
          <cell r="BK280" t="str">
            <v>ADICIONADO</v>
          </cell>
          <cell r="BL280" t="str">
            <v>2025753501700002E</v>
          </cell>
          <cell r="BM280">
            <v>33000000</v>
          </cell>
          <cell r="BN280" t="str">
            <v>MARGARITA E VICTORIA ACOSTA</v>
          </cell>
          <cell r="BO280" t="str">
            <v xml:space="preserve">https://community.secop.gov.co/Public/Tendering/ContractNoticePhases/View?PPI=CO1.PPI.39710403&amp;isFromPublicArea=True&amp;isModal=False </v>
          </cell>
          <cell r="BP280" t="str">
            <v>VIGENTE</v>
          </cell>
          <cell r="BR280" t="str">
            <v xml:space="preserve">https://community.secop.gov.co/Public/Tendering/ContractDetailView/Index?UniqueIdentifier=CO1.PCCNTR.7950296 </v>
          </cell>
          <cell r="BW280" t="e">
            <v>#N/A</v>
          </cell>
          <cell r="BX280" t="e">
            <v>#N/A</v>
          </cell>
          <cell r="BY280" t="e">
            <v>#N/A</v>
          </cell>
          <cell r="CN280">
            <v>33000000</v>
          </cell>
        </row>
        <row r="281">
          <cell r="A281" t="str">
            <v>DTPA-IP-23-2025</v>
          </cell>
          <cell r="B281" t="str">
            <v>2 NACION</v>
          </cell>
          <cell r="C281" t="str">
            <v>ACEPTACIÓN OFERTA NACIÓN 022 DE 2025</v>
          </cell>
          <cell r="D281" t="str">
            <v>MAR ANTIGUO S.A.S</v>
          </cell>
          <cell r="E281">
            <v>45813</v>
          </cell>
          <cell r="F281" t="str">
            <v>Adquirir herramientas, materiales e insumos para el montaje, mantenimiento del vivero, producción y siembra de plántulas en el marco de la conservación de la diversidad biológica de las AP del SINAP nacional.</v>
          </cell>
          <cell r="G281" t="str">
            <v>N-A</v>
          </cell>
          <cell r="H281" t="str">
            <v>5 MÍNIMA CUANTÍA</v>
          </cell>
          <cell r="I281" t="str">
            <v>3 COMPRAVENTA y/o SUMINISTRO</v>
          </cell>
          <cell r="J281" t="str">
            <v>COMPRAVENTA</v>
          </cell>
          <cell r="K281">
            <v>31162800</v>
          </cell>
          <cell r="L281">
            <v>6625</v>
          </cell>
          <cell r="M281">
            <v>30825</v>
          </cell>
          <cell r="N281">
            <v>45814</v>
          </cell>
          <cell r="O281" t="str">
            <v>N/A</v>
          </cell>
          <cell r="P281">
            <v>9207126</v>
          </cell>
          <cell r="Q281" t="str">
            <v>NUEVE MILLONES DOSCIENTOS SIETE MIL CIENTO VEINTISÉIS</v>
          </cell>
          <cell r="R281" t="str">
            <v>2 PERSONA JURIDICA</v>
          </cell>
          <cell r="S281" t="str">
            <v>1 NIT</v>
          </cell>
          <cell r="V281">
            <v>900034591</v>
          </cell>
          <cell r="W281" t="str">
            <v>3 DV 2</v>
          </cell>
          <cell r="X281" t="str">
            <v>N-A</v>
          </cell>
          <cell r="Y281" t="str">
            <v>Valle del Cauca</v>
          </cell>
          <cell r="Z281" t="str">
            <v>Santiago de Cali</v>
          </cell>
          <cell r="AA281" t="str">
            <v>N/A</v>
          </cell>
          <cell r="AB281" t="str">
            <v>N/A</v>
          </cell>
          <cell r="AC281" t="str">
            <v>N/A</v>
          </cell>
          <cell r="AD281" t="str">
            <v>N/A</v>
          </cell>
          <cell r="AE281" t="str">
            <v>SI</v>
          </cell>
          <cell r="AF281" t="str">
            <v>1 PÓLIZA</v>
          </cell>
          <cell r="AG281" t="str">
            <v>12 SEGUROS DEL ESTADO</v>
          </cell>
          <cell r="AH281" t="str">
            <v>45 CUMPLIM+ CALIDAD DL SERVICIO</v>
          </cell>
          <cell r="AI281">
            <v>45813</v>
          </cell>
          <cell r="AJ281" t="str">
            <v>45-46-101031400</v>
          </cell>
          <cell r="AK281" t="str">
            <v>GLORIA TERESITA SERNA ALZATE</v>
          </cell>
          <cell r="AL281" t="str">
            <v>PNN SANQUIANGA</v>
          </cell>
          <cell r="AM281" t="str">
            <v>2 SUPERVISOR</v>
          </cell>
          <cell r="AN281" t="str">
            <v>3 CÉDULA DE CIUDADANÍA</v>
          </cell>
          <cell r="AO281">
            <v>16279020</v>
          </cell>
          <cell r="AP281" t="str">
            <v>GUSTAVO ADOLFO MAYOR A</v>
          </cell>
          <cell r="AQ281">
            <v>90</v>
          </cell>
          <cell r="AR281" t="str">
            <v>3 NO PACTADOS</v>
          </cell>
          <cell r="AS281" t="str">
            <v>4 NO SE HA ADICIONADO NI EN VALOR y EN TIEMPO</v>
          </cell>
          <cell r="AT281">
            <v>0</v>
          </cell>
          <cell r="AU281">
            <v>0</v>
          </cell>
          <cell r="AV281" t="str">
            <v>-</v>
          </cell>
          <cell r="AW281">
            <v>0</v>
          </cell>
          <cell r="AY281" t="str">
            <v>N-A</v>
          </cell>
          <cell r="AZ281">
            <v>45817</v>
          </cell>
          <cell r="BA281">
            <v>45817</v>
          </cell>
          <cell r="BB281">
            <v>45817</v>
          </cell>
          <cell r="BD281" t="str">
            <v>2. NO</v>
          </cell>
          <cell r="BE281" t="str">
            <v>N-A</v>
          </cell>
          <cell r="BF281" t="str">
            <v>N-A</v>
          </cell>
          <cell r="BG281" t="str">
            <v>2. NO</v>
          </cell>
          <cell r="BH281">
            <v>0</v>
          </cell>
          <cell r="BJ281" t="str">
            <v>-</v>
          </cell>
          <cell r="BL281" t="str">
            <v>2025753500300003E</v>
          </cell>
          <cell r="BM281">
            <v>9207126</v>
          </cell>
          <cell r="BN281" t="str">
            <v>JULIANA ISABEL MONTES ROMERO</v>
          </cell>
          <cell r="BO281" t="str">
            <v xml:space="preserve">https://community.secop.gov.co/Public/Tendering/ContractNoticePhases/View?PPI=CO1.PPI.39711797&amp;isFromPublicArea=True&amp;isModal=False </v>
          </cell>
          <cell r="BP281" t="str">
            <v>VIGENTE</v>
          </cell>
          <cell r="BR281" t="str">
            <v xml:space="preserve">https://community.secop.gov.co/Public/Tendering/ContractDetailView/Index?UniqueIdentifier=CO1.PCCNTR.7946955 </v>
          </cell>
          <cell r="BW281" t="e">
            <v>#N/A</v>
          </cell>
          <cell r="BX281" t="e">
            <v>#N/A</v>
          </cell>
          <cell r="BY281" t="e">
            <v>#N/A</v>
          </cell>
          <cell r="CN281">
            <v>9207126</v>
          </cell>
        </row>
        <row r="282">
          <cell r="A282" t="str">
            <v>DTPA-IP-24-2025</v>
          </cell>
          <cell r="B282" t="str">
            <v>1 FONAM</v>
          </cell>
          <cell r="C282" t="str">
            <v>ACEPTACIÓN OFERTA FONAM 025 DE 2025</v>
          </cell>
          <cell r="D282" t="str">
            <v>EDISSON FERNANDO RIOS CORTES</v>
          </cell>
          <cell r="E282">
            <v>45819</v>
          </cell>
          <cell r="F282" t="str">
            <v>PA07-3202056-5-016 PRESTAR SERVICIOS DE APOYO LOGÍSTICO PARA DESARROLLAR EVENTOS DE CAPACITACIÓN EN EDUCACIÓN AMBIENTAL EN EL PNN MUNCHIQUE, PARA ADELANTAR PROCESOS DE COMUNICACIÓN, EDUCACIÓN AMBIENTAL CON ACTORES PRIORIZADOS Y VINCULADOS A LA GESTIÓN TERRITORIAL DE LAS ÁREAS PROTEGIDAS, EN EL MARCO DE LA CONSERVACIÓN DE LA DIVERSIDAD BIOLÓGICA DE LAS ÁREAS PROTEGIDAS DEL SINAP NACIONAL.</v>
          </cell>
          <cell r="G282" t="str">
            <v>N-A</v>
          </cell>
          <cell r="H282" t="str">
            <v>5 MÍNIMA CUANTÍA</v>
          </cell>
          <cell r="I282" t="str">
            <v>20 OTROS</v>
          </cell>
          <cell r="J282" t="str">
            <v>SERVICIOS</v>
          </cell>
          <cell r="K282">
            <v>90101603</v>
          </cell>
          <cell r="L282">
            <v>21625</v>
          </cell>
          <cell r="M282">
            <v>26825</v>
          </cell>
          <cell r="N282">
            <v>45820</v>
          </cell>
          <cell r="O282" t="str">
            <v>N/A</v>
          </cell>
          <cell r="P282">
            <v>15000000</v>
          </cell>
          <cell r="Q282" t="str">
            <v>QUINCE MILLONES</v>
          </cell>
          <cell r="R282" t="str">
            <v>1 PERSONA NATURAL</v>
          </cell>
          <cell r="S282" t="str">
            <v>3 CÉDULA DE CIUDADANÍA</v>
          </cell>
          <cell r="T282">
            <v>10300171</v>
          </cell>
          <cell r="W282" t="str">
            <v>11 NO SE DILIGENCIA INFORMACIÓN PARA ESTE FORMULARIO EN ESTE PERÍODO DE REPORTE</v>
          </cell>
          <cell r="X282" t="str">
            <v>N-A</v>
          </cell>
          <cell r="Y282" t="str">
            <v>Cauca</v>
          </cell>
          <cell r="Z282" t="str">
            <v>Popayan</v>
          </cell>
          <cell r="AA282" t="str">
            <v>EDISSON</v>
          </cell>
          <cell r="AB282" t="str">
            <v>FERNANDO</v>
          </cell>
          <cell r="AC282" t="str">
            <v>RIOS</v>
          </cell>
          <cell r="AD282" t="str">
            <v>CORTES</v>
          </cell>
          <cell r="AE282" t="str">
            <v>SI</v>
          </cell>
          <cell r="AF282" t="str">
            <v>1 PÓLIZA</v>
          </cell>
          <cell r="AG282" t="str">
            <v>8 MUNDIAL SEGUROS</v>
          </cell>
          <cell r="AH282" t="str">
            <v>45 CUMPLIM+ CALIDAD DL SERVICIO</v>
          </cell>
          <cell r="AI282">
            <v>45819</v>
          </cell>
          <cell r="AJ282">
            <v>100041900</v>
          </cell>
          <cell r="AK282" t="str">
            <v>GLORIA TERESITA SERNA ALZATE</v>
          </cell>
          <cell r="AL282" t="str">
            <v>PNN MUNCHIQUE</v>
          </cell>
          <cell r="AM282" t="str">
            <v>2 SUPERVISOR</v>
          </cell>
          <cell r="AN282" t="str">
            <v>3 CÉDULA DE CIUDADANÍA</v>
          </cell>
          <cell r="AO282">
            <v>16738049</v>
          </cell>
          <cell r="AP282" t="str">
            <v>JAIME ALBERTO CELIS PERDOMO</v>
          </cell>
          <cell r="AQ282">
            <v>187</v>
          </cell>
          <cell r="AR282" t="str">
            <v>3 NO PACTADOS</v>
          </cell>
          <cell r="AS282" t="str">
            <v>4 NO SE HA ADICIONADO NI EN VALOR y EN TIEMPO</v>
          </cell>
          <cell r="AT282">
            <v>0</v>
          </cell>
          <cell r="AU282">
            <v>0</v>
          </cell>
          <cell r="AV282" t="str">
            <v>-</v>
          </cell>
          <cell r="AW282">
            <v>0</v>
          </cell>
          <cell r="AY282" t="str">
            <v>N-A</v>
          </cell>
          <cell r="AZ282">
            <v>45821</v>
          </cell>
          <cell r="BA282">
            <v>45820</v>
          </cell>
          <cell r="BB282">
            <v>45996</v>
          </cell>
          <cell r="BD282" t="str">
            <v>2. NO</v>
          </cell>
          <cell r="BE282" t="str">
            <v>N-A</v>
          </cell>
          <cell r="BF282" t="str">
            <v>N-A</v>
          </cell>
          <cell r="BG282" t="str">
            <v>2. NO</v>
          </cell>
          <cell r="BH282">
            <v>0</v>
          </cell>
          <cell r="BI282" t="str">
            <v>-</v>
          </cell>
          <cell r="BJ282" t="str">
            <v>-</v>
          </cell>
          <cell r="BL282" t="str">
            <v xml:space="preserve">2025753502500002E </v>
          </cell>
          <cell r="BM282">
            <v>15000000</v>
          </cell>
          <cell r="BN282" t="str">
            <v>KHAREM CARABALI MARULANDA</v>
          </cell>
          <cell r="BO282" t="str">
            <v xml:space="preserve">https://community.secop.gov.co/Public/Tendering/ContractNoticePhases/View?PPI=CO1.PPI.39754185&amp;isFromPublicArea=True&amp;isModal=False </v>
          </cell>
          <cell r="BP282" t="str">
            <v>VIGENTE</v>
          </cell>
          <cell r="BR282" t="str">
            <v xml:space="preserve">https://community.secop.gov.co/Public/Tendering/ContractDetailView/Index?UniqueIdentifier=CO1.PCCNTR.7964165 </v>
          </cell>
          <cell r="BW282" t="str">
            <v>BANCO DAVIVIENDA S.A.</v>
          </cell>
          <cell r="BX282" t="str">
            <v>Ahorro</v>
          </cell>
          <cell r="BY282">
            <v>550196000868865</v>
          </cell>
          <cell r="CN282">
            <v>15000000</v>
          </cell>
        </row>
        <row r="283">
          <cell r="A283" t="str">
            <v>DTPA-IP-25-2025</v>
          </cell>
          <cell r="B283" t="str">
            <v>1 FONAM</v>
          </cell>
          <cell r="C283" t="str">
            <v>ACEPTACIÓN OFERTA FONAM 026 DE 2025</v>
          </cell>
          <cell r="D283" t="str">
            <v>UNITRÓNICA S.A.S BIC</v>
          </cell>
          <cell r="E283">
            <v>45821</v>
          </cell>
          <cell r="F283" t="str">
            <v>Prestar servicios de mantenimiento a todo costo de los equipos de cómputo y equipos tecnológicos implementados en las acciones de administración y manejo en las áreas protegidas y la Dirección Territorial Pacífico.</v>
          </cell>
          <cell r="G283" t="str">
            <v>N-A</v>
          </cell>
          <cell r="H283" t="str">
            <v>5 MÍNIMA CUANTÍA</v>
          </cell>
          <cell r="I283" t="str">
            <v>11 MANTENIMIENTO y/o REPARACIÓN</v>
          </cell>
          <cell r="J283" t="str">
            <v>SUMINISTRO</v>
          </cell>
          <cell r="K283">
            <v>81111812</v>
          </cell>
          <cell r="L283">
            <v>19725</v>
          </cell>
          <cell r="M283">
            <v>27525</v>
          </cell>
          <cell r="N283">
            <v>45824</v>
          </cell>
          <cell r="O283" t="str">
            <v>N/A</v>
          </cell>
          <cell r="P283">
            <v>30000000</v>
          </cell>
          <cell r="Q283" t="str">
            <v>CUARENTA Y CINCO MILLONES</v>
          </cell>
          <cell r="R283" t="str">
            <v>2 PERSONA JURIDICA</v>
          </cell>
          <cell r="S283" t="str">
            <v>1 NIT</v>
          </cell>
          <cell r="V283">
            <v>805022409</v>
          </cell>
          <cell r="W283" t="str">
            <v>4 DV 3</v>
          </cell>
          <cell r="X283" t="str">
            <v>N-A</v>
          </cell>
          <cell r="Y283" t="str">
            <v>Valle del Cauca</v>
          </cell>
          <cell r="Z283" t="str">
            <v>Santiago de Cali</v>
          </cell>
          <cell r="AA283" t="str">
            <v>N/A</v>
          </cell>
          <cell r="AB283" t="str">
            <v>N/A</v>
          </cell>
          <cell r="AC283" t="str">
            <v>N/A</v>
          </cell>
          <cell r="AD283" t="str">
            <v>N/A</v>
          </cell>
          <cell r="AE283" t="str">
            <v>SI</v>
          </cell>
          <cell r="AF283" t="str">
            <v>1 PÓLIZA</v>
          </cell>
          <cell r="AG283" t="str">
            <v>12 SEGUROS DEL ESTADO</v>
          </cell>
          <cell r="AH283" t="str">
            <v>45 CUMPLIM+ CALIDAD DL SERVICIO</v>
          </cell>
          <cell r="AI283">
            <v>45821</v>
          </cell>
          <cell r="AJ283" t="str">
            <v xml:space="preserve">45-44-101166954
</v>
          </cell>
          <cell r="AK283" t="str">
            <v>GLORIA TERESITA SERNA ALZATE</v>
          </cell>
          <cell r="AL283" t="str">
            <v>DTPA</v>
          </cell>
          <cell r="AM283" t="str">
            <v>2 SUPERVISOR</v>
          </cell>
          <cell r="AN283" t="str">
            <v>3 CÉDULA DE CIUDADANÍA</v>
          </cell>
          <cell r="AO283">
            <v>29671794</v>
          </cell>
          <cell r="AP283" t="str">
            <v>VICTORIA EUGENIA CAMILO</v>
          </cell>
          <cell r="AQ283">
            <v>173</v>
          </cell>
          <cell r="AR283" t="str">
            <v>3 NO PACTADOS</v>
          </cell>
          <cell r="AS283" t="str">
            <v>4 NO SE HA ADICIONADO NI EN VALOR y EN TIEMPO</v>
          </cell>
          <cell r="AT283">
            <v>0</v>
          </cell>
          <cell r="AU283">
            <v>0</v>
          </cell>
          <cell r="AV283" t="str">
            <v>-</v>
          </cell>
          <cell r="AW283">
            <v>0</v>
          </cell>
          <cell r="AY283" t="str">
            <v>N-A</v>
          </cell>
          <cell r="AZ283">
            <v>45825</v>
          </cell>
          <cell r="BA283">
            <v>45825</v>
          </cell>
          <cell r="BB283">
            <v>45996</v>
          </cell>
          <cell r="BD283" t="str">
            <v>2. NO</v>
          </cell>
          <cell r="BE283" t="str">
            <v>N-A</v>
          </cell>
          <cell r="BF283" t="str">
            <v>N-A</v>
          </cell>
          <cell r="BG283" t="str">
            <v>2. NO</v>
          </cell>
          <cell r="BH283">
            <v>0</v>
          </cell>
          <cell r="BI283" t="str">
            <v>-</v>
          </cell>
          <cell r="BJ283" t="str">
            <v>-</v>
          </cell>
          <cell r="BL283" t="str">
            <v>2025753502000012E</v>
          </cell>
          <cell r="BM283">
            <v>30000000</v>
          </cell>
          <cell r="BN283" t="str">
            <v>JULIANA ISABEL MONTES ROMERO</v>
          </cell>
          <cell r="BO283" t="str">
            <v xml:space="preserve">https://community.secop.gov.co/Public/Tendering/ContractNoticePhases/View?PPI=CO1.PPI.39874283&amp;isFromPublicArea=True&amp;isModal=False </v>
          </cell>
          <cell r="BP283" t="str">
            <v>VIGENTE</v>
          </cell>
          <cell r="BR283" t="str">
            <v xml:space="preserve">https://community.secop.gov.co/Public/Tendering/ContractDetailView/Index?UniqueIdentifier=CO1.PCCNTR.7975109 </v>
          </cell>
          <cell r="BW283" t="e">
            <v>#N/A</v>
          </cell>
          <cell r="BX283" t="e">
            <v>#N/A</v>
          </cell>
          <cell r="BY283" t="e">
            <v>#N/A</v>
          </cell>
          <cell r="CN283">
            <v>30000000</v>
          </cell>
        </row>
        <row r="284">
          <cell r="A284" t="str">
            <v>DTPA-IP-25-2025</v>
          </cell>
          <cell r="B284" t="str">
            <v>1 FONAM</v>
          </cell>
          <cell r="C284" t="str">
            <v>ACEPTACIÓN OFERTA FONAM 026 DE 2025</v>
          </cell>
          <cell r="D284" t="str">
            <v>UNITRÓNICA S.A.S BIC</v>
          </cell>
          <cell r="E284">
            <v>45821</v>
          </cell>
          <cell r="F284" t="str">
            <v>Prestar servicios de mantenimiento a todo costo de los equipos de cómputo y equipos tecnológicos implementados en las acciones de administración y manejo en las áreas protegidas y la Dirección Territorial Pacífico.</v>
          </cell>
          <cell r="G284" t="str">
            <v>N-A</v>
          </cell>
          <cell r="H284" t="str">
            <v>5 MÍNIMA CUANTÍA</v>
          </cell>
          <cell r="I284" t="str">
            <v>11 MANTENIMIENTO y/o REPARACIÓN</v>
          </cell>
          <cell r="J284" t="str">
            <v>SUMINISTRO</v>
          </cell>
          <cell r="K284">
            <v>81111812</v>
          </cell>
          <cell r="L284">
            <v>18925</v>
          </cell>
          <cell r="M284">
            <v>27625</v>
          </cell>
          <cell r="N284">
            <v>45824</v>
          </cell>
          <cell r="O284" t="str">
            <v>N/A</v>
          </cell>
          <cell r="P284">
            <v>10000000</v>
          </cell>
          <cell r="Q284" t="str">
            <v>DIEZ MILLONES</v>
          </cell>
          <cell r="R284" t="str">
            <v>2 PERSONA JURIDICA</v>
          </cell>
          <cell r="S284" t="str">
            <v>1 NIT</v>
          </cell>
          <cell r="V284">
            <v>805022409</v>
          </cell>
          <cell r="W284" t="str">
            <v>4 DV 3</v>
          </cell>
          <cell r="X284" t="str">
            <v>N-A</v>
          </cell>
          <cell r="Y284" t="str">
            <v>Valle del Cauca</v>
          </cell>
          <cell r="Z284" t="str">
            <v>Santiago de Cali</v>
          </cell>
          <cell r="AA284" t="str">
            <v>N/A</v>
          </cell>
          <cell r="AB284" t="str">
            <v>N/A</v>
          </cell>
          <cell r="AC284" t="str">
            <v>N/A</v>
          </cell>
          <cell r="AD284" t="str">
            <v>N/A</v>
          </cell>
          <cell r="AE284" t="str">
            <v>SI</v>
          </cell>
          <cell r="AF284" t="str">
            <v>1 PÓLIZA</v>
          </cell>
          <cell r="AG284" t="str">
            <v>12 SEGUROS DEL ESTADO</v>
          </cell>
          <cell r="AH284" t="str">
            <v>45 CUMPLIM+ CALIDAD DL SERVICIO</v>
          </cell>
          <cell r="AI284">
            <v>45821</v>
          </cell>
          <cell r="AJ284" t="str">
            <v xml:space="preserve">45-44-101166954
</v>
          </cell>
          <cell r="AK284" t="str">
            <v>GLORIA TERESITA SERNA ALZATE</v>
          </cell>
          <cell r="AL284" t="str">
            <v>PNN FARALLONES DE CALI</v>
          </cell>
          <cell r="AM284" t="str">
            <v>2 SUPERVISOR</v>
          </cell>
          <cell r="AN284" t="str">
            <v>3 CÉDULA DE CIUDADANÍA</v>
          </cell>
          <cell r="AO284">
            <v>29671794</v>
          </cell>
          <cell r="AP284" t="str">
            <v>VICTORIA EUGENIA CAMILO</v>
          </cell>
          <cell r="AQ284">
            <v>173</v>
          </cell>
          <cell r="AR284" t="str">
            <v>3 NO PACTADOS</v>
          </cell>
          <cell r="AS284" t="str">
            <v>4 NO SE HA ADICIONADO NI EN VALOR y EN TIEMPO</v>
          </cell>
          <cell r="AT284">
            <v>0</v>
          </cell>
          <cell r="AU284">
            <v>0</v>
          </cell>
          <cell r="AV284" t="str">
            <v>-</v>
          </cell>
          <cell r="AW284">
            <v>0</v>
          </cell>
          <cell r="AY284" t="str">
            <v>N-A</v>
          </cell>
          <cell r="AZ284">
            <v>45825</v>
          </cell>
          <cell r="BA284">
            <v>45825</v>
          </cell>
          <cell r="BB284">
            <v>45996</v>
          </cell>
          <cell r="BD284" t="str">
            <v>2. NO</v>
          </cell>
          <cell r="BE284" t="str">
            <v>N-A</v>
          </cell>
          <cell r="BF284" t="str">
            <v>N-A</v>
          </cell>
          <cell r="BG284" t="str">
            <v>2. NO</v>
          </cell>
          <cell r="BH284">
            <v>0</v>
          </cell>
          <cell r="BI284" t="str">
            <v>-</v>
          </cell>
          <cell r="BJ284" t="str">
            <v>-</v>
          </cell>
          <cell r="BL284" t="str">
            <v>2025753502000012E</v>
          </cell>
          <cell r="BM284">
            <v>10000000</v>
          </cell>
          <cell r="BN284" t="str">
            <v>JULIANA ISABEL MONTES ROMERO</v>
          </cell>
          <cell r="BO284" t="str">
            <v xml:space="preserve">https://community.secop.gov.co/Public/Tendering/ContractNoticePhases/View?PPI=CO1.PPI.39874283&amp;isFromPublicArea=True&amp;isModal=False </v>
          </cell>
          <cell r="BP284" t="str">
            <v>VIGENTE</v>
          </cell>
          <cell r="BR284" t="str">
            <v xml:space="preserve">https://community.secop.gov.co/Public/Tendering/ContractDetailView/Index?UniqueIdentifier=CO1.PCCNTR.7975109 </v>
          </cell>
        </row>
        <row r="285">
          <cell r="A285" t="str">
            <v>DTPA-IP-25-2025</v>
          </cell>
          <cell r="B285" t="str">
            <v>1 FONAM</v>
          </cell>
          <cell r="C285" t="str">
            <v>ACEPTACIÓN OFERTA FONAM 026 DE 2025</v>
          </cell>
          <cell r="D285" t="str">
            <v>UNITRÓNICA S.A.S BIC</v>
          </cell>
          <cell r="E285">
            <v>45821</v>
          </cell>
          <cell r="F285" t="str">
            <v>Prestar servicios de mantenimiento a todo costo de los equipos de cómputo y equipos tecnológicos implementados en las acciones de administración y manejo en las áreas protegidas y la Dirección Territorial Pacífico.</v>
          </cell>
          <cell r="G285" t="str">
            <v>N-A</v>
          </cell>
          <cell r="H285" t="str">
            <v>5 MÍNIMA CUANTÍA</v>
          </cell>
          <cell r="I285" t="str">
            <v>11 MANTENIMIENTO y/o REPARACIÓN</v>
          </cell>
          <cell r="J285" t="str">
            <v>SUMINISTRO</v>
          </cell>
          <cell r="K285">
            <v>81111812</v>
          </cell>
          <cell r="L285">
            <v>21225</v>
          </cell>
          <cell r="M285">
            <v>27725</v>
          </cell>
          <cell r="N285">
            <v>45824</v>
          </cell>
          <cell r="O285" t="str">
            <v>N/A</v>
          </cell>
          <cell r="P285">
            <v>5000000</v>
          </cell>
          <cell r="Q285" t="str">
            <v>CINCO MILLONES</v>
          </cell>
          <cell r="R285" t="str">
            <v>2 PERSONA JURIDICA</v>
          </cell>
          <cell r="S285" t="str">
            <v>1 NIT</v>
          </cell>
          <cell r="V285">
            <v>805022409</v>
          </cell>
          <cell r="W285" t="str">
            <v>4 DV 3</v>
          </cell>
          <cell r="X285" t="str">
            <v>N-A</v>
          </cell>
          <cell r="Y285" t="str">
            <v>Valle del Cauca</v>
          </cell>
          <cell r="Z285" t="str">
            <v>Santiago de Cali</v>
          </cell>
          <cell r="AA285" t="str">
            <v>N/A</v>
          </cell>
          <cell r="AB285" t="str">
            <v>N/A</v>
          </cell>
          <cell r="AC285" t="str">
            <v>N/A</v>
          </cell>
          <cell r="AD285" t="str">
            <v>N/A</v>
          </cell>
          <cell r="AE285" t="str">
            <v>SI</v>
          </cell>
          <cell r="AF285" t="str">
            <v>1 PÓLIZA</v>
          </cell>
          <cell r="AG285" t="str">
            <v>12 SEGUROS DEL ESTADO</v>
          </cell>
          <cell r="AH285" t="str">
            <v>45 CUMPLIM+ CALIDAD DL SERVICIO</v>
          </cell>
          <cell r="AI285">
            <v>45821</v>
          </cell>
          <cell r="AJ285" t="str">
            <v xml:space="preserve">45-44-101166954
</v>
          </cell>
          <cell r="AK285" t="str">
            <v>GLORIA TERESITA SERNA ALZATE</v>
          </cell>
          <cell r="AL285" t="str">
            <v>PNN MUNCHIQUE</v>
          </cell>
          <cell r="AM285" t="str">
            <v>2 SUPERVISOR</v>
          </cell>
          <cell r="AN285" t="str">
            <v>3 CÉDULA DE CIUDADANÍA</v>
          </cell>
          <cell r="AO285">
            <v>29671794</v>
          </cell>
          <cell r="AP285" t="str">
            <v>VICTORIA EUGENIA CAMILO</v>
          </cell>
          <cell r="AQ285">
            <v>173</v>
          </cell>
          <cell r="AR285" t="str">
            <v>3 NO PACTADOS</v>
          </cell>
          <cell r="AS285" t="str">
            <v>4 NO SE HA ADICIONADO NI EN VALOR y EN TIEMPO</v>
          </cell>
          <cell r="AT285">
            <v>0</v>
          </cell>
          <cell r="AU285">
            <v>0</v>
          </cell>
          <cell r="AV285" t="str">
            <v>-</v>
          </cell>
          <cell r="AW285">
            <v>0</v>
          </cell>
          <cell r="AY285" t="str">
            <v>N-A</v>
          </cell>
          <cell r="AZ285">
            <v>45825</v>
          </cell>
          <cell r="BA285">
            <v>45825</v>
          </cell>
          <cell r="BB285">
            <v>45996</v>
          </cell>
          <cell r="BD285" t="str">
            <v>2. NO</v>
          </cell>
          <cell r="BE285" t="str">
            <v>N-A</v>
          </cell>
          <cell r="BF285" t="str">
            <v>N-A</v>
          </cell>
          <cell r="BG285" t="str">
            <v>2. NO</v>
          </cell>
          <cell r="BH285">
            <v>0</v>
          </cell>
          <cell r="BI285" t="str">
            <v>-</v>
          </cell>
          <cell r="BJ285" t="str">
            <v>-</v>
          </cell>
          <cell r="BL285" t="str">
            <v>2025753502000012E</v>
          </cell>
          <cell r="BM285">
            <v>5000000</v>
          </cell>
          <cell r="BN285" t="str">
            <v>JULIANA ISABEL MONTES ROMERO</v>
          </cell>
          <cell r="BO285" t="str">
            <v xml:space="preserve">https://community.secop.gov.co/Public/Tendering/ContractNoticePhases/View?PPI=CO1.PPI.39874283&amp;isFromPublicArea=True&amp;isModal=False </v>
          </cell>
          <cell r="BP285" t="str">
            <v>VIGENTE</v>
          </cell>
          <cell r="BR285" t="str">
            <v xml:space="preserve">https://community.secop.gov.co/Public/Tendering/ContractDetailView/Index?UniqueIdentifier=CO1.PCCNTR.7975109 </v>
          </cell>
        </row>
        <row r="286">
          <cell r="A286" t="str">
            <v>DTPA-IP-26-2025</v>
          </cell>
          <cell r="B286" t="str">
            <v>2 NACION</v>
          </cell>
          <cell r="C286" t="str">
            <v>ACEPTACIÓN OFERTA NACIÓN 027 DE 2025</v>
          </cell>
          <cell r="D286" t="str">
            <v>MAR ANTIGUO S.A.S</v>
          </cell>
          <cell r="E286">
            <v>45820</v>
          </cell>
          <cell r="F286" t="str">
            <v>PA08-3202056-5-019 Adquirir aceites y lubricantes para el PNN Sanquianga para el fortalecimiento operativo de las actividades enmarcadas en la conservación de la diversidad biológica de las áreas protegidas del SINAP nacional</v>
          </cell>
          <cell r="G286" t="str">
            <v>N-A</v>
          </cell>
          <cell r="H286" t="str">
            <v>5 MÍNIMA CUANTÍA</v>
          </cell>
          <cell r="I286" t="str">
            <v>3 COMPRAVENTA y/o SUMINISTRO</v>
          </cell>
          <cell r="J286" t="str">
            <v>COMPRAVENTA</v>
          </cell>
          <cell r="K286">
            <v>15121501</v>
          </cell>
          <cell r="L286">
            <v>6525</v>
          </cell>
          <cell r="M286">
            <v>31425</v>
          </cell>
          <cell r="N286">
            <v>45824</v>
          </cell>
          <cell r="O286" t="str">
            <v>N/A</v>
          </cell>
          <cell r="P286">
            <v>4920900</v>
          </cell>
          <cell r="Q286" t="str">
            <v>CUATRO MILLONES NOVECIENTOS VEINTE MIL NOVECIENTOS</v>
          </cell>
          <cell r="R286" t="str">
            <v>2 PERSONA JURIDICA</v>
          </cell>
          <cell r="S286" t="str">
            <v>1 NIT</v>
          </cell>
          <cell r="V286">
            <v>900034591</v>
          </cell>
          <cell r="W286" t="str">
            <v>3 DV 2</v>
          </cell>
          <cell r="X286" t="str">
            <v>N-A</v>
          </cell>
          <cell r="Y286" t="str">
            <v>Valle del Cauca</v>
          </cell>
          <cell r="Z286" t="str">
            <v>Santiago de Cali</v>
          </cell>
          <cell r="AA286" t="str">
            <v>N/A</v>
          </cell>
          <cell r="AB286" t="str">
            <v>N/A</v>
          </cell>
          <cell r="AC286" t="str">
            <v>N/A</v>
          </cell>
          <cell r="AD286" t="str">
            <v>N/A</v>
          </cell>
          <cell r="AE286" t="str">
            <v>SI</v>
          </cell>
          <cell r="AF286" t="str">
            <v>1 PÓLIZA</v>
          </cell>
          <cell r="AG286" t="str">
            <v>12 SEGUROS DEL ESTADO</v>
          </cell>
          <cell r="AH286" t="str">
            <v>45 CUMPLIM+ CALIDAD DL SERVICIO</v>
          </cell>
          <cell r="AI286">
            <v>45821</v>
          </cell>
          <cell r="AJ286" t="str">
            <v>45-46-101031495</v>
          </cell>
          <cell r="AK286" t="str">
            <v>GLORIA TERESITA SERNA ALZATE</v>
          </cell>
          <cell r="AL286" t="str">
            <v>PNN SANQUIANGA</v>
          </cell>
          <cell r="AM286" t="str">
            <v>2 SUPERVISOR</v>
          </cell>
          <cell r="AN286" t="str">
            <v>3 CÉDULA DE CIUDADANÍA</v>
          </cell>
          <cell r="AO286">
            <v>16279020</v>
          </cell>
          <cell r="AP286" t="str">
            <v>GUSTAVO ADOLFO MAYOR A</v>
          </cell>
          <cell r="AQ286">
            <v>20</v>
          </cell>
          <cell r="AR286" t="str">
            <v>3 NO PACTADOS</v>
          </cell>
          <cell r="AS286" t="str">
            <v>4 NO SE HA ADICIONADO NI EN VALOR y EN TIEMPO</v>
          </cell>
          <cell r="AT286">
            <v>0</v>
          </cell>
          <cell r="AU286">
            <v>0</v>
          </cell>
          <cell r="AV286" t="str">
            <v>-</v>
          </cell>
          <cell r="AW286">
            <v>0</v>
          </cell>
          <cell r="AY286" t="str">
            <v>N-A</v>
          </cell>
          <cell r="AZ286">
            <v>45825</v>
          </cell>
          <cell r="BA286">
            <v>45825</v>
          </cell>
          <cell r="BB286">
            <v>45845</v>
          </cell>
          <cell r="BD286" t="str">
            <v>2. NO</v>
          </cell>
          <cell r="BE286" t="str">
            <v>N-A</v>
          </cell>
          <cell r="BF286" t="str">
            <v>N-A</v>
          </cell>
          <cell r="BG286" t="str">
            <v>2. NO</v>
          </cell>
          <cell r="BH286">
            <v>0</v>
          </cell>
          <cell r="BI286" t="str">
            <v>-</v>
          </cell>
          <cell r="BJ286" t="str">
            <v>-</v>
          </cell>
          <cell r="BL286" t="str">
            <v>2025753500300004E</v>
          </cell>
          <cell r="BM286">
            <v>4920900</v>
          </cell>
          <cell r="BN286" t="str">
            <v>DIANA PATRICIA GUERRERO</v>
          </cell>
          <cell r="BO286" t="str">
            <v xml:space="preserve">https://community.secop.gov.co/Public/Tendering/ContractNoticePhases/View?PPI=CO1.PPI.39881582&amp;isFromPublicArea=True&amp;isModal=False </v>
          </cell>
          <cell r="BP286" t="str">
            <v>VIGENTE</v>
          </cell>
          <cell r="BR286" t="str">
            <v xml:space="preserve">https://community.secop.gov.co/Public/Tendering/ContractDetailView/Index?UniqueIdentifier=CO1.PCCNTR.7976549 </v>
          </cell>
          <cell r="BW286" t="e">
            <v>#N/A</v>
          </cell>
          <cell r="BX286" t="e">
            <v>#N/A</v>
          </cell>
          <cell r="BY286" t="e">
            <v>#N/A</v>
          </cell>
          <cell r="CN286">
            <v>4920900</v>
          </cell>
        </row>
        <row r="287">
          <cell r="A287" t="str">
            <v>DTPA-IP-27-2025</v>
          </cell>
          <cell r="B287" t="str">
            <v>1 FONAM</v>
          </cell>
          <cell r="C287" t="str">
            <v>ACEPTACIÓN OFERTA FONAM 028 DE 2025</v>
          </cell>
          <cell r="D287" t="str">
            <v>SOCIEDAD PURPLE INVESTMENTS S.A.S</v>
          </cell>
          <cell r="E287">
            <v>45825</v>
          </cell>
          <cell r="F287" t="str">
            <v>PA09-3202010-25-040 Prestar servicios de apoyo logístico para el transporte, almacenamiento y cuidado de los elementos y bienes de Buenas prácticas de pesca para las comunidades del área protegida de Uramba Bahía Málaga en la conservación de la diversidad biológica de las áreas protegidas del SINAP nacional.</v>
          </cell>
          <cell r="G287" t="str">
            <v>N-A</v>
          </cell>
          <cell r="H287" t="str">
            <v>5 MÍNIMA CUANTÍA</v>
          </cell>
          <cell r="I287" t="str">
            <v>19 TRANSPORTE</v>
          </cell>
          <cell r="J287" t="str">
            <v>SERVICIOS</v>
          </cell>
          <cell r="K287">
            <v>78131600</v>
          </cell>
          <cell r="L287">
            <v>22525</v>
          </cell>
          <cell r="M287">
            <v>28825</v>
          </cell>
          <cell r="N287">
            <v>45827</v>
          </cell>
          <cell r="O287" t="str">
            <v>N/A</v>
          </cell>
          <cell r="P287">
            <v>7500000</v>
          </cell>
          <cell r="Q287" t="str">
            <v>SIETE MILLONES QUINIENTOS</v>
          </cell>
          <cell r="R287" t="str">
            <v>2 PERSONA JURIDICA</v>
          </cell>
          <cell r="S287" t="str">
            <v>1 NIT</v>
          </cell>
          <cell r="V287">
            <v>900192867</v>
          </cell>
          <cell r="W287" t="str">
            <v>7 DV 6</v>
          </cell>
          <cell r="X287" t="str">
            <v>N-A</v>
          </cell>
          <cell r="Y287" t="str">
            <v>Valle del Cauca</v>
          </cell>
          <cell r="Z287" t="str">
            <v>Buenaventura</v>
          </cell>
          <cell r="AA287" t="str">
            <v>N/A</v>
          </cell>
          <cell r="AB287" t="str">
            <v>N/A</v>
          </cell>
          <cell r="AC287" t="str">
            <v>N/A</v>
          </cell>
          <cell r="AD287" t="str">
            <v>N/A</v>
          </cell>
          <cell r="AE287" t="str">
            <v>SI</v>
          </cell>
          <cell r="AF287" t="str">
            <v>1 PÓLIZA</v>
          </cell>
          <cell r="AG287" t="str">
            <v>12 SEGUROS DEL ESTADO</v>
          </cell>
          <cell r="AH287" t="str">
            <v>45 CUMPLIM+ CALIDAD DL SERVICIO</v>
          </cell>
          <cell r="AI287">
            <v>45825</v>
          </cell>
          <cell r="AJ287" t="str">
            <v>45-46-101031541</v>
          </cell>
          <cell r="AK287" t="str">
            <v>GLORIA TERESITA SERNA ALZATE</v>
          </cell>
          <cell r="AL287" t="str">
            <v>PNN URAMBA BAHÍA MÁLAGA</v>
          </cell>
          <cell r="AM287" t="str">
            <v>2 SUPERVISOR</v>
          </cell>
          <cell r="AN287" t="str">
            <v>3 CÉDULA DE CIUDADANÍA</v>
          </cell>
          <cell r="AO287">
            <v>79189471</v>
          </cell>
          <cell r="AP287" t="str">
            <v>JUAN CARLOS CONTRERAS</v>
          </cell>
          <cell r="AQ287">
            <v>90</v>
          </cell>
          <cell r="AR287" t="str">
            <v>3 NO PACTADOS</v>
          </cell>
          <cell r="AS287" t="str">
            <v>4 NO SE HA ADICIONADO NI EN VALOR y EN TIEMPO</v>
          </cell>
          <cell r="AT287">
            <v>0</v>
          </cell>
          <cell r="AU287">
            <v>0</v>
          </cell>
          <cell r="AV287" t="str">
            <v>-</v>
          </cell>
          <cell r="AW287">
            <v>0</v>
          </cell>
          <cell r="AY287" t="str">
            <v>N-A</v>
          </cell>
          <cell r="AZ287">
            <v>45826</v>
          </cell>
          <cell r="BA287">
            <v>45827</v>
          </cell>
          <cell r="BB287">
            <v>45923</v>
          </cell>
          <cell r="BD287" t="str">
            <v>2. NO</v>
          </cell>
          <cell r="BE287" t="str">
            <v>N-A</v>
          </cell>
          <cell r="BF287" t="str">
            <v>N-A</v>
          </cell>
          <cell r="BG287" t="str">
            <v>2. NO</v>
          </cell>
          <cell r="BH287">
            <v>0</v>
          </cell>
          <cell r="BI287" t="str">
            <v>-</v>
          </cell>
          <cell r="BJ287" t="str">
            <v>-</v>
          </cell>
          <cell r="BL287" t="str">
            <v>2025753502500003E</v>
          </cell>
          <cell r="BM287">
            <v>7500000</v>
          </cell>
          <cell r="BN287" t="str">
            <v>DIANA PATRICIA GUERRERO</v>
          </cell>
          <cell r="BO287" t="str">
            <v xml:space="preserve">https://community.secop.gov.co/Public/Tendering/ContractNoticePhases/View?PPI=CO1.PPI.39945138&amp;isFromPublicArea=True&amp;isModal=False </v>
          </cell>
          <cell r="BP287" t="str">
            <v>VIGENTE</v>
          </cell>
          <cell r="BR287" t="str">
            <v xml:space="preserve">https://community.secop.gov.co/Public/Tendering/ContractDetailView/Index?UniqueIdentifier=CO1.PCCNTR.7989039 </v>
          </cell>
          <cell r="BW287" t="e">
            <v>#N/A</v>
          </cell>
          <cell r="BX287" t="e">
            <v>#N/A</v>
          </cell>
          <cell r="BY287" t="e">
            <v>#N/A</v>
          </cell>
          <cell r="CN287">
            <v>7500000</v>
          </cell>
        </row>
        <row r="288">
          <cell r="A288" t="str">
            <v>DTPA-IP-28-2025</v>
          </cell>
          <cell r="B288" t="str">
            <v>2 NACION</v>
          </cell>
          <cell r="C288" t="str">
            <v>ACEPTACIÓN OFERTA NACIÓN 040 DE 2025</v>
          </cell>
          <cell r="D288" t="str">
            <v>BOLÍVAR ERNESTO ROSERO ROSERO</v>
          </cell>
          <cell r="E288">
            <v>45853</v>
          </cell>
          <cell r="F288" t="str">
            <v>PA06-3202056-5-037 -PA06-3202008-9-034 Prestar servicios logísticos para el desarrollo y ejecución de las líneas estratégicas implementadas por PNN Katíos en el marco de la conservación de la diversidad biológica de las áreas protegidas del SINAP Nacional</v>
          </cell>
          <cell r="G288" t="str">
            <v>N-A</v>
          </cell>
          <cell r="H288" t="str">
            <v>5 MÍNIMA CUANTÍA</v>
          </cell>
          <cell r="I288" t="str">
            <v>14 PRESTACIÓN DE SERVICIOS</v>
          </cell>
          <cell r="J288" t="str">
            <v>SERVICIOS</v>
          </cell>
          <cell r="K288">
            <v>90101603</v>
          </cell>
          <cell r="L288" t="str">
            <v>22525 / 22625</v>
          </cell>
          <cell r="M288" t="str">
            <v>35925 / 35825</v>
          </cell>
          <cell r="N288">
            <v>45856</v>
          </cell>
          <cell r="O288" t="str">
            <v>N/A</v>
          </cell>
          <cell r="P288">
            <v>13000000</v>
          </cell>
          <cell r="Q288" t="str">
            <v>TRECE MILLONES</v>
          </cell>
          <cell r="R288" t="str">
            <v>1 PERSONA NATURAL</v>
          </cell>
          <cell r="S288" t="str">
            <v>3 CÉDULA DE CIUDADANÍA</v>
          </cell>
          <cell r="T288">
            <v>12973719</v>
          </cell>
          <cell r="U288">
            <v>5</v>
          </cell>
          <cell r="X288" t="str">
            <v>MASCULINO</v>
          </cell>
          <cell r="Y288" t="str">
            <v>Nariño</v>
          </cell>
          <cell r="Z288" t="str">
            <v>Pasto</v>
          </cell>
          <cell r="AA288" t="str">
            <v>BOLÍVAR</v>
          </cell>
          <cell r="AB288" t="str">
            <v>ERNESTO</v>
          </cell>
          <cell r="AC288" t="str">
            <v>ROSERO</v>
          </cell>
          <cell r="AD288" t="str">
            <v>ROSERO</v>
          </cell>
          <cell r="AE288" t="str">
            <v>SI</v>
          </cell>
          <cell r="AF288" t="str">
            <v>1 PÓLIZA</v>
          </cell>
          <cell r="AG288" t="str">
            <v>12 SEGUROS DEL ESTADO</v>
          </cell>
          <cell r="AH288" t="str">
            <v>5 RESPONSABILIDAD EXTRACONTRACTUAL</v>
          </cell>
          <cell r="AI288">
            <v>45853</v>
          </cell>
          <cell r="AJ288" t="str">
            <v>41-44-101295373
 / 41-40-101056699</v>
          </cell>
          <cell r="AK288" t="str">
            <v>GLORIA TERESITA SERNA ALZATE</v>
          </cell>
          <cell r="AL288" t="str">
            <v>PNN LOS KATIOS</v>
          </cell>
          <cell r="AM288" t="str">
            <v>2 SUPERVISOR</v>
          </cell>
          <cell r="AN288" t="str">
            <v>3 CÉDULA DE CIUDADANÍA</v>
          </cell>
          <cell r="AO288">
            <v>12563768</v>
          </cell>
          <cell r="AP288" t="str">
            <v>NELSON DE LA ROSA MANJARRES</v>
          </cell>
          <cell r="AQ288">
            <v>156</v>
          </cell>
          <cell r="AR288" t="str">
            <v>3 NO PACTADOS</v>
          </cell>
          <cell r="AS288" t="str">
            <v>4 NO SE HA ADICIONADO NI EN VALOR y EN TIEMPO</v>
          </cell>
          <cell r="AT288">
            <v>0</v>
          </cell>
          <cell r="AU288">
            <v>0</v>
          </cell>
          <cell r="AV288" t="str">
            <v>-</v>
          </cell>
          <cell r="AW288">
            <v>0</v>
          </cell>
          <cell r="AY288" t="str">
            <v>N-A</v>
          </cell>
          <cell r="AZ288">
            <v>45856</v>
          </cell>
          <cell r="BA288">
            <v>45856</v>
          </cell>
          <cell r="BB288">
            <v>46011</v>
          </cell>
          <cell r="BD288" t="str">
            <v>2. NO</v>
          </cell>
          <cell r="BE288" t="str">
            <v>N-A</v>
          </cell>
          <cell r="BF288" t="str">
            <v>N-A</v>
          </cell>
          <cell r="BG288" t="str">
            <v>2. NO</v>
          </cell>
          <cell r="BH288">
            <v>0</v>
          </cell>
          <cell r="BI288" t="str">
            <v>-</v>
          </cell>
          <cell r="BJ288" t="str">
            <v>-</v>
          </cell>
          <cell r="BL288" t="str">
            <v>2025753502400003E</v>
          </cell>
          <cell r="BM288">
            <v>13000000</v>
          </cell>
          <cell r="BN288" t="str">
            <v>DIANA PATRICIA GUERRERO</v>
          </cell>
          <cell r="BO288" t="str">
            <v xml:space="preserve">https://community.secop.gov.co/Public/Tendering/ContractNoticePhases/View?PPI=CO1.PPI.40468063&amp;isFromPublicArea=True&amp;isModal=False </v>
          </cell>
          <cell r="BP288" t="str">
            <v>VIGENTE</v>
          </cell>
          <cell r="BR288" t="str">
            <v xml:space="preserve">https://community.secop.gov.co/Public/Tendering/ContractDetailView/Index?UniqueIdentifier=CO1.PCCNTR.8083360 </v>
          </cell>
          <cell r="BW288" t="str">
            <v>BANCO DAVIVIENDA S.A.</v>
          </cell>
          <cell r="BX288" t="str">
            <v>Ahorro</v>
          </cell>
          <cell r="BY288">
            <v>488415498937</v>
          </cell>
          <cell r="CN288">
            <v>13000000</v>
          </cell>
        </row>
        <row r="289">
          <cell r="A289" t="str">
            <v>DTPA-IP-29-2025</v>
          </cell>
          <cell r="B289" t="str">
            <v>1 FONAM</v>
          </cell>
          <cell r="C289" t="str">
            <v>ACEPTACIÓN OFERTA FONAM 029 DE 2025</v>
          </cell>
          <cell r="D289" t="str">
            <v>READYNET S.A.S</v>
          </cell>
          <cell r="E289">
            <v>45826</v>
          </cell>
          <cell r="F289" t="str">
            <v>PA10-3202008-15-034 Suministrar gas propano para el PNN Utria necesaria para Fortalecer los procesos administrativos de las áreas de SPNNC, en el marco de la conservación de la diversidad biológica AP del SINAP nacional.</v>
          </cell>
          <cell r="G289" t="str">
            <v>N-A</v>
          </cell>
          <cell r="H289" t="str">
            <v>5 MÍNIMA CUANTÍA</v>
          </cell>
          <cell r="I289" t="str">
            <v>3 COMPRAVENTA y/o SUMINISTRO</v>
          </cell>
          <cell r="J289" t="str">
            <v>SUMINISTRO</v>
          </cell>
          <cell r="K289">
            <v>15111501</v>
          </cell>
          <cell r="L289">
            <v>22125</v>
          </cell>
          <cell r="M289">
            <v>29225</v>
          </cell>
          <cell r="N289">
            <v>45828</v>
          </cell>
          <cell r="O289" t="str">
            <v>N/A</v>
          </cell>
          <cell r="P289">
            <v>3000000</v>
          </cell>
          <cell r="Q289" t="str">
            <v>TRES MILLONES</v>
          </cell>
          <cell r="R289" t="str">
            <v>2 PERSONA JURIDICA</v>
          </cell>
          <cell r="S289" t="str">
            <v>1 NIT</v>
          </cell>
          <cell r="V289">
            <v>900529085</v>
          </cell>
          <cell r="W289" t="str">
            <v>3 DV 2</v>
          </cell>
          <cell r="X289" t="str">
            <v>N-A</v>
          </cell>
          <cell r="Y289" t="str">
            <v>Antioquia</v>
          </cell>
          <cell r="Z289" t="str">
            <v>Medellín</v>
          </cell>
          <cell r="AA289" t="str">
            <v>N/A</v>
          </cell>
          <cell r="AB289" t="str">
            <v>N/A</v>
          </cell>
          <cell r="AC289" t="str">
            <v>N/A</v>
          </cell>
          <cell r="AD289" t="str">
            <v>N/A</v>
          </cell>
          <cell r="AE289" t="str">
            <v>SI</v>
          </cell>
          <cell r="AF289" t="str">
            <v>1 PÓLIZA</v>
          </cell>
          <cell r="AG289" t="str">
            <v>8 MUNDIAL SEGUROS</v>
          </cell>
          <cell r="AH289" t="str">
            <v>45 CUMPLIM+ CALIDAD DL SERVICIO</v>
          </cell>
          <cell r="AI289">
            <v>45828</v>
          </cell>
          <cell r="AJ289">
            <v>100267933</v>
          </cell>
          <cell r="AK289" t="str">
            <v>GLORIA TERESITA SERNA ALZATE</v>
          </cell>
          <cell r="AL289" t="str">
            <v>PNN UTRÍA</v>
          </cell>
          <cell r="AM289" t="str">
            <v>2 SUPERVISOR</v>
          </cell>
          <cell r="AN289" t="str">
            <v>3 CÉDULA DE CIUDADANÍA</v>
          </cell>
          <cell r="AO289">
            <v>66848955</v>
          </cell>
          <cell r="AP289" t="str">
            <v>MARIA XIMENA ZORRILLA A.</v>
          </cell>
          <cell r="AQ289">
            <v>180</v>
          </cell>
          <cell r="AR289" t="str">
            <v>3 NO PACTADOS</v>
          </cell>
          <cell r="AS289" t="str">
            <v>4 NO SE HA ADICIONADO NI EN VALOR y EN TIEMPO</v>
          </cell>
          <cell r="AT289">
            <v>0</v>
          </cell>
          <cell r="AU289">
            <v>0</v>
          </cell>
          <cell r="AV289" t="str">
            <v>-</v>
          </cell>
          <cell r="AW289">
            <v>0</v>
          </cell>
          <cell r="AY289" t="str">
            <v>N-A</v>
          </cell>
          <cell r="AZ289">
            <v>45828</v>
          </cell>
          <cell r="BA289">
            <v>45828</v>
          </cell>
          <cell r="BB289">
            <v>46001</v>
          </cell>
          <cell r="BD289" t="str">
            <v>2. NO</v>
          </cell>
          <cell r="BE289" t="str">
            <v>N-A</v>
          </cell>
          <cell r="BF289" t="str">
            <v>N-A</v>
          </cell>
          <cell r="BG289" t="str">
            <v>2. NO</v>
          </cell>
          <cell r="BH289">
            <v>0</v>
          </cell>
          <cell r="BI289" t="str">
            <v>-</v>
          </cell>
          <cell r="BJ289" t="str">
            <v>-</v>
          </cell>
          <cell r="BL289" t="str">
            <v>2025753502000013E</v>
          </cell>
          <cell r="BM289">
            <v>3000000</v>
          </cell>
          <cell r="BN289" t="str">
            <v>JULIANA ISABEL MONTES ROMERO</v>
          </cell>
          <cell r="BO289" t="str">
            <v xml:space="preserve">https://community.secop.gov.co/Public/Tendering/ContractNoticePhases/View?PPI=CO1.PPI.39964052&amp;isFromPublicArea=True&amp;isModal=False </v>
          </cell>
          <cell r="BP289" t="str">
            <v>VIGENTE</v>
          </cell>
          <cell r="BR289" t="str">
            <v xml:space="preserve">https://community.secop.gov.co/Public/Tendering/ContractDetailView/Index?UniqueIdentifier=CO1.PCCNTR.7991563 </v>
          </cell>
          <cell r="BW289" t="e">
            <v>#N/A</v>
          </cell>
          <cell r="BX289" t="e">
            <v>#N/A</v>
          </cell>
          <cell r="BY289" t="e">
            <v>#N/A</v>
          </cell>
          <cell r="CN289">
            <v>3000000</v>
          </cell>
        </row>
        <row r="290">
          <cell r="A290" t="str">
            <v>DTPA-IP-30-2025</v>
          </cell>
          <cell r="B290" t="str">
            <v>1 FONAM</v>
          </cell>
          <cell r="C290" t="str">
            <v>PROCESO DECLARADO DESIERTO</v>
          </cell>
          <cell r="D290" t="str">
            <v>YANIRA-FARALLONES</v>
          </cell>
          <cell r="J290" t="str">
            <v>N/A</v>
          </cell>
          <cell r="AO290" t="e">
            <v>#N/A</v>
          </cell>
          <cell r="BM290">
            <v>0</v>
          </cell>
          <cell r="BN290" t="str">
            <v>ALEX YANIRA PISMAG PORTILLA</v>
          </cell>
          <cell r="BW290" t="e">
            <v>#N/A</v>
          </cell>
          <cell r="BX290" t="e">
            <v>#N/A</v>
          </cell>
          <cell r="BY290" t="e">
            <v>#N/A</v>
          </cell>
          <cell r="CN290">
            <v>0</v>
          </cell>
        </row>
        <row r="291">
          <cell r="A291" t="str">
            <v>DTPA-IP-31-2025</v>
          </cell>
          <cell r="B291" t="str">
            <v>2 NACION</v>
          </cell>
          <cell r="C291" t="str">
            <v>ACEPTACIÓN OFERTA NACIÓN 030 DE 2025</v>
          </cell>
          <cell r="D291" t="str">
            <v>ERNESTO ANGEL GARCES RIASCOS</v>
          </cell>
          <cell r="E291">
            <v>45834</v>
          </cell>
          <cell r="F291" t="str">
            <v>PA08-3202032-1-014 Prestar servicios de mantenimiento correctivo y preventivo a todo costo de los medios de transporte del PNN Sanquianga implementados en el desarrollo de las actividades enmarcadas en la conservación de la diversidad biológica de las áreas protegidas del SINAP nacional</v>
          </cell>
          <cell r="G291" t="str">
            <v>N-A</v>
          </cell>
          <cell r="H291" t="str">
            <v>5 MÍNIMA CUANTÍA</v>
          </cell>
          <cell r="I291" t="str">
            <v>11 MANTENIMIENTO y/o REPARACIÓN</v>
          </cell>
          <cell r="J291" t="str">
            <v>SERVICIOS</v>
          </cell>
          <cell r="K291">
            <v>78181901</v>
          </cell>
          <cell r="L291">
            <v>7025</v>
          </cell>
          <cell r="M291">
            <v>34525</v>
          </cell>
          <cell r="N291">
            <v>45839</v>
          </cell>
          <cell r="O291" t="str">
            <v>N/A</v>
          </cell>
          <cell r="P291">
            <v>50000000</v>
          </cell>
          <cell r="Q291" t="str">
            <v>CINCUENTA MILLONES</v>
          </cell>
          <cell r="R291" t="str">
            <v>1 PERSONA NATURAL</v>
          </cell>
          <cell r="S291" t="str">
            <v>3 CÉDULA DE CIUDADANÍA</v>
          </cell>
          <cell r="T291">
            <v>4679583</v>
          </cell>
          <cell r="U291">
            <v>1</v>
          </cell>
          <cell r="X291" t="str">
            <v>N-A</v>
          </cell>
          <cell r="Y291" t="str">
            <v>Cauca</v>
          </cell>
          <cell r="Z291" t="str">
            <v>Guapi</v>
          </cell>
          <cell r="AA291" t="str">
            <v>ERNESTO</v>
          </cell>
          <cell r="AB291" t="str">
            <v>ÁNGEL</v>
          </cell>
          <cell r="AC291" t="str">
            <v>GARCES</v>
          </cell>
          <cell r="AD291" t="str">
            <v>RIASCOS</v>
          </cell>
          <cell r="AE291" t="str">
            <v>SI</v>
          </cell>
          <cell r="AF291" t="str">
            <v>1 PÓLIZA</v>
          </cell>
          <cell r="AG291" t="str">
            <v>12 SEGUROS DEL ESTADO</v>
          </cell>
          <cell r="AH291" t="str">
            <v>45 CUMPLIM+ CALIDAD DL SERVICIO</v>
          </cell>
          <cell r="AI291">
            <v>45834</v>
          </cell>
          <cell r="AJ291" t="str">
            <v>45-46-101031707</v>
          </cell>
          <cell r="AK291" t="str">
            <v>GLORIA TERESITA SERNA ALZATE</v>
          </cell>
          <cell r="AL291" t="str">
            <v>PNN SANQUIANGA</v>
          </cell>
          <cell r="AM291" t="str">
            <v>2 SUPERVISOR</v>
          </cell>
          <cell r="AN291" t="str">
            <v>3 CÉDULA DE CIUDADANÍA</v>
          </cell>
          <cell r="AO291">
            <v>16279020</v>
          </cell>
          <cell r="AP291" t="str">
            <v>GUSTAVO ADOLFO MAYOR A</v>
          </cell>
          <cell r="AQ291">
            <v>180</v>
          </cell>
          <cell r="AR291" t="str">
            <v>3 NO PACTADOS</v>
          </cell>
          <cell r="AS291" t="str">
            <v>4 NO SE HA ADICIONADO NI EN VALOR y EN TIEMPO</v>
          </cell>
          <cell r="AT291">
            <v>0</v>
          </cell>
          <cell r="AU291">
            <v>0</v>
          </cell>
          <cell r="AV291" t="str">
            <v>-</v>
          </cell>
          <cell r="AW291">
            <v>0</v>
          </cell>
          <cell r="AY291" t="str">
            <v>N-A</v>
          </cell>
          <cell r="AZ291">
            <v>45839</v>
          </cell>
          <cell r="BA291">
            <v>45839</v>
          </cell>
          <cell r="BB291">
            <v>46017</v>
          </cell>
          <cell r="BD291" t="str">
            <v>2. NO</v>
          </cell>
          <cell r="BE291" t="str">
            <v>N-A</v>
          </cell>
          <cell r="BF291" t="str">
            <v>N-A</v>
          </cell>
          <cell r="BG291" t="str">
            <v>2. NO</v>
          </cell>
          <cell r="BH291">
            <v>0</v>
          </cell>
          <cell r="BI291" t="str">
            <v>-</v>
          </cell>
          <cell r="BJ291" t="str">
            <v>-</v>
          </cell>
          <cell r="BL291" t="str">
            <v>2025753500800001E</v>
          </cell>
          <cell r="BM291">
            <v>50000000</v>
          </cell>
          <cell r="BN291" t="str">
            <v>JULIANA ISABEL MONTES ROMERO</v>
          </cell>
          <cell r="BO291" t="str">
            <v xml:space="preserve">https://community.secop.gov.co/Public/Tendering/ContractNoticePhases/View?PPI=CO1.PPI.40126282&amp;isFromPublicArea=True&amp;isModal=False </v>
          </cell>
          <cell r="BP291" t="str">
            <v>VIGENTE</v>
          </cell>
          <cell r="BR291" t="str">
            <v xml:space="preserve">https://community.secop.gov.co/Public/Tendering/ContractDetailView/Index?UniqueIdentifier=CO1.PCCNTR.8016051 </v>
          </cell>
          <cell r="BW291" t="str">
            <v>BANCOLOMBIA S.A.</v>
          </cell>
          <cell r="BX291" t="str">
            <v>Ahorro</v>
          </cell>
          <cell r="BY291">
            <v>74136760789</v>
          </cell>
          <cell r="CN291">
            <v>50000000</v>
          </cell>
        </row>
        <row r="292">
          <cell r="A292" t="str">
            <v>DTPA-IP-32-2025</v>
          </cell>
          <cell r="B292" t="str">
            <v>2 NACION</v>
          </cell>
          <cell r="C292" t="str">
            <v>ACEPTACIÓN OFERTA NACIÓN 031 DE 2025</v>
          </cell>
          <cell r="D292" t="str">
            <v>JAIME MOSQUERA GUERRERO</v>
          </cell>
          <cell r="E292">
            <v>45839</v>
          </cell>
          <cell r="F292" t="str">
            <v>PA01-3202008-9-025 Prestar servicios de mantenimiento correctivo y preventivo a todo costo de los medios de transporte del DNMI Cabo Manglares Bajo Mira y Frontera, implementados en el desarrollo de las actividades en el marco de la conservación de la diversidad biológica de las áreas protegidas del SINAP Nacional.</v>
          </cell>
          <cell r="G292" t="str">
            <v>N-A</v>
          </cell>
          <cell r="H292" t="str">
            <v>5 MÍNIMA CUANTÍA</v>
          </cell>
          <cell r="I292" t="str">
            <v>11 MANTENIMIENTO y/o REPARACIÓN</v>
          </cell>
          <cell r="J292" t="str">
            <v>SERVICIOS</v>
          </cell>
          <cell r="K292">
            <v>78181901</v>
          </cell>
          <cell r="L292">
            <v>8525</v>
          </cell>
          <cell r="M292">
            <v>34725</v>
          </cell>
          <cell r="N292">
            <v>45841</v>
          </cell>
          <cell r="O292" t="str">
            <v>N/A</v>
          </cell>
          <cell r="P292">
            <v>25000000</v>
          </cell>
          <cell r="Q292" t="str">
            <v xml:space="preserve">VEINTICINCO MILLONES </v>
          </cell>
          <cell r="R292" t="str">
            <v>1 PERSONA NATURAL</v>
          </cell>
          <cell r="S292" t="str">
            <v>3 CÉDULA DE CIUDADANÍA</v>
          </cell>
          <cell r="T292">
            <v>12909487</v>
          </cell>
          <cell r="U292">
            <v>1</v>
          </cell>
          <cell r="X292" t="str">
            <v>N-A</v>
          </cell>
          <cell r="Y292" t="str">
            <v>Nariño</v>
          </cell>
          <cell r="Z292" t="str">
            <v>San Andrés de Tumaco</v>
          </cell>
          <cell r="AA292" t="str">
            <v>JAIME</v>
          </cell>
          <cell r="AC292" t="str">
            <v>MOSQUERA</v>
          </cell>
          <cell r="AD292" t="str">
            <v>GUERRERO</v>
          </cell>
          <cell r="AE292" t="str">
            <v>SI</v>
          </cell>
          <cell r="AF292" t="str">
            <v>1 PÓLIZA</v>
          </cell>
          <cell r="AG292" t="str">
            <v>12 SEGUROS DEL ESTADO</v>
          </cell>
          <cell r="AH292" t="str">
            <v>5 RESPONSABILIDAD EXTRACONTRACTUAL</v>
          </cell>
          <cell r="AI292">
            <v>45842</v>
          </cell>
          <cell r="AJ292" t="str">
            <v>45-46-101031769 / 45-40-101101108</v>
          </cell>
          <cell r="AK292" t="str">
            <v>GLORIA TERESITA SERNA ALZATE</v>
          </cell>
          <cell r="AL292" t="str">
            <v>DNMI CABO MANGLARES</v>
          </cell>
          <cell r="AM292" t="str">
            <v>2 SUPERVISOR</v>
          </cell>
          <cell r="AN292" t="str">
            <v>3 CÉDULA DE CIUDADANÍA</v>
          </cell>
          <cell r="AO292">
            <v>1085903464</v>
          </cell>
          <cell r="AP292" t="str">
            <v>MARÍA FERNANDA VILLAREAL MONSALVE</v>
          </cell>
          <cell r="AQ292">
            <v>170</v>
          </cell>
          <cell r="AR292" t="str">
            <v>3 NO PACTADOS</v>
          </cell>
          <cell r="AS292" t="str">
            <v>4 NO SE HA ADICIONADO NI EN VALOR y EN TIEMPO</v>
          </cell>
          <cell r="AT292">
            <v>0</v>
          </cell>
          <cell r="AU292">
            <v>0</v>
          </cell>
          <cell r="AV292" t="str">
            <v>-</v>
          </cell>
          <cell r="AW292">
            <v>0</v>
          </cell>
          <cell r="AY292" t="str">
            <v>N-A</v>
          </cell>
          <cell r="AZ292">
            <v>45842</v>
          </cell>
          <cell r="BA292">
            <v>45842</v>
          </cell>
          <cell r="BB292">
            <v>46011</v>
          </cell>
          <cell r="BD292" t="str">
            <v>2. NO</v>
          </cell>
          <cell r="BE292" t="str">
            <v>N-A</v>
          </cell>
          <cell r="BF292" t="str">
            <v>N-A</v>
          </cell>
          <cell r="BG292" t="str">
            <v>2. NO</v>
          </cell>
          <cell r="BH292">
            <v>0</v>
          </cell>
          <cell r="BI292" t="str">
            <v>-</v>
          </cell>
          <cell r="BJ292" t="str">
            <v>-</v>
          </cell>
          <cell r="BL292" t="str">
            <v>2025753500800002E</v>
          </cell>
          <cell r="BM292">
            <v>25000000</v>
          </cell>
          <cell r="BN292" t="str">
            <v>DIANA PATRICIA GUERRERO</v>
          </cell>
          <cell r="BO292" t="str">
            <v xml:space="preserve">https://community.secop.gov.co/Public/Tendering/ContractNoticePhases/View?PPI=CO1.PPI.40207530&amp;isFromPublicArea=True&amp;isModal=False </v>
          </cell>
          <cell r="BP292" t="str">
            <v>VIGENTE</v>
          </cell>
          <cell r="BR292" t="str">
            <v xml:space="preserve">https://community.secop.gov.co/Public/Tendering/ContractDetailView/Index?UniqueIdentifier=CO1.PCCNTR.8034141 </v>
          </cell>
          <cell r="BW292" t="str">
            <v>BANCOLOMBIA S.A.</v>
          </cell>
          <cell r="BX292" t="str">
            <v>Corriente</v>
          </cell>
          <cell r="BY292">
            <v>89414353889</v>
          </cell>
          <cell r="CN292">
            <v>25000000</v>
          </cell>
        </row>
        <row r="293">
          <cell r="A293" t="str">
            <v>DTPA-IP-33-2025</v>
          </cell>
          <cell r="B293" t="str">
            <v>1 FONAM</v>
          </cell>
          <cell r="C293" t="str">
            <v>ACEPTACIÓN OFERTA FONAM 032 DE 2025</v>
          </cell>
          <cell r="D293" t="str">
            <v>TRANSPORTES ESPECIALES ACAR S.A</v>
          </cell>
          <cell r="E293">
            <v>45842</v>
          </cell>
          <cell r="F293" t="str">
            <v>PA00-3202008-15-050- PA08-3202008-15-030- PA10-3202008-15-036 Prestar el servicio de transporte de carga marítimo en cumplimiento de las actividades misionales de la DTPA en la conservación de la diversidad biológica de las áreas protegidas del SINAP nacional. LOTE 1 PNN GORGONA.</v>
          </cell>
          <cell r="G293" t="str">
            <v>N-A</v>
          </cell>
          <cell r="H293" t="str">
            <v>5 MÍNIMA CUANTÍA</v>
          </cell>
          <cell r="I293" t="str">
            <v>19 TRANSPORTE</v>
          </cell>
          <cell r="J293" t="str">
            <v>SERVICIOS</v>
          </cell>
          <cell r="K293">
            <v>78101700</v>
          </cell>
          <cell r="L293">
            <v>22825</v>
          </cell>
          <cell r="M293">
            <v>32625</v>
          </cell>
          <cell r="N293">
            <v>45845</v>
          </cell>
          <cell r="O293" t="str">
            <v>N/A</v>
          </cell>
          <cell r="P293">
            <v>14000000</v>
          </cell>
          <cell r="Q293" t="str">
            <v>CATORCE MILLONES</v>
          </cell>
          <cell r="R293" t="str">
            <v>2 PERSONA JURIDICA</v>
          </cell>
          <cell r="S293" t="str">
            <v>1 NIT</v>
          </cell>
          <cell r="V293">
            <v>805021222</v>
          </cell>
          <cell r="W293" t="str">
            <v>10 DV 9</v>
          </cell>
          <cell r="X293" t="str">
            <v>N-A</v>
          </cell>
          <cell r="Y293" t="str">
            <v>Valle del Cauca</v>
          </cell>
          <cell r="Z293" t="str">
            <v>Santiago de Cali</v>
          </cell>
          <cell r="AA293" t="str">
            <v>N/A</v>
          </cell>
          <cell r="AB293" t="str">
            <v>N/A</v>
          </cell>
          <cell r="AC293" t="str">
            <v>N/A</v>
          </cell>
          <cell r="AD293" t="str">
            <v>N/A</v>
          </cell>
          <cell r="AE293" t="str">
            <v>SI</v>
          </cell>
          <cell r="AF293" t="str">
            <v>1 PÓLIZA</v>
          </cell>
          <cell r="AG293" t="str">
            <v>12 SEGUROS DEL ESTADO</v>
          </cell>
          <cell r="AH293" t="str">
            <v>45 CUMPLIM+ CALIDAD DL SERVICIO</v>
          </cell>
          <cell r="AI293">
            <v>45845</v>
          </cell>
          <cell r="AJ293" t="str">
            <v>41-46-101022148</v>
          </cell>
          <cell r="AK293" t="str">
            <v>GLORIA TERESITA SERNA ALZATE</v>
          </cell>
          <cell r="AL293" t="str">
            <v>PNN GORGONA</v>
          </cell>
          <cell r="AM293" t="str">
            <v>2 SUPERVISOR</v>
          </cell>
          <cell r="AN293" t="str">
            <v>3 CÉDULA DE CIUDADANÍA</v>
          </cell>
          <cell r="AO293">
            <v>6499218</v>
          </cell>
          <cell r="AP293" t="str">
            <v>ANDRES MAURICIO ROJAS CAÑAS</v>
          </cell>
          <cell r="AQ293">
            <v>180</v>
          </cell>
          <cell r="AR293" t="str">
            <v>3 NO PACTADOS</v>
          </cell>
          <cell r="AS293" t="str">
            <v>4 NO SE HA ADICIONADO NI EN VALOR y EN TIEMPO</v>
          </cell>
          <cell r="AT293">
            <v>1</v>
          </cell>
          <cell r="AU293">
            <v>7000000</v>
          </cell>
          <cell r="AV293">
            <v>46000</v>
          </cell>
          <cell r="AW293">
            <v>10</v>
          </cell>
          <cell r="AX293">
            <v>46000</v>
          </cell>
          <cell r="AY293" t="str">
            <v>N-A</v>
          </cell>
          <cell r="AZ293">
            <v>45847</v>
          </cell>
          <cell r="BA293">
            <v>45847</v>
          </cell>
          <cell r="BB293">
            <v>46011</v>
          </cell>
          <cell r="BD293" t="str">
            <v>2. NO</v>
          </cell>
          <cell r="BE293" t="str">
            <v>N-A</v>
          </cell>
          <cell r="BF293" t="str">
            <v>N-A</v>
          </cell>
          <cell r="BG293" t="str">
            <v>1. SI</v>
          </cell>
          <cell r="BH293">
            <v>1</v>
          </cell>
          <cell r="BI293" t="str">
            <v>-</v>
          </cell>
          <cell r="BJ293">
            <v>46000</v>
          </cell>
          <cell r="BK293" t="str">
            <v>PRORROGADO Y ADICIONADO</v>
          </cell>
          <cell r="BL293" t="str">
            <v xml:space="preserve">2025753502500005E
</v>
          </cell>
          <cell r="BM293">
            <v>21000000</v>
          </cell>
          <cell r="BN293" t="str">
            <v>JULIANA ISABEL MONTES ROMERO</v>
          </cell>
          <cell r="BO293" t="str">
            <v xml:space="preserve">https://community.secop.gov.co/Public/Tendering/ContractNoticePhases/View?PPI=CO1.PPI.40246526&amp;isFromPublicArea=True&amp;isModal=False </v>
          </cell>
          <cell r="BP293" t="str">
            <v>VIGENTE</v>
          </cell>
          <cell r="BR293" t="str">
            <v xml:space="preserve">https://community.secop.gov.co/Public/Tendering/ContractDetailView/Index?UniqueIdentifier=CO1.PCCNTR.8033541 </v>
          </cell>
          <cell r="BW293" t="e">
            <v>#N/A</v>
          </cell>
          <cell r="BX293" t="e">
            <v>#N/A</v>
          </cell>
          <cell r="BY293" t="e">
            <v>#N/A</v>
          </cell>
          <cell r="CN293">
            <v>21000000</v>
          </cell>
        </row>
        <row r="294">
          <cell r="A294" t="str">
            <v>DTPA-IP-33-2025</v>
          </cell>
          <cell r="B294" t="str">
            <v>1 FONAM</v>
          </cell>
          <cell r="C294" t="str">
            <v>ACEPTACIÓN OFERTA FONAM 033 DE 2025</v>
          </cell>
          <cell r="D294" t="str">
            <v>ARLEY ESTUPIÑAN ESTUPIÑAN</v>
          </cell>
          <cell r="E294">
            <v>45842</v>
          </cell>
          <cell r="F294" t="str">
            <v>PA00-3202008-15-050- PA08-3202008-15-030- PA10-3202008-15-036 Prestar el servicio de transporte de carga marítimo en cumplimiento de las actividades misionales de la DTPA en la conservación de la diversidad biológica de las áreas protegidas del SINAP nacional. LOTE 2: Prestar el servicio de transporte de carga marítimo para el PNN Uramba Bahía Málaga en cumplimiento de las actividades misionales de la DTPA en la conservación de la diversidad biológica de las áreas protegidas del SINAP nacional.</v>
          </cell>
          <cell r="G294" t="str">
            <v>N-A</v>
          </cell>
          <cell r="H294" t="str">
            <v>5 MÍNIMA CUANTÍA</v>
          </cell>
          <cell r="I294" t="str">
            <v>19 TRANSPORTE</v>
          </cell>
          <cell r="J294" t="str">
            <v>SERVICIOS</v>
          </cell>
          <cell r="K294">
            <v>78101700</v>
          </cell>
          <cell r="L294">
            <v>22825</v>
          </cell>
          <cell r="M294">
            <v>32725</v>
          </cell>
          <cell r="N294">
            <v>45846</v>
          </cell>
          <cell r="O294" t="str">
            <v>N/A</v>
          </cell>
          <cell r="P294">
            <v>20000000</v>
          </cell>
          <cell r="Q294" t="str">
            <v>VEINTE MILLONES</v>
          </cell>
          <cell r="R294" t="str">
            <v>1 PERSONA NATURAL</v>
          </cell>
          <cell r="S294" t="str">
            <v>3 CÉDULA DE CIUDADANÍA</v>
          </cell>
          <cell r="T294">
            <v>14471555</v>
          </cell>
          <cell r="U294">
            <v>7</v>
          </cell>
          <cell r="X294" t="str">
            <v>N-A</v>
          </cell>
          <cell r="Y294" t="str">
            <v>Valle del Cauca</v>
          </cell>
          <cell r="Z294" t="str">
            <v>Buenaventura</v>
          </cell>
          <cell r="AA294" t="str">
            <v>ARLEY</v>
          </cell>
          <cell r="AC294" t="str">
            <v>ESTUPIÑAN</v>
          </cell>
          <cell r="AD294" t="str">
            <v>ESTUPIÑAN</v>
          </cell>
          <cell r="AE294" t="str">
            <v>SI</v>
          </cell>
          <cell r="AF294" t="str">
            <v>1 PÓLIZA</v>
          </cell>
          <cell r="AG294" t="str">
            <v>12 SEGUROS DEL ESTADO</v>
          </cell>
          <cell r="AH294" t="str">
            <v>45 CUMPLIM+ CALIDAD DL SERVICIO</v>
          </cell>
          <cell r="AI294">
            <v>45841</v>
          </cell>
          <cell r="AJ294" t="str">
            <v>45-46-101031799</v>
          </cell>
          <cell r="AK294" t="str">
            <v>GLORIA TERESITA SERNA ALZATE</v>
          </cell>
          <cell r="AL294" t="str">
            <v>PNN URAMBA BAHÍA MÁLAGA</v>
          </cell>
          <cell r="AM294" t="str">
            <v>2 SUPERVISOR</v>
          </cell>
          <cell r="AN294" t="str">
            <v>3 CÉDULA DE CIUDADANÍA</v>
          </cell>
          <cell r="AO294">
            <v>79189471</v>
          </cell>
          <cell r="AP294" t="str">
            <v>JUAN CARLOS CONTRERAS</v>
          </cell>
          <cell r="AQ294">
            <v>180</v>
          </cell>
          <cell r="AR294" t="str">
            <v>3 NO PACTADOS</v>
          </cell>
          <cell r="AS294" t="str">
            <v>4 NO SE HA ADICIONADO NI EN VALOR y EN TIEMPO</v>
          </cell>
          <cell r="AT294">
            <v>0</v>
          </cell>
          <cell r="AU294">
            <v>0</v>
          </cell>
          <cell r="AV294" t="str">
            <v>-</v>
          </cell>
          <cell r="AW294">
            <v>0</v>
          </cell>
          <cell r="AY294" t="str">
            <v>N-A</v>
          </cell>
          <cell r="AZ294">
            <v>45847</v>
          </cell>
          <cell r="BA294">
            <v>45847</v>
          </cell>
          <cell r="BB294">
            <v>46001</v>
          </cell>
          <cell r="BD294" t="str">
            <v>2. NO</v>
          </cell>
          <cell r="BE294" t="str">
            <v>N-A</v>
          </cell>
          <cell r="BF294" t="str">
            <v>N-A</v>
          </cell>
          <cell r="BG294" t="str">
            <v>2. NO</v>
          </cell>
          <cell r="BH294">
            <v>0</v>
          </cell>
          <cell r="BI294" t="str">
            <v>-</v>
          </cell>
          <cell r="BJ294" t="str">
            <v>-</v>
          </cell>
          <cell r="BL294" t="str">
            <v>2025753502500006E</v>
          </cell>
          <cell r="BM294">
            <v>20000000</v>
          </cell>
          <cell r="BN294" t="str">
            <v>JULIANA ISABEL MONTES ROMERO</v>
          </cell>
          <cell r="BO294" t="str">
            <v xml:space="preserve">https://community.secop.gov.co/Public/Tendering/ContractNoticePhases/View?PPI=CO1.PPI.40246526&amp;isFromPublicArea=True&amp;isModal=False  </v>
          </cell>
          <cell r="BP294" t="str">
            <v>VIGENTE</v>
          </cell>
          <cell r="BR294" t="str">
            <v xml:space="preserve">https://community.secop.gov.co/Public/Tendering/ContractDetailView/Index?UniqueIdentifier=CO1.PCCNTR.8033675 </v>
          </cell>
        </row>
        <row r="295">
          <cell r="A295" t="str">
            <v>DTPA-IP-33-2025</v>
          </cell>
          <cell r="B295" t="str">
            <v>1 FONAM</v>
          </cell>
          <cell r="C295" t="str">
            <v>ACEPTACIÓN OFERTA FONAM 034 DE 2025</v>
          </cell>
          <cell r="D295" t="str">
            <v>TRANSPORTES ESPECIALES ACAR S.A</v>
          </cell>
          <cell r="E295">
            <v>45842</v>
          </cell>
          <cell r="F295" t="str">
            <v>PA00-3202008-15-050- PA08-3202008-15-030- PA10-3202008-15-036 Prestar el servicio de transporte de carga marítimo en cumplimiento de las actividades misionales de la DTPA en la conservación de la diversidad biológica de las áreas protegidas del SINAP nacional. LOTE 3: Prestar el servicio de transporte de carga marítimo para el PNN Sanquianga en cumplimiento de las actividades misionales de la DTPA en la conservación de la diversidad biológica de las áreas protegidas del SINAP nacional.</v>
          </cell>
          <cell r="G295" t="str">
            <v>N-A</v>
          </cell>
          <cell r="H295" t="str">
            <v>5 MÍNIMA CUANTÍA</v>
          </cell>
          <cell r="I295" t="str">
            <v>19 TRANSPORTE</v>
          </cell>
          <cell r="J295" t="str">
            <v>SERVICIOS</v>
          </cell>
          <cell r="K295">
            <v>78101700</v>
          </cell>
          <cell r="L295">
            <v>23425</v>
          </cell>
          <cell r="M295">
            <v>32825</v>
          </cell>
          <cell r="N295">
            <v>45846</v>
          </cell>
          <cell r="O295" t="str">
            <v>N/A</v>
          </cell>
          <cell r="P295">
            <v>15000000</v>
          </cell>
          <cell r="Q295" t="str">
            <v>QUINCE MILLONES</v>
          </cell>
          <cell r="R295" t="str">
            <v>2 PERSONA JURIDICA</v>
          </cell>
          <cell r="S295" t="str">
            <v>1 NIT</v>
          </cell>
          <cell r="V295">
            <v>805021222</v>
          </cell>
          <cell r="W295" t="str">
            <v>10 DV 9</v>
          </cell>
          <cell r="X295" t="str">
            <v>N-A</v>
          </cell>
          <cell r="Y295" t="str">
            <v>Valle del Cauca</v>
          </cell>
          <cell r="Z295" t="str">
            <v>Santiago de Cali</v>
          </cell>
          <cell r="AA295" t="str">
            <v>N/A</v>
          </cell>
          <cell r="AB295" t="str">
            <v>N/A</v>
          </cell>
          <cell r="AC295" t="str">
            <v>N/A</v>
          </cell>
          <cell r="AD295" t="str">
            <v>N/A</v>
          </cell>
          <cell r="AE295" t="str">
            <v>SI</v>
          </cell>
          <cell r="AF295" t="str">
            <v>1 PÓLIZA</v>
          </cell>
          <cell r="AG295" t="str">
            <v>12 SEGUROS DEL ESTADO</v>
          </cell>
          <cell r="AH295" t="str">
            <v>45 CUMPLIM+ CALIDAD DL SERVICIO</v>
          </cell>
          <cell r="AI295">
            <v>45845</v>
          </cell>
          <cell r="AJ295" t="str">
            <v xml:space="preserve">41-46-101022149 </v>
          </cell>
          <cell r="AK295" t="str">
            <v>GLORIA TERESITA SERNA ALZATE</v>
          </cell>
          <cell r="AL295" t="str">
            <v>PNN SANQUIANGA</v>
          </cell>
          <cell r="AM295" t="str">
            <v>2 SUPERVISOR</v>
          </cell>
          <cell r="AN295" t="str">
            <v>3 CÉDULA DE CIUDADANÍA</v>
          </cell>
          <cell r="AO295">
            <v>16279020</v>
          </cell>
          <cell r="AP295" t="str">
            <v>GUSTAVO ADOLFO MAYOR A</v>
          </cell>
          <cell r="AQ295">
            <v>180</v>
          </cell>
          <cell r="AR295" t="str">
            <v>3 NO PACTADOS</v>
          </cell>
          <cell r="AS295" t="str">
            <v>4 NO SE HA ADICIONADO NI EN VALOR y EN TIEMPO</v>
          </cell>
          <cell r="AT295">
            <v>0</v>
          </cell>
          <cell r="AU295">
            <v>0</v>
          </cell>
          <cell r="AV295" t="str">
            <v>-</v>
          </cell>
          <cell r="AW295">
            <v>0</v>
          </cell>
          <cell r="AY295" t="str">
            <v>N-A</v>
          </cell>
          <cell r="AZ295">
            <v>45847</v>
          </cell>
          <cell r="BA295">
            <v>45847</v>
          </cell>
          <cell r="BB295">
            <v>46001</v>
          </cell>
          <cell r="BD295" t="str">
            <v>2. NO</v>
          </cell>
          <cell r="BE295" t="str">
            <v>N-A</v>
          </cell>
          <cell r="BF295" t="str">
            <v>N-A</v>
          </cell>
          <cell r="BG295" t="str">
            <v>2. NO</v>
          </cell>
          <cell r="BH295">
            <v>0</v>
          </cell>
          <cell r="BI295" t="str">
            <v>-</v>
          </cell>
          <cell r="BJ295" t="str">
            <v>-</v>
          </cell>
          <cell r="BL295" t="str">
            <v xml:space="preserve">2025753502500007E </v>
          </cell>
          <cell r="BM295">
            <v>15000000</v>
          </cell>
          <cell r="BN295" t="str">
            <v>JULIANA ISABEL MONTES ROMERO</v>
          </cell>
          <cell r="BO295" t="str">
            <v xml:space="preserve">https://community.secop.gov.co/Public/Tendering/ContractNoticePhases/View?PPI=CO1.PPI.40246526&amp;isFromPublicArea=True&amp;isModal=False </v>
          </cell>
          <cell r="BP295" t="str">
            <v>VIGENTE</v>
          </cell>
          <cell r="BR295" t="str">
            <v xml:space="preserve">https://community.secop.gov.co/Public/Tendering/ContractDetailView/Index?UniqueIdentifier=CO1.PCCNTR.8033544 </v>
          </cell>
        </row>
        <row r="296">
          <cell r="A296" t="str">
            <v>DTPA-IP-33-2025</v>
          </cell>
          <cell r="B296" t="str">
            <v>1 FONAM</v>
          </cell>
          <cell r="C296" t="str">
            <v>ACEPTACIÓN OFERTA FONAM 035 DE 2025</v>
          </cell>
          <cell r="D296" t="str">
            <v>TRANSPORTES ESPECIALES ACAR S.A</v>
          </cell>
          <cell r="E296">
            <v>45842</v>
          </cell>
          <cell r="F296" t="str">
            <v>PA00-3202008-15-050- PA08-3202008-15-030- PA10-3202008-15-036 Prestar el servicio de transporte de carga marítimo en cumplimiento de las actividades misionales de la DTPA en la conservación de la diversidad biológica de las áreas protegidas del SINAP nacional. LOTE 4: Prestar el servicio de transporte de carga marítimo para el PNN Utria en cumplimiento de las actividades misionales de la DTPA en la conservación de la diversidad biológica de las áreas protegidas del SINAP nacional</v>
          </cell>
          <cell r="G296" t="str">
            <v>N-A</v>
          </cell>
          <cell r="H296" t="str">
            <v>5 MÍNIMA CUANTÍA</v>
          </cell>
          <cell r="I296" t="str">
            <v>19 TRANSPORTE</v>
          </cell>
          <cell r="J296" t="str">
            <v>SERVICIOS</v>
          </cell>
          <cell r="K296">
            <v>78101700</v>
          </cell>
          <cell r="L296">
            <v>22625</v>
          </cell>
          <cell r="M296">
            <v>32925</v>
          </cell>
          <cell r="N296">
            <v>45846</v>
          </cell>
          <cell r="O296" t="str">
            <v>N/A</v>
          </cell>
          <cell r="P296">
            <v>15000000</v>
          </cell>
          <cell r="Q296" t="str">
            <v>QUINCE MILLONES</v>
          </cell>
          <cell r="R296" t="str">
            <v>2 PERSONA JURIDICA</v>
          </cell>
          <cell r="S296" t="str">
            <v>1 NIT</v>
          </cell>
          <cell r="V296">
            <v>805021222</v>
          </cell>
          <cell r="W296" t="str">
            <v>10 DV 9</v>
          </cell>
          <cell r="X296" t="str">
            <v>N-A</v>
          </cell>
          <cell r="Y296" t="str">
            <v>Valle del Cauca</v>
          </cell>
          <cell r="Z296" t="str">
            <v>Santiago de Cali</v>
          </cell>
          <cell r="AA296" t="str">
            <v>N/A</v>
          </cell>
          <cell r="AB296" t="str">
            <v>N/A</v>
          </cell>
          <cell r="AC296" t="str">
            <v>N/A</v>
          </cell>
          <cell r="AD296" t="str">
            <v>N/A</v>
          </cell>
          <cell r="AE296" t="str">
            <v>SI</v>
          </cell>
          <cell r="AF296" t="str">
            <v>1 PÓLIZA</v>
          </cell>
          <cell r="AG296" t="str">
            <v>12 SEGUROS DEL ESTADO</v>
          </cell>
          <cell r="AH296" t="str">
            <v>45 CUMPLIM+ CALIDAD DL SERVICIO</v>
          </cell>
          <cell r="AI296">
            <v>45845</v>
          </cell>
          <cell r="AJ296" t="str">
            <v xml:space="preserve">41-46-101022150 </v>
          </cell>
          <cell r="AK296" t="str">
            <v>GLORIA TERESITA SERNA ALZATE</v>
          </cell>
          <cell r="AL296" t="str">
            <v>PNN UTRÍA</v>
          </cell>
          <cell r="AM296" t="str">
            <v>2 SUPERVISOR</v>
          </cell>
          <cell r="AN296" t="str">
            <v>3 CÉDULA DE CIUDADANÍA</v>
          </cell>
          <cell r="AO296">
            <v>66848955</v>
          </cell>
          <cell r="AP296" t="str">
            <v>MARIA XIMENA ZORRILLA A.</v>
          </cell>
          <cell r="AQ296">
            <v>180</v>
          </cell>
          <cell r="AR296" t="str">
            <v>3 NO PACTADOS</v>
          </cell>
          <cell r="AS296" t="str">
            <v>4 NO SE HA ADICIONADO NI EN VALOR y EN TIEMPO</v>
          </cell>
          <cell r="AT296">
            <v>0</v>
          </cell>
          <cell r="AU296">
            <v>0</v>
          </cell>
          <cell r="AV296" t="str">
            <v>-</v>
          </cell>
          <cell r="AW296">
            <v>0</v>
          </cell>
          <cell r="AY296" t="str">
            <v>N-A</v>
          </cell>
          <cell r="AZ296">
            <v>45847</v>
          </cell>
          <cell r="BA296">
            <v>45847</v>
          </cell>
          <cell r="BB296">
            <v>46001</v>
          </cell>
          <cell r="BD296" t="str">
            <v>2. NO</v>
          </cell>
          <cell r="BE296" t="str">
            <v>N-A</v>
          </cell>
          <cell r="BF296" t="str">
            <v>N-A</v>
          </cell>
          <cell r="BG296" t="str">
            <v>2. NO</v>
          </cell>
          <cell r="BH296">
            <v>0</v>
          </cell>
          <cell r="BI296" t="str">
            <v>-</v>
          </cell>
          <cell r="BJ296" t="str">
            <v>-</v>
          </cell>
          <cell r="BL296" t="str">
            <v>2025753502500008E</v>
          </cell>
          <cell r="BM296">
            <v>15000000</v>
          </cell>
          <cell r="BN296" t="str">
            <v>JULIANA ISABEL MONTES ROMERO</v>
          </cell>
          <cell r="BO296" t="str">
            <v xml:space="preserve">https://community.secop.gov.co/Public/Tendering/ContractNoticePhases/View?PPI=CO1.PPI.40246526&amp;isFromPublicArea=True&amp;isModal=False </v>
          </cell>
          <cell r="BP296" t="str">
            <v>VIGENTE</v>
          </cell>
          <cell r="BR296" t="str">
            <v xml:space="preserve">https://community.secop.gov.co/Public/Tendering/ContractDetailView/Index?UniqueIdentifier=CO1.PCCNTR.8033854 </v>
          </cell>
        </row>
        <row r="297">
          <cell r="A297" t="str">
            <v>DTPA-IP-34-2025</v>
          </cell>
          <cell r="B297" t="str">
            <v>1 FONAM</v>
          </cell>
          <cell r="C297" t="str">
            <v>ACEPTACIÓN OFERTA FONAM 046 DE 2025</v>
          </cell>
          <cell r="D297" t="str">
            <v xml:space="preserve">ANALTEC LABORATORIOS S.A.S
</v>
          </cell>
          <cell r="E297">
            <v>45875</v>
          </cell>
          <cell r="F297" t="str">
            <v>PA04-3202008-9-126 Prestar servicio de toma de muestras y análisis microbiológicos y fisicoquímicos de cuerpos de agua priorizados del PNN Farallones de Cali, en los ecosistemas andinos, en el marco de la conservación de la diversidad biológica de las Áreas Protegidas del SINAP Nacional.</v>
          </cell>
          <cell r="G297" t="str">
            <v>N-A</v>
          </cell>
          <cell r="H297" t="str">
            <v>5 MÍNIMA CUANTÍA</v>
          </cell>
          <cell r="I297" t="str">
            <v>20 OTROS</v>
          </cell>
          <cell r="J297" t="str">
            <v>SERVICIOS</v>
          </cell>
          <cell r="K297">
            <v>70171501</v>
          </cell>
          <cell r="L297">
            <v>24225</v>
          </cell>
          <cell r="M297">
            <v>40025</v>
          </cell>
          <cell r="N297">
            <v>45877</v>
          </cell>
          <cell r="O297" t="str">
            <v>N/A</v>
          </cell>
          <cell r="P297">
            <v>20000000</v>
          </cell>
          <cell r="Q297" t="str">
            <v>VEINTE MILLONES</v>
          </cell>
          <cell r="R297" t="str">
            <v>2 PERSONA JURIDICA</v>
          </cell>
          <cell r="S297" t="str">
            <v>1 NIT</v>
          </cell>
          <cell r="V297">
            <v>900666414</v>
          </cell>
          <cell r="W297" t="str">
            <v>10 DV 9</v>
          </cell>
          <cell r="X297" t="str">
            <v>N-A</v>
          </cell>
          <cell r="Y297" t="str">
            <v>Antioquia</v>
          </cell>
          <cell r="Z297" t="str">
            <v>Medellín</v>
          </cell>
          <cell r="AA297" t="str">
            <v>N/A</v>
          </cell>
          <cell r="AB297" t="str">
            <v>N/A</v>
          </cell>
          <cell r="AC297" t="str">
            <v>N/A</v>
          </cell>
          <cell r="AD297" t="str">
            <v>N/A</v>
          </cell>
          <cell r="AE297" t="str">
            <v>SI</v>
          </cell>
          <cell r="AF297" t="str">
            <v>1 PÓLIZA</v>
          </cell>
          <cell r="AG297" t="str">
            <v>14 ASEGURADORA SOLIDARIA</v>
          </cell>
          <cell r="AH297" t="str">
            <v>45 CUMPLIM+ CALIDAD DL SERVICIO</v>
          </cell>
          <cell r="AI297">
            <v>45875</v>
          </cell>
          <cell r="AJ297" t="str">
            <v>496 47 994000021988</v>
          </cell>
          <cell r="AK297" t="str">
            <v>GLORIA TERESITA SERNA ALZATE</v>
          </cell>
          <cell r="AL297" t="str">
            <v>PNN FARALLONES DE CALI</v>
          </cell>
          <cell r="AM297" t="str">
            <v>2 SUPERVISOR</v>
          </cell>
          <cell r="AN297" t="str">
            <v>3 CÉDULA DE CIUDADANÍA</v>
          </cell>
          <cell r="AO297">
            <v>16738049</v>
          </cell>
          <cell r="AP297" t="str">
            <v>JAIME ALBERTO CELIS PERDOMO</v>
          </cell>
          <cell r="AQ297">
            <v>30</v>
          </cell>
          <cell r="AR297" t="str">
            <v>3 NO PACTADOS</v>
          </cell>
          <cell r="AS297" t="str">
            <v>4 NO SE HA ADICIONADO NI EN VALOR y EN TIEMPO</v>
          </cell>
          <cell r="AT297">
            <v>0</v>
          </cell>
          <cell r="AU297">
            <v>0</v>
          </cell>
          <cell r="AV297" t="str">
            <v>-</v>
          </cell>
          <cell r="AW297">
            <v>0</v>
          </cell>
          <cell r="AY297" t="str">
            <v>N-A</v>
          </cell>
          <cell r="AZ297">
            <v>45880</v>
          </cell>
          <cell r="BA297">
            <v>45883</v>
          </cell>
          <cell r="BB297">
            <v>45906</v>
          </cell>
          <cell r="BD297" t="str">
            <v>2. NO</v>
          </cell>
          <cell r="BE297" t="str">
            <v>N-A</v>
          </cell>
          <cell r="BF297" t="str">
            <v>N-A</v>
          </cell>
          <cell r="BG297" t="str">
            <v>2. NO</v>
          </cell>
          <cell r="BH297">
            <v>0</v>
          </cell>
          <cell r="BI297" t="str">
            <v>-</v>
          </cell>
          <cell r="BJ297" t="str">
            <v>-</v>
          </cell>
          <cell r="BL297" t="str">
            <v>2025753502500010E</v>
          </cell>
          <cell r="BM297">
            <v>20000000</v>
          </cell>
          <cell r="BN297" t="str">
            <v>WENDY ISABEL DAVID</v>
          </cell>
          <cell r="BO297" t="str">
            <v xml:space="preserve">https://community.secop.gov.co/Public/Tendering/ContractNoticePhases/View?PPI=CO1.PPI.40287575&amp;isFromPublicArea=True&amp;isModal=False </v>
          </cell>
          <cell r="BP297" t="str">
            <v>VIGENTE</v>
          </cell>
          <cell r="BR297" t="str">
            <v>https://community.secop.gov.co/Public/Tendering/ContractDetailView/Index?UniqueIdentifier=CO1.PCCNTR.8170786</v>
          </cell>
          <cell r="BW297" t="e">
            <v>#N/A</v>
          </cell>
          <cell r="BX297" t="e">
            <v>#N/A</v>
          </cell>
          <cell r="BY297" t="e">
            <v>#N/A</v>
          </cell>
          <cell r="CN297">
            <v>20000000</v>
          </cell>
        </row>
        <row r="298">
          <cell r="A298" t="str">
            <v>DTPA-IP-35-2025</v>
          </cell>
          <cell r="B298" t="str">
            <v>2 NACION</v>
          </cell>
          <cell r="C298" t="str">
            <v>ACEPTACIÓN OFERTA NACIÓN 037 DE 2025</v>
          </cell>
          <cell r="D298" t="str">
            <v xml:space="preserve">MANUEL GEORGE GAMBOA CUESTA
</v>
          </cell>
          <cell r="E298">
            <v>45852</v>
          </cell>
          <cell r="F298" t="str">
            <v>PA06-3202032-1-029 prestar servicios de mantenimiento preventivo y correctivo a todo costo de los vehículos terrestres del PNN LOS Katíos para implementar las acciones de prevención, vigilancia y control en las áreas protegidas administradas por PNNC en el marco de la conservación de la diversidad biológica de las áreas protegidas del SINAP nacional</v>
          </cell>
          <cell r="G298" t="str">
            <v>N-A</v>
          </cell>
          <cell r="H298" t="str">
            <v>5 MÍNIMA CUANTÍA</v>
          </cell>
          <cell r="I298" t="str">
            <v>11 MANTENIMIENTO y/o REPARACIÓN</v>
          </cell>
          <cell r="J298" t="str">
            <v>SERVICIOS</v>
          </cell>
          <cell r="K298">
            <v>78181500</v>
          </cell>
          <cell r="L298">
            <v>17125</v>
          </cell>
          <cell r="M298">
            <v>35425</v>
          </cell>
          <cell r="N298">
            <v>45853</v>
          </cell>
          <cell r="O298" t="str">
            <v>N/A</v>
          </cell>
          <cell r="P298">
            <v>10000000</v>
          </cell>
          <cell r="Q298" t="str">
            <v>DIEZ MILLONES</v>
          </cell>
          <cell r="R298" t="str">
            <v>1 PERSONA NATURAL</v>
          </cell>
          <cell r="S298" t="str">
            <v>3 CÉDULA DE CIUDADANÍA</v>
          </cell>
          <cell r="T298">
            <v>71981200</v>
          </cell>
          <cell r="U298">
            <v>3</v>
          </cell>
          <cell r="X298" t="str">
            <v>N-A</v>
          </cell>
          <cell r="Y298" t="str">
            <v>Antioquia</v>
          </cell>
          <cell r="Z298" t="str">
            <v>Turbo</v>
          </cell>
          <cell r="AA298" t="str">
            <v xml:space="preserve">MANUEL </v>
          </cell>
          <cell r="AB298" t="str">
            <v>GEORGE</v>
          </cell>
          <cell r="AC298" t="str">
            <v>GAMBOA</v>
          </cell>
          <cell r="AD298" t="str">
            <v>CUESTA</v>
          </cell>
          <cell r="AE298" t="str">
            <v>SI</v>
          </cell>
          <cell r="AF298" t="str">
            <v>1 PÓLIZA</v>
          </cell>
          <cell r="AG298" t="str">
            <v>12 SEGUROS DEL ESTADO</v>
          </cell>
          <cell r="AH298" t="str">
            <v>45 CUMPLIM+ CALIDAD DL SERVICIO</v>
          </cell>
          <cell r="AI298">
            <v>45852</v>
          </cell>
          <cell r="AJ298" t="str">
            <v>45-46-101031874</v>
          </cell>
          <cell r="AK298" t="str">
            <v>GLORIA TERESITA SERNA ALZATE</v>
          </cell>
          <cell r="AL298" t="str">
            <v>PNN LOS KATIOS</v>
          </cell>
          <cell r="AM298" t="str">
            <v>2 SUPERVISOR</v>
          </cell>
          <cell r="AN298" t="str">
            <v>3 CÉDULA DE CIUDADANÍA</v>
          </cell>
          <cell r="AO298">
            <v>12563768</v>
          </cell>
          <cell r="AP298" t="str">
            <v>NELSON DE LA ROSA MANJARRES</v>
          </cell>
          <cell r="AQ298">
            <v>139</v>
          </cell>
          <cell r="AR298" t="str">
            <v>3 NO PACTADOS</v>
          </cell>
          <cell r="AS298" t="str">
            <v>4 NO SE HA ADICIONADO NI EN VALOR y EN TIEMPO</v>
          </cell>
          <cell r="AT298">
            <v>0</v>
          </cell>
          <cell r="AU298">
            <v>0</v>
          </cell>
          <cell r="AV298" t="str">
            <v>-</v>
          </cell>
          <cell r="AW298">
            <v>0</v>
          </cell>
          <cell r="AY298" t="str">
            <v>N-A</v>
          </cell>
          <cell r="AZ298">
            <v>45856</v>
          </cell>
          <cell r="BA298">
            <v>45856</v>
          </cell>
          <cell r="BB298">
            <v>45991</v>
          </cell>
          <cell r="BD298" t="str">
            <v>2. NO</v>
          </cell>
          <cell r="BE298" t="str">
            <v>N-A</v>
          </cell>
          <cell r="BF298" t="str">
            <v>N-A</v>
          </cell>
          <cell r="BG298" t="str">
            <v>2. NO</v>
          </cell>
          <cell r="BH298">
            <v>0</v>
          </cell>
          <cell r="BI298" t="str">
            <v>-</v>
          </cell>
          <cell r="BJ298" t="str">
            <v>-</v>
          </cell>
          <cell r="BL298" t="str">
            <v>2025753500800004E</v>
          </cell>
          <cell r="BM298">
            <v>10000000</v>
          </cell>
          <cell r="BN298" t="str">
            <v>DIANA PATRICIA GUERRERO</v>
          </cell>
          <cell r="BO298" t="str">
            <v xml:space="preserve">https://community.secop.gov.co/Public/Tendering/ContractNoticePhases/View?PPI=CO1.PPI.40488309&amp;isFromPublicArea=True&amp;isModal=False </v>
          </cell>
          <cell r="BP298" t="str">
            <v>VIGENTE</v>
          </cell>
          <cell r="BR298" t="str">
            <v xml:space="preserve">https://community.secop.gov.co/Public/Tendering/ContractDetailView/Index?UniqueIdentifier=CO1.PCCNTR.8074836 </v>
          </cell>
          <cell r="BW298" t="str">
            <v>BANCO DE BOGOTA</v>
          </cell>
          <cell r="BX298" t="str">
            <v>Ahorro</v>
          </cell>
          <cell r="BY298">
            <v>620233635</v>
          </cell>
          <cell r="CN298">
            <v>10000000</v>
          </cell>
        </row>
        <row r="299">
          <cell r="A299" t="str">
            <v>DTPA-IP-36-2025</v>
          </cell>
          <cell r="B299" t="str">
            <v>2 NACION</v>
          </cell>
          <cell r="C299" t="str">
            <v>ACEPTACIÓN OFERTA NACIÓN 038 DE 2025</v>
          </cell>
          <cell r="D299" t="str">
            <v>SERVIFRENOS GALINDEZ S.A.S</v>
          </cell>
          <cell r="E299">
            <v>45853</v>
          </cell>
          <cell r="F299" t="str">
            <v xml:space="preserve">Prestar servicios de Mantenimiento preventivo y correctivo a todo costo del parque automotor pertenecientes al PNN Munchique requeridos para fortalecer los procesos administrativos de las áreas de SPNNC. </v>
          </cell>
          <cell r="G299" t="str">
            <v>N-A</v>
          </cell>
          <cell r="H299" t="str">
            <v>5 MÍNIMA CUANTÍA</v>
          </cell>
          <cell r="I299" t="str">
            <v>11 MANTENIMIENTO y/o REPARACIÓN</v>
          </cell>
          <cell r="J299" t="str">
            <v>SERVICIOS</v>
          </cell>
          <cell r="K299">
            <v>78181500</v>
          </cell>
          <cell r="L299">
            <v>5825</v>
          </cell>
          <cell r="M299">
            <v>35625</v>
          </cell>
          <cell r="N299">
            <v>45854</v>
          </cell>
          <cell r="O299" t="str">
            <v>N/A</v>
          </cell>
          <cell r="P299">
            <v>30000000</v>
          </cell>
          <cell r="Q299" t="str">
            <v>TREINTA MILLONES</v>
          </cell>
          <cell r="R299" t="str">
            <v>2 PERSONA JURIDICA</v>
          </cell>
          <cell r="S299" t="str">
            <v>1 NIT</v>
          </cell>
          <cell r="V299">
            <v>901167412</v>
          </cell>
          <cell r="W299" t="str">
            <v>8 DV 7</v>
          </cell>
          <cell r="X299" t="str">
            <v>N-A</v>
          </cell>
          <cell r="Y299" t="str">
            <v>Cauca</v>
          </cell>
          <cell r="Z299" t="str">
            <v>Popayan</v>
          </cell>
          <cell r="AA299" t="str">
            <v>N/A</v>
          </cell>
          <cell r="AB299" t="str">
            <v>N/A</v>
          </cell>
          <cell r="AC299" t="str">
            <v>N/A</v>
          </cell>
          <cell r="AD299" t="str">
            <v>N/A</v>
          </cell>
          <cell r="AE299" t="str">
            <v>SI</v>
          </cell>
          <cell r="AF299" t="str">
            <v>1 PÓLIZA</v>
          </cell>
          <cell r="AG299" t="str">
            <v>8 MUNDIAL SEGUROS</v>
          </cell>
          <cell r="AH299" t="str">
            <v>45 CUMPLIM+ CALIDAD DL SERVICIO</v>
          </cell>
          <cell r="AI299">
            <v>45849</v>
          </cell>
          <cell r="AJ299">
            <v>100100463</v>
          </cell>
          <cell r="AK299" t="str">
            <v>GLORIA TERESITA SERNA ALZATE</v>
          </cell>
          <cell r="AL299" t="str">
            <v>PNN MUNCHIQUE</v>
          </cell>
          <cell r="AM299" t="str">
            <v>2 SUPERVISOR</v>
          </cell>
          <cell r="AN299" t="str">
            <v>3 CÉDULA DE CIUDADANÍA</v>
          </cell>
          <cell r="AO299">
            <v>16738049</v>
          </cell>
          <cell r="AP299" t="str">
            <v>JAIME ALBERTO CELIS PERDOMO</v>
          </cell>
          <cell r="AQ299">
            <v>180</v>
          </cell>
          <cell r="AR299" t="str">
            <v>3 NO PACTADOS</v>
          </cell>
          <cell r="AS299" t="str">
            <v>4 NO SE HA ADICIONADO NI EN VALOR y EN TIEMPO</v>
          </cell>
          <cell r="AT299">
            <v>0</v>
          </cell>
          <cell r="AU299">
            <v>0</v>
          </cell>
          <cell r="AV299" t="str">
            <v>-</v>
          </cell>
          <cell r="AW299">
            <v>0</v>
          </cell>
          <cell r="AY299" t="str">
            <v>N-A</v>
          </cell>
          <cell r="AZ299">
            <v>45853</v>
          </cell>
          <cell r="BA299">
            <v>45855</v>
          </cell>
          <cell r="BB299">
            <v>46021</v>
          </cell>
          <cell r="BD299" t="str">
            <v>2. NO</v>
          </cell>
          <cell r="BE299" t="str">
            <v>N-A</v>
          </cell>
          <cell r="BF299" t="str">
            <v>N-A</v>
          </cell>
          <cell r="BG299" t="str">
            <v>2. NO</v>
          </cell>
          <cell r="BH299">
            <v>0</v>
          </cell>
          <cell r="BI299" t="str">
            <v>-</v>
          </cell>
          <cell r="BJ299" t="str">
            <v>-</v>
          </cell>
          <cell r="BL299" t="str">
            <v>2025753500800003E</v>
          </cell>
          <cell r="BM299">
            <v>30000000</v>
          </cell>
          <cell r="BN299" t="str">
            <v>JULIANA ISABEL MONTES ROMERO</v>
          </cell>
          <cell r="BO299" t="str">
            <v xml:space="preserve">https://community.secop.gov.co/Public/Tendering/ContractNoticePhases/View?PPI=CO1.PPI.40491910&amp;isFromPublicArea=True&amp;isModal=False </v>
          </cell>
          <cell r="BP299" t="str">
            <v>VIGENTE</v>
          </cell>
          <cell r="BR299" t="str">
            <v xml:space="preserve">https://community.secop.gov.co/Public/Tendering/ContractDetailView/Index?UniqueIdentifier=CO1.PCCNTR.8075477 </v>
          </cell>
          <cell r="BW299" t="e">
            <v>#N/A</v>
          </cell>
          <cell r="BX299" t="e">
            <v>#N/A</v>
          </cell>
          <cell r="BY299" t="e">
            <v>#N/A</v>
          </cell>
          <cell r="CN299">
            <v>30000000</v>
          </cell>
        </row>
        <row r="300">
          <cell r="A300" t="str">
            <v>DTPA-IP-37-2025</v>
          </cell>
          <cell r="B300" t="str">
            <v>1 FONAM</v>
          </cell>
          <cell r="C300" t="str">
            <v>ACEPTACIÓN OFERTA FONAM 041 DE 2025</v>
          </cell>
          <cell r="D300" t="str">
            <v>KEELCUR TECNOLOGÍA AMBIENTAL S.A.S. BIC</v>
          </cell>
          <cell r="E300">
            <v>45853</v>
          </cell>
          <cell r="F300" t="str">
            <v>PA04-3202008-9-135. Prestar servicio de mantenimiento y calibración a todo costo de los equipos utilizados en el PNN Farallones de Cali, para la ejecución de acciones a adelantarse en las diferentes estrategias del área, en el marco de la conservación de la diversidad biológica de las áreas protegidas del SINAP nacional.</v>
          </cell>
          <cell r="G300" t="str">
            <v>N-A</v>
          </cell>
          <cell r="H300" t="str">
            <v>5 MÍNIMA CUANTÍA</v>
          </cell>
          <cell r="I300" t="str">
            <v>11 MANTENIMIENTO y/o REPARACIÓN</v>
          </cell>
          <cell r="J300" t="str">
            <v>SERVICIOS</v>
          </cell>
          <cell r="K300">
            <v>81141504</v>
          </cell>
          <cell r="L300">
            <v>24125</v>
          </cell>
          <cell r="M300">
            <v>34725</v>
          </cell>
          <cell r="N300">
            <v>45854</v>
          </cell>
          <cell r="O300" t="str">
            <v>N/A</v>
          </cell>
          <cell r="P300">
            <v>38942500</v>
          </cell>
          <cell r="Q300" t="str">
            <v>VEINTISÉIS MILLONES CIENTO CINCUENTA MIL</v>
          </cell>
          <cell r="R300" t="str">
            <v>2 PERSONA JURIDICA</v>
          </cell>
          <cell r="S300" t="str">
            <v>1 NIT</v>
          </cell>
          <cell r="V300">
            <v>901643064</v>
          </cell>
          <cell r="W300" t="str">
            <v>10 DV 9</v>
          </cell>
          <cell r="X300" t="str">
            <v>N-A</v>
          </cell>
          <cell r="Y300" t="str">
            <v>Valle del Cauca</v>
          </cell>
          <cell r="Z300" t="str">
            <v>Candelaria</v>
          </cell>
          <cell r="AA300" t="str">
            <v>N/A</v>
          </cell>
          <cell r="AB300" t="str">
            <v>N/A</v>
          </cell>
          <cell r="AC300" t="str">
            <v>N/A</v>
          </cell>
          <cell r="AD300" t="str">
            <v>N/A</v>
          </cell>
          <cell r="AE300" t="str">
            <v>SI</v>
          </cell>
          <cell r="AF300" t="str">
            <v>1 PÓLIZA</v>
          </cell>
          <cell r="AG300" t="str">
            <v>11 SEGUROS BOLÍVAR</v>
          </cell>
          <cell r="AH300" t="str">
            <v>45 CUMPLIM+ CALIDAD DL SERVICIO</v>
          </cell>
          <cell r="AI300">
            <v>45854</v>
          </cell>
          <cell r="AJ300">
            <v>1020113285401</v>
          </cell>
          <cell r="AK300" t="str">
            <v>GLORIA TERESITA SERNA ALZATE</v>
          </cell>
          <cell r="AL300" t="str">
            <v>PNN FARALLONES DE CALI</v>
          </cell>
          <cell r="AM300" t="str">
            <v>2 SUPERVISOR</v>
          </cell>
          <cell r="AN300" t="str">
            <v>3 CÉDULA DE CIUDADANÍA</v>
          </cell>
          <cell r="AO300">
            <v>16738049</v>
          </cell>
          <cell r="AP300" t="str">
            <v>JAIME ALBERTO CELIS PERDOMO</v>
          </cell>
          <cell r="AQ300">
            <v>46</v>
          </cell>
          <cell r="AR300" t="str">
            <v>3 NO PACTADOS</v>
          </cell>
          <cell r="AS300" t="str">
            <v>4 NO SE HA ADICIONADO NI EN VALOR y EN TIEMPO</v>
          </cell>
          <cell r="AT300">
            <v>1</v>
          </cell>
          <cell r="AU300">
            <v>12792500</v>
          </cell>
          <cell r="AV300">
            <v>45930</v>
          </cell>
          <cell r="AW300">
            <v>30</v>
          </cell>
          <cell r="AX300">
            <v>45930</v>
          </cell>
          <cell r="AY300" t="str">
            <v>N-A</v>
          </cell>
          <cell r="AZ300">
            <v>45900</v>
          </cell>
          <cell r="BA300">
            <v>45854</v>
          </cell>
          <cell r="BB300">
            <v>45960</v>
          </cell>
          <cell r="BD300" t="str">
            <v>2. NO</v>
          </cell>
          <cell r="BE300" t="str">
            <v>N-A</v>
          </cell>
          <cell r="BF300" t="str">
            <v>N-A</v>
          </cell>
          <cell r="BG300" t="str">
            <v>2. NO</v>
          </cell>
          <cell r="BH300">
            <v>0</v>
          </cell>
          <cell r="BI300" t="str">
            <v>-</v>
          </cell>
          <cell r="BJ300" t="str">
            <v>2025/08/28 - 2025/09/30</v>
          </cell>
          <cell r="BK300" t="str">
            <v>PRORROGADO DOS VECES Y ADICIONADOS UNA VEZ</v>
          </cell>
          <cell r="BL300" t="str">
            <v>2025753501700004E</v>
          </cell>
          <cell r="BM300">
            <v>51735000</v>
          </cell>
          <cell r="BN300" t="str">
            <v>ALEX YANIRA PISMAG PORTILLA</v>
          </cell>
          <cell r="BO300" t="str">
            <v xml:space="preserve">https://community.secop.gov.co/Public/Tendering/ContractNoticePhases/View?PPI=CO1.PPI.40489711&amp;isFromPublicArea=True&amp;isModal=False </v>
          </cell>
          <cell r="BP300" t="str">
            <v>VIGENTE</v>
          </cell>
          <cell r="BR300" t="str">
            <v xml:space="preserve">https://community.secop.gov.co/Public/Tendering/ContractDetailView/Index?UniqueIdentifier=CO1.PCCNTR.8084488 </v>
          </cell>
          <cell r="BW300" t="e">
            <v>#N/A</v>
          </cell>
          <cell r="BX300" t="e">
            <v>#N/A</v>
          </cell>
          <cell r="BY300" t="e">
            <v>#N/A</v>
          </cell>
          <cell r="CN300">
            <v>51735000</v>
          </cell>
        </row>
        <row r="301">
          <cell r="A301" t="str">
            <v>DTPA-IP-38-2025</v>
          </cell>
          <cell r="B301" t="str">
            <v>1 FONAM</v>
          </cell>
          <cell r="C301" t="str">
            <v>ACEPTACIÓN OFERTA FONAM 044 DE 2025</v>
          </cell>
          <cell r="D301" t="str">
            <v>MAR ANTIGUO S.A.S</v>
          </cell>
          <cell r="E301">
            <v>45863</v>
          </cell>
          <cell r="F301" t="str">
            <v>PA10-3202060-19_1-039; PA10-3202060-18_1-040 Adquirir equipos, herramientas e insumos en el PNN Utría para monitorear e implementar el proceso de restauración en las zonas degradadas y alteradas del área protegida y/o zonas de influencia, en el marco de la conservación de la diversidad biológica de las áreas protegidas del SINAP nacional".</v>
          </cell>
          <cell r="G301" t="str">
            <v>N-A</v>
          </cell>
          <cell r="H301" t="str">
            <v>5 MÍNIMA CUANTÍA</v>
          </cell>
          <cell r="I301" t="str">
            <v>3 COMPRAVENTA y/o SUMINISTRO</v>
          </cell>
          <cell r="J301" t="str">
            <v>COMPRAVENTA</v>
          </cell>
          <cell r="K301">
            <v>27112000</v>
          </cell>
          <cell r="L301">
            <v>23525</v>
          </cell>
          <cell r="M301">
            <v>37525</v>
          </cell>
          <cell r="N301">
            <v>45868</v>
          </cell>
          <cell r="O301" t="str">
            <v>N/A</v>
          </cell>
          <cell r="P301">
            <v>28386300</v>
          </cell>
          <cell r="Q301" t="str">
            <v>VEINTIOCHO MILLONES TRESCIENTOS OCHENTA Y SEIS MIL TRESCIENTOS</v>
          </cell>
          <cell r="R301" t="str">
            <v>2 PERSONA JURIDICA</v>
          </cell>
          <cell r="S301" t="str">
            <v>1 NIT</v>
          </cell>
          <cell r="V301">
            <v>900034591</v>
          </cell>
          <cell r="W301" t="str">
            <v>3 DV 2</v>
          </cell>
          <cell r="X301" t="str">
            <v>N-A</v>
          </cell>
          <cell r="Y301" t="str">
            <v>Valle del Cauca</v>
          </cell>
          <cell r="Z301" t="str">
            <v>Santiago de Cali</v>
          </cell>
          <cell r="AA301" t="str">
            <v>N/A</v>
          </cell>
          <cell r="AB301" t="str">
            <v>N/A</v>
          </cell>
          <cell r="AC301" t="str">
            <v>N/A</v>
          </cell>
          <cell r="AD301" t="str">
            <v>N/A</v>
          </cell>
          <cell r="AE301" t="str">
            <v>SI</v>
          </cell>
          <cell r="AF301" t="str">
            <v>1 PÓLIZA</v>
          </cell>
          <cell r="AG301" t="str">
            <v>12 SEGUROS DEL ESTADO</v>
          </cell>
          <cell r="AH301" t="str">
            <v>45 CUMPLIM+ CALIDAD DL SERVICIO</v>
          </cell>
          <cell r="AI301">
            <v>45866</v>
          </cell>
          <cell r="AJ301" t="str">
            <v>45-46-101031965</v>
          </cell>
          <cell r="AK301" t="str">
            <v>GLORIA TERESITA SERNA ALZATE</v>
          </cell>
          <cell r="AL301" t="str">
            <v>PNN UTRÍA</v>
          </cell>
          <cell r="AM301" t="str">
            <v>2 SUPERVISOR</v>
          </cell>
          <cell r="AN301" t="str">
            <v>3 CÉDULA DE CIUDADANÍA</v>
          </cell>
          <cell r="AO301">
            <v>66848955</v>
          </cell>
          <cell r="AP301" t="str">
            <v>MARIA XIMENA ZORRILLA A.</v>
          </cell>
          <cell r="AQ301">
            <v>36</v>
          </cell>
          <cell r="AR301" t="str">
            <v>3 NO PACTADOS</v>
          </cell>
          <cell r="AS301" t="str">
            <v>4 NO SE HA ADICIONADO NI EN VALOR y EN TIEMPO</v>
          </cell>
          <cell r="AT301">
            <v>0</v>
          </cell>
          <cell r="AU301">
            <v>0</v>
          </cell>
          <cell r="AV301" t="str">
            <v>-</v>
          </cell>
          <cell r="AW301">
            <v>0</v>
          </cell>
          <cell r="AY301" t="str">
            <v>N-A</v>
          </cell>
          <cell r="AZ301">
            <v>45867</v>
          </cell>
          <cell r="BA301">
            <v>45868</v>
          </cell>
          <cell r="BB301">
            <v>45899</v>
          </cell>
          <cell r="BD301" t="str">
            <v>2. NO</v>
          </cell>
          <cell r="BE301" t="str">
            <v>N-A</v>
          </cell>
          <cell r="BF301" t="str">
            <v>N-A</v>
          </cell>
          <cell r="BG301" t="str">
            <v>2. NO</v>
          </cell>
          <cell r="BH301">
            <v>0</v>
          </cell>
          <cell r="BI301" t="str">
            <v>-</v>
          </cell>
          <cell r="BJ301" t="str">
            <v>-</v>
          </cell>
          <cell r="BL301" t="str">
            <v>2025753501400005E</v>
          </cell>
          <cell r="BM301">
            <v>28386300</v>
          </cell>
          <cell r="BN301" t="str">
            <v>KHAREM CARABALI MARULANDA</v>
          </cell>
          <cell r="BO301" t="str">
            <v xml:space="preserve">https://community.secop.gov.co/Public/Tendering/ContractNoticePhases/View?PPI=CO1.PPI.40543456&amp;isFromPublicArea=True&amp;isModal=False </v>
          </cell>
          <cell r="BP301" t="str">
            <v>VIGENTE</v>
          </cell>
          <cell r="BR301" t="str">
            <v xml:space="preserve">https://community.secop.gov.co/Public/Tendering/ContractDetailView/Index?UniqueIdentifier=CO1.PCCNTR.8125612 </v>
          </cell>
          <cell r="BW301" t="e">
            <v>#N/A</v>
          </cell>
          <cell r="BX301" t="e">
            <v>#N/A</v>
          </cell>
          <cell r="BY301" t="e">
            <v>#N/A</v>
          </cell>
          <cell r="CN301">
            <v>28386300</v>
          </cell>
        </row>
        <row r="302">
          <cell r="A302" t="str">
            <v>DTPA-IP-39-2025</v>
          </cell>
          <cell r="B302" t="str">
            <v>1 FONAM</v>
          </cell>
          <cell r="C302" t="str">
            <v>ACEPTACIÓN OFERTA FONAM 039 DE 2025</v>
          </cell>
          <cell r="D302" t="str">
            <v>MAR ANTIGUO S.A.S.</v>
          </cell>
          <cell r="E302">
            <v>45853</v>
          </cell>
          <cell r="F302" t="str">
            <v xml:space="preserve">PA08-3202032-1-013 Adquirir GPS para la captura de datos en campo en el desarrollo de las actividades operativas de prevención, vigilancia y control en el marco de la conservación de la diversidad biológica AP del SINAP nacional </v>
          </cell>
          <cell r="G302" t="str">
            <v>N-A</v>
          </cell>
          <cell r="H302" t="str">
            <v>5 MÍNIMA CUANTÍA</v>
          </cell>
          <cell r="I302" t="str">
            <v>3 COMPRAVENTA y/o SUMINISTRO</v>
          </cell>
          <cell r="J302" t="str">
            <v>COMPRAVENTA</v>
          </cell>
          <cell r="K302">
            <v>32101656</v>
          </cell>
          <cell r="L302">
            <v>22225</v>
          </cell>
          <cell r="M302">
            <v>34625</v>
          </cell>
          <cell r="N302">
            <v>45854</v>
          </cell>
          <cell r="O302" t="str">
            <v>N/A</v>
          </cell>
          <cell r="P302">
            <v>3380000</v>
          </cell>
          <cell r="Q302" t="str">
            <v>TRES MILLONES TRESCIENTOS OCHENTA MIL</v>
          </cell>
          <cell r="R302" t="str">
            <v>2 PERSONA JURIDICA</v>
          </cell>
          <cell r="S302" t="str">
            <v>1 NIT</v>
          </cell>
          <cell r="V302">
            <v>900034591</v>
          </cell>
          <cell r="W302" t="str">
            <v>3 DV 2</v>
          </cell>
          <cell r="X302" t="str">
            <v>N-A</v>
          </cell>
          <cell r="Y302" t="str">
            <v>Valle del Cauca</v>
          </cell>
          <cell r="Z302" t="str">
            <v>Santiago de Cali</v>
          </cell>
          <cell r="AA302" t="str">
            <v>N/A</v>
          </cell>
          <cell r="AB302" t="str">
            <v>N/A</v>
          </cell>
          <cell r="AC302" t="str">
            <v>N/A</v>
          </cell>
          <cell r="AD302" t="str">
            <v>N/A</v>
          </cell>
          <cell r="AE302" t="str">
            <v>SI</v>
          </cell>
          <cell r="AF302" t="str">
            <v>1 PÓLIZA</v>
          </cell>
          <cell r="AG302" t="str">
            <v>12 SEGUROS DEL ESTADO</v>
          </cell>
          <cell r="AH302" t="str">
            <v>45 CUMPLIM+ CALIDAD DL SERVICIO</v>
          </cell>
          <cell r="AI302">
            <v>45853</v>
          </cell>
          <cell r="AJ302" t="str">
            <v>45-46-101031879</v>
          </cell>
          <cell r="AK302" t="str">
            <v>GLORIA TERESITA SERNA ALZATE</v>
          </cell>
          <cell r="AL302" t="str">
            <v>PNN SANQUIANGA</v>
          </cell>
          <cell r="AM302" t="str">
            <v>2 SUPERVISOR</v>
          </cell>
          <cell r="AN302" t="str">
            <v>3 CÉDULA DE CIUDADANÍA</v>
          </cell>
          <cell r="AO302">
            <v>16279020</v>
          </cell>
          <cell r="AP302" t="str">
            <v>GUSTAVO ADOLFO MAYOR A</v>
          </cell>
          <cell r="AQ302">
            <v>30</v>
          </cell>
          <cell r="AR302" t="str">
            <v>3 NO PACTADOS</v>
          </cell>
          <cell r="AS302" t="str">
            <v>4 NO SE HA ADICIONADO NI EN VALOR y EN TIEMPO</v>
          </cell>
          <cell r="AT302">
            <v>0</v>
          </cell>
          <cell r="AU302">
            <v>0</v>
          </cell>
          <cell r="AV302" t="str">
            <v>-</v>
          </cell>
          <cell r="AW302">
            <v>0</v>
          </cell>
          <cell r="AY302" t="str">
            <v>N-A</v>
          </cell>
          <cell r="AZ302">
            <v>45855</v>
          </cell>
          <cell r="BA302">
            <v>45855</v>
          </cell>
          <cell r="BB302">
            <v>45883</v>
          </cell>
          <cell r="BD302" t="str">
            <v>2. NO</v>
          </cell>
          <cell r="BE302" t="str">
            <v>N-A</v>
          </cell>
          <cell r="BF302" t="str">
            <v>N-A</v>
          </cell>
          <cell r="BG302" t="str">
            <v>2. NO</v>
          </cell>
          <cell r="BH302">
            <v>0</v>
          </cell>
          <cell r="BI302" t="str">
            <v>-</v>
          </cell>
          <cell r="BJ302" t="str">
            <v>-</v>
          </cell>
          <cell r="BL302" t="str">
            <v>2025753501400004E</v>
          </cell>
          <cell r="BM302">
            <v>3380000</v>
          </cell>
          <cell r="BN302" t="str">
            <v>JULIANA ISABEL MONTES ROMERO</v>
          </cell>
          <cell r="BO302" t="str">
            <v xml:space="preserve">https://community.secop.gov.co/Public/Tendering/ContractNoticePhases/View?PPI=CO1.PPI.40542377&amp;isFromPublicArea=True&amp;isModal=False </v>
          </cell>
          <cell r="BP302" t="str">
            <v>VIGENTE</v>
          </cell>
          <cell r="BR302" t="str">
            <v xml:space="preserve">https://community.secop.gov.co/Public/Tendering/ContractDetailView/Index?UniqueIdentifier=CO1.PCCNTR.8082068 </v>
          </cell>
          <cell r="BW302" t="e">
            <v>#N/A</v>
          </cell>
          <cell r="BX302" t="e">
            <v>#N/A</v>
          </cell>
          <cell r="BY302" t="e">
            <v>#N/A</v>
          </cell>
          <cell r="CN302">
            <v>3380000</v>
          </cell>
        </row>
        <row r="303">
          <cell r="A303" t="str">
            <v>DTPA-IP-40-2025</v>
          </cell>
          <cell r="B303" t="str">
            <v>1 FONAM</v>
          </cell>
          <cell r="C303" t="str">
            <v>ACEPTACIÓN OFERTA FONAM 045 DE 2025</v>
          </cell>
          <cell r="D303" t="str">
            <v>READYNET S.A.S</v>
          </cell>
          <cell r="E303">
            <v>45866</v>
          </cell>
          <cell r="F303" t="str">
            <v>PA01-3202008-9-027 Adquirir raciones de campaña con el fin de fortalecer las acciones operativas en el desarrollo de las actividades misionales asignadas al DNMI Cabo Manglares, en el marco de la conservación de la diversidad biológica de las áreas protegidas del SINAP nacional.</v>
          </cell>
          <cell r="G303" t="str">
            <v>N-A</v>
          </cell>
          <cell r="H303" t="str">
            <v>5 MÍNIMA CUANTÍA</v>
          </cell>
          <cell r="I303" t="str">
            <v>3 COMPRAVENTA y/o SUMINISTRO</v>
          </cell>
          <cell r="J303" t="str">
            <v>SUMINISTRO</v>
          </cell>
          <cell r="K303">
            <v>50221001</v>
          </cell>
          <cell r="L303">
            <v>28525</v>
          </cell>
          <cell r="M303">
            <v>37425</v>
          </cell>
          <cell r="N303">
            <v>45868</v>
          </cell>
          <cell r="O303" t="str">
            <v>N/A</v>
          </cell>
          <cell r="P303">
            <v>11788543</v>
          </cell>
          <cell r="Q303" t="str">
            <v>ONCE MILLONES SETECIENTOS OCHENTA Y OCHO MIL QUINIENTOS CUARENTA Y TRES</v>
          </cell>
          <cell r="R303" t="str">
            <v>2 PERSONA JURIDICA</v>
          </cell>
          <cell r="S303" t="str">
            <v>1 NIT</v>
          </cell>
          <cell r="V303">
            <v>900529085</v>
          </cell>
          <cell r="W303" t="str">
            <v>3 DV 2</v>
          </cell>
          <cell r="X303" t="str">
            <v>N-A</v>
          </cell>
          <cell r="Y303" t="str">
            <v>Antioquia</v>
          </cell>
          <cell r="Z303" t="str">
            <v>Medellín</v>
          </cell>
          <cell r="AA303" t="str">
            <v>N/A</v>
          </cell>
          <cell r="AB303" t="str">
            <v>N/A</v>
          </cell>
          <cell r="AC303" t="str">
            <v>N/A</v>
          </cell>
          <cell r="AD303" t="str">
            <v>N/A</v>
          </cell>
          <cell r="AE303" t="str">
            <v>SI</v>
          </cell>
          <cell r="AF303" t="str">
            <v>1 PÓLIZA</v>
          </cell>
          <cell r="AG303" t="str">
            <v>8 MUNDIAL SEGUROS</v>
          </cell>
          <cell r="AH303" t="str">
            <v>45 CUMPLIM+ CALIDAD DL SERVICIO</v>
          </cell>
          <cell r="AI303">
            <v>45866</v>
          </cell>
          <cell r="AJ303">
            <v>108271530</v>
          </cell>
          <cell r="AK303" t="str">
            <v>GLORIA TERESITA SERNA ALZATE</v>
          </cell>
          <cell r="AL303" t="str">
            <v>DNMI CABO MANGLARES</v>
          </cell>
          <cell r="AM303" t="str">
            <v>2 SUPERVISOR</v>
          </cell>
          <cell r="AN303" t="str">
            <v>3 CÉDULA DE CIUDADANÍA</v>
          </cell>
          <cell r="AO303">
            <v>1085903464</v>
          </cell>
          <cell r="AP303" t="str">
            <v>MARÍA FERNANDA VILLAREAL MONSALVE</v>
          </cell>
          <cell r="AQ303">
            <v>20</v>
          </cell>
          <cell r="AR303" t="str">
            <v>3 NO PACTADOS</v>
          </cell>
          <cell r="AS303" t="str">
            <v>4 NO SE HA ADICIONADO NI EN VALOR y EN TIEMPO</v>
          </cell>
          <cell r="AT303">
            <v>0</v>
          </cell>
          <cell r="AU303">
            <v>0</v>
          </cell>
          <cell r="AV303" t="str">
            <v>-</v>
          </cell>
          <cell r="AW303">
            <v>0</v>
          </cell>
          <cell r="AY303" t="str">
            <v>N-A</v>
          </cell>
          <cell r="AZ303">
            <v>45867</v>
          </cell>
          <cell r="BA303">
            <v>45868</v>
          </cell>
          <cell r="BB303">
            <v>45885</v>
          </cell>
          <cell r="BD303" t="str">
            <v>2. NO</v>
          </cell>
          <cell r="BE303" t="str">
            <v>N-A</v>
          </cell>
          <cell r="BF303" t="str">
            <v>N-A</v>
          </cell>
          <cell r="BG303" t="str">
            <v>2. NO</v>
          </cell>
          <cell r="BH303">
            <v>0</v>
          </cell>
          <cell r="BI303" t="str">
            <v>-</v>
          </cell>
          <cell r="BJ303" t="str">
            <v>-</v>
          </cell>
          <cell r="BL303" t="str">
            <v>2025753502000014E</v>
          </cell>
          <cell r="BM303">
            <v>11788543</v>
          </cell>
          <cell r="BN303" t="str">
            <v>KHAREM CARABALI MARULANDA</v>
          </cell>
          <cell r="BO303" t="str">
            <v xml:space="preserve">https://community.secop.gov.co/Public/Tendering/ContractNoticePhases/View?PPI=CO1.PPI.40710500&amp;isFromPublicArea=True&amp;isModal=False </v>
          </cell>
          <cell r="BP303" t="str">
            <v>VIGENTE</v>
          </cell>
          <cell r="BR303" t="str">
            <v xml:space="preserve">https://community.secop.gov.co/Public/Tendering/ContractDetailView/Index?UniqueIdentifier=CO1.PCCNTR.8133005 </v>
          </cell>
          <cell r="BW303" t="e">
            <v>#N/A</v>
          </cell>
          <cell r="BX303" t="e">
            <v>#N/A</v>
          </cell>
          <cell r="BY303" t="e">
            <v>#N/A</v>
          </cell>
          <cell r="CN303">
            <v>11788543</v>
          </cell>
        </row>
        <row r="304">
          <cell r="A304" t="str">
            <v>DTPA-IP-41-2025</v>
          </cell>
          <cell r="B304" t="str">
            <v>1 FONAM</v>
          </cell>
          <cell r="C304" t="str">
            <v>ACEPTACIÓN OFERTA FONAM 042 DE 2025</v>
          </cell>
          <cell r="D304" t="str">
            <v>MARTÍN ALBERTO COLLAZOS RAMÍREZ</v>
          </cell>
          <cell r="E304">
            <v>45862</v>
          </cell>
          <cell r="F304" t="str">
            <v>Adquirir insumos para impresoras del PNN Munchique para fortalecer los procesos administrativos de las áreas del SPNNC, en el marco de la conservación de la diversidad biológica de las AP del SINAP nacional.</v>
          </cell>
          <cell r="G304" t="str">
            <v>N-A</v>
          </cell>
          <cell r="H304" t="str">
            <v>5 MÍNIMA CUANTÍA</v>
          </cell>
          <cell r="I304" t="str">
            <v>3 COMPRAVENTA y/o SUMINISTRO</v>
          </cell>
          <cell r="J304" t="str">
            <v>COMPRAVENTA</v>
          </cell>
          <cell r="K304" t="str">
            <v xml:space="preserve">44103103 / 44103105
</v>
          </cell>
          <cell r="L304">
            <v>25425</v>
          </cell>
          <cell r="M304">
            <v>37025</v>
          </cell>
          <cell r="N304">
            <v>45867</v>
          </cell>
          <cell r="O304" t="str">
            <v>N/A</v>
          </cell>
          <cell r="P304">
            <v>2629000</v>
          </cell>
          <cell r="Q304" t="str">
            <v>DOS MILLONES SEISCIENTOS VEINTINUEVE MIL</v>
          </cell>
          <cell r="R304" t="str">
            <v>1 PERSONA NATURAL</v>
          </cell>
          <cell r="S304" t="str">
            <v>3 CÉDULA DE CIUDADANÍA</v>
          </cell>
          <cell r="T304">
            <v>76304046</v>
          </cell>
          <cell r="U304">
            <v>0</v>
          </cell>
          <cell r="X304" t="str">
            <v>N-A</v>
          </cell>
          <cell r="Y304" t="str">
            <v>Cauca</v>
          </cell>
          <cell r="Z304" t="str">
            <v>Popayan</v>
          </cell>
          <cell r="AA304" t="str">
            <v>MARTÍN</v>
          </cell>
          <cell r="AB304" t="str">
            <v>ALBERTO</v>
          </cell>
          <cell r="AC304" t="str">
            <v>COLLAZOS</v>
          </cell>
          <cell r="AD304" t="str">
            <v>RAMÍREZ</v>
          </cell>
          <cell r="AE304" t="str">
            <v>SI</v>
          </cell>
          <cell r="AF304" t="str">
            <v>1 PÓLIZA</v>
          </cell>
          <cell r="AG304" t="str">
            <v>8 MUNDIAL SEGUROS</v>
          </cell>
          <cell r="AH304" t="str">
            <v>45 CUMPLIM+ CALIDAD DL SERVICIO</v>
          </cell>
          <cell r="AI304">
            <v>45868</v>
          </cell>
          <cell r="AJ304">
            <v>100043013</v>
          </cell>
          <cell r="AK304" t="str">
            <v>GLORIA TERESITA SERNA ALZATE</v>
          </cell>
          <cell r="AL304" t="str">
            <v>PNN MUNCHIQUE</v>
          </cell>
          <cell r="AM304" t="str">
            <v>2 SUPERVISOR</v>
          </cell>
          <cell r="AN304" t="str">
            <v>3 CÉDULA DE CIUDADANÍA</v>
          </cell>
          <cell r="AO304">
            <v>16738049</v>
          </cell>
          <cell r="AP304" t="str">
            <v>JAIME ALBERTO CELIS PERDOMO</v>
          </cell>
          <cell r="AQ304">
            <v>30</v>
          </cell>
          <cell r="AR304" t="str">
            <v>3 NO PACTADOS</v>
          </cell>
          <cell r="AS304" t="str">
            <v>4 NO SE HA ADICIONADO NI EN VALOR y EN TIEMPO</v>
          </cell>
          <cell r="AT304">
            <v>0</v>
          </cell>
          <cell r="AU304">
            <v>0</v>
          </cell>
          <cell r="AV304" t="str">
            <v>-</v>
          </cell>
          <cell r="AW304">
            <v>0</v>
          </cell>
          <cell r="AY304" t="str">
            <v>N-A</v>
          </cell>
          <cell r="AZ304">
            <v>45869</v>
          </cell>
          <cell r="BA304">
            <v>45869</v>
          </cell>
          <cell r="BB304">
            <v>45893</v>
          </cell>
          <cell r="BD304" t="str">
            <v>2. NO</v>
          </cell>
          <cell r="BE304" t="str">
            <v>N-A</v>
          </cell>
          <cell r="BF304" t="str">
            <v>N-A</v>
          </cell>
          <cell r="BG304" t="str">
            <v>2. NO</v>
          </cell>
          <cell r="BH304">
            <v>0</v>
          </cell>
          <cell r="BI304" t="str">
            <v>-</v>
          </cell>
          <cell r="BJ304" t="str">
            <v>-</v>
          </cell>
          <cell r="BL304" t="str">
            <v>2025753501400006E</v>
          </cell>
          <cell r="BM304">
            <v>2629000</v>
          </cell>
          <cell r="BN304" t="str">
            <v>JULIANA ISABEL MONTES ROMERO</v>
          </cell>
          <cell r="BO304" t="str">
            <v xml:space="preserve">https://community.secop.gov.co/Public/Tendering/ContractNoticePhases/View?PPI=CO1.PPI.40676317&amp;isFromPublicArea=True&amp;isModal=False </v>
          </cell>
          <cell r="BP304" t="str">
            <v>VIGENTE</v>
          </cell>
          <cell r="BR304" t="str">
            <v xml:space="preserve">https://community.secop.gov.co/Public/Tendering/ContractDetailView/Index?UniqueIdentifier=CO1.PCCNTR.8115900 </v>
          </cell>
          <cell r="BW304" t="e">
            <v>#N/A</v>
          </cell>
          <cell r="BX304" t="e">
            <v>#N/A</v>
          </cell>
          <cell r="BY304" t="e">
            <v>#N/A</v>
          </cell>
          <cell r="CN304">
            <v>2629000</v>
          </cell>
        </row>
        <row r="305">
          <cell r="A305" t="str">
            <v>DTPA-IP-42-2025</v>
          </cell>
          <cell r="B305" t="str">
            <v>1 FONAM</v>
          </cell>
          <cell r="C305" t="str">
            <v>ACEPTACIÓN OFERTA FONAM 043 DE 2025</v>
          </cell>
          <cell r="D305" t="str">
            <v>CARGOLOGISTICA S.A.S</v>
          </cell>
          <cell r="E305">
            <v>45863</v>
          </cell>
          <cell r="F305" t="str">
            <v>Prestar el servicio de transporte de carga terrestre en cumplimiento de las actividades misionales de la DTPA en la conservación de la diversidad biológica de las áreas protegidas del SINAP nacional.</v>
          </cell>
          <cell r="G305" t="str">
            <v>N-A</v>
          </cell>
          <cell r="H305" t="str">
            <v>5 MÍNIMA CUANTÍA</v>
          </cell>
          <cell r="I305" t="str">
            <v>3 COMPRAVENTA y/o SUMINISTRO</v>
          </cell>
          <cell r="J305" t="str">
            <v>SUMINISTRO</v>
          </cell>
          <cell r="K305">
            <v>78101802</v>
          </cell>
          <cell r="L305">
            <v>23125</v>
          </cell>
          <cell r="M305">
            <v>36925</v>
          </cell>
          <cell r="N305">
            <v>45867</v>
          </cell>
          <cell r="O305" t="str">
            <v>N/A</v>
          </cell>
          <cell r="P305">
            <v>43792461</v>
          </cell>
          <cell r="Q305" t="str">
            <v>CUARENTA Y TRES MILLONES SETECIENTOS NOVENTA Y DOS MIL CUATROCIENTOS SESENTA Y UN</v>
          </cell>
          <cell r="R305" t="str">
            <v>2 PERSONA JURIDICA</v>
          </cell>
          <cell r="S305" t="str">
            <v>1 NIT</v>
          </cell>
          <cell r="V305">
            <v>901072607</v>
          </cell>
          <cell r="W305" t="str">
            <v>8 DV 7</v>
          </cell>
          <cell r="X305" t="str">
            <v>N-A</v>
          </cell>
          <cell r="Y305" t="str">
            <v>Atlantico</v>
          </cell>
          <cell r="Z305" t="str">
            <v>Barranquilla</v>
          </cell>
          <cell r="AA305" t="str">
            <v>N/A</v>
          </cell>
          <cell r="AB305" t="str">
            <v>N/A</v>
          </cell>
          <cell r="AC305" t="str">
            <v>N/A</v>
          </cell>
          <cell r="AD305" t="str">
            <v>N/A</v>
          </cell>
          <cell r="AE305" t="str">
            <v>SI</v>
          </cell>
          <cell r="AF305" t="str">
            <v>1 PÓLIZA</v>
          </cell>
          <cell r="AG305" t="str">
            <v>14 ASEGURADORA SOLIDARIA</v>
          </cell>
          <cell r="AH305" t="str">
            <v>45 CUMPLIM+ CALIDAD DL SERVICIO</v>
          </cell>
          <cell r="AI305">
            <v>45868</v>
          </cell>
          <cell r="AJ305" t="str">
            <v>360-47-994000049041</v>
          </cell>
          <cell r="AK305" t="str">
            <v>GLORIA TERESITA SERNA ALZATE</v>
          </cell>
          <cell r="AL305" t="str">
            <v>DTPA</v>
          </cell>
          <cell r="AM305" t="str">
            <v>2 SUPERVISOR</v>
          </cell>
          <cell r="AN305" t="str">
            <v>3 CÉDULA DE CIUDADANÍA</v>
          </cell>
          <cell r="AO305">
            <v>66859604</v>
          </cell>
          <cell r="AP305" t="str">
            <v>MARGARITA EUGENIA VICTORIA ACOSTA</v>
          </cell>
          <cell r="AQ305">
            <v>127</v>
          </cell>
          <cell r="AR305" t="str">
            <v>3 NO PACTADOS</v>
          </cell>
          <cell r="AS305" t="str">
            <v>4 NO SE HA ADICIONADO NI EN VALOR y EN TIEMPO</v>
          </cell>
          <cell r="AT305">
            <v>0</v>
          </cell>
          <cell r="AU305">
            <v>0</v>
          </cell>
          <cell r="AV305" t="str">
            <v>-</v>
          </cell>
          <cell r="AW305">
            <v>0</v>
          </cell>
          <cell r="AY305" t="str">
            <v>N-A</v>
          </cell>
          <cell r="AZ305">
            <v>45996</v>
          </cell>
          <cell r="BA305">
            <v>45869</v>
          </cell>
          <cell r="BB305">
            <v>46022</v>
          </cell>
          <cell r="BD305" t="str">
            <v>2. NO</v>
          </cell>
          <cell r="BE305" t="str">
            <v>N-A</v>
          </cell>
          <cell r="BF305" t="str">
            <v>N-A</v>
          </cell>
          <cell r="BG305" t="str">
            <v>1. SI</v>
          </cell>
          <cell r="BH305">
            <v>0</v>
          </cell>
          <cell r="BI305" t="str">
            <v>-</v>
          </cell>
          <cell r="BJ305" t="str">
            <v>-</v>
          </cell>
          <cell r="BK305" t="str">
            <v>PRORROGADO</v>
          </cell>
          <cell r="BL305" t="str">
            <v>2025753502500009E</v>
          </cell>
          <cell r="BM305">
            <v>43792461</v>
          </cell>
          <cell r="BN305" t="str">
            <v>JULIANA ISABEL MONTES ROMERO</v>
          </cell>
          <cell r="BO305" t="str">
            <v xml:space="preserve">https://community.secop.gov.co/Public/Tendering/ContractNoticePhases/View?PPI=CO1.PPI.40756603&amp;isFromPublicArea=True&amp;isModal=False </v>
          </cell>
          <cell r="BP305" t="str">
            <v>VIGENTE</v>
          </cell>
          <cell r="BR305" t="str">
            <v xml:space="preserve">https://community.secop.gov.co/Public/Tendering/ContractDetailView/Index?UniqueIdentifier=CO1.PCCNTR.8122421 </v>
          </cell>
          <cell r="BW305" t="e">
            <v>#N/A</v>
          </cell>
          <cell r="BX305" t="e">
            <v>#N/A</v>
          </cell>
          <cell r="BY305" t="e">
            <v>#N/A</v>
          </cell>
          <cell r="CN305">
            <v>43792461</v>
          </cell>
        </row>
        <row r="306">
          <cell r="A306" t="str">
            <v>DTPA-IP-43-2025</v>
          </cell>
          <cell r="B306" t="str">
            <v>1 FONAM</v>
          </cell>
          <cell r="C306" t="str">
            <v>ACEPTACIÓN OFERTA FONAM 047 DE 2025</v>
          </cell>
          <cell r="D306" t="str">
            <v>SERVICIOS AGRICOLAS Y EMPRESARIALES S.A.S. PODRA
USAR LA SIGLA SAGEM S.A.S.</v>
          </cell>
          <cell r="E306">
            <v>45883</v>
          </cell>
          <cell r="F306" t="str">
            <v>PA05-3202056-5-021 Prestar servicios de apoyo logístico para desarrollar espacios requeridos en la ejecución de las líneas estratégicas implementadas por el PNN Gorgona, en el marco de la conservación de la diversidad biológica de las áreas protegidas del SINAP nacional.</v>
          </cell>
          <cell r="G306" t="str">
            <v>N-A</v>
          </cell>
          <cell r="H306" t="str">
            <v>5 MÍNIMA CUANTÍA</v>
          </cell>
          <cell r="I306" t="str">
            <v>20 OTROS</v>
          </cell>
          <cell r="J306" t="str">
            <v>SERVICIOS</v>
          </cell>
          <cell r="K306">
            <v>900111600</v>
          </cell>
          <cell r="L306">
            <v>28825</v>
          </cell>
          <cell r="M306">
            <v>43725</v>
          </cell>
          <cell r="N306">
            <v>45891</v>
          </cell>
          <cell r="O306" t="str">
            <v>N/A</v>
          </cell>
          <cell r="P306">
            <v>19000000</v>
          </cell>
          <cell r="Q306" t="str">
            <v>DIECINUEVE MILLONES</v>
          </cell>
          <cell r="R306" t="str">
            <v>2 PERSONA JURIDICA</v>
          </cell>
          <cell r="S306" t="str">
            <v>1 NIT</v>
          </cell>
          <cell r="V306">
            <v>900742151</v>
          </cell>
          <cell r="W306" t="str">
            <v>3 DV 2</v>
          </cell>
          <cell r="X306" t="str">
            <v>N-A</v>
          </cell>
          <cell r="Y306" t="str">
            <v>Valle del Cauca</v>
          </cell>
          <cell r="Z306" t="str">
            <v>Palmira</v>
          </cell>
          <cell r="AA306" t="str">
            <v>N/A</v>
          </cell>
          <cell r="AB306" t="str">
            <v>N/A</v>
          </cell>
          <cell r="AC306" t="str">
            <v>N/A</v>
          </cell>
          <cell r="AD306" t="str">
            <v>N/A</v>
          </cell>
          <cell r="AE306" t="str">
            <v>SI</v>
          </cell>
          <cell r="AF306" t="str">
            <v>1 PÓLIZA</v>
          </cell>
          <cell r="AG306" t="str">
            <v>14 ASEGURADORA SOLIDARIA</v>
          </cell>
          <cell r="AH306" t="str">
            <v>5 RESPONSABILIDAD EXTRACONTRACTUAL</v>
          </cell>
          <cell r="AI306">
            <v>45888</v>
          </cell>
          <cell r="AJ306" t="str">
            <v>430 47 994000072187 / 430 74 994000027339</v>
          </cell>
          <cell r="AK306" t="str">
            <v>GLORIA TERESITA SERNA ALZATE</v>
          </cell>
          <cell r="AL306" t="str">
            <v>PNN GORGONA</v>
          </cell>
          <cell r="AM306" t="str">
            <v>2 SUPERVISOR</v>
          </cell>
          <cell r="AN306" t="str">
            <v>3 CÉDULA DE CIUDADANÍA</v>
          </cell>
          <cell r="AO306">
            <v>6499218</v>
          </cell>
          <cell r="AP306" t="str">
            <v>ANDRES MAURICIO ROJAS CAÑAS</v>
          </cell>
          <cell r="AQ306">
            <v>124</v>
          </cell>
          <cell r="AR306" t="str">
            <v>3 NO PACTADOS</v>
          </cell>
          <cell r="AS306" t="str">
            <v>4 NO SE HA ADICIONADO NI EN VALOR y EN TIEMPO</v>
          </cell>
          <cell r="AT306">
            <v>0</v>
          </cell>
          <cell r="AU306">
            <v>0</v>
          </cell>
          <cell r="AV306" t="str">
            <v>-</v>
          </cell>
          <cell r="AW306">
            <v>0</v>
          </cell>
          <cell r="AY306" t="str">
            <v>N-A</v>
          </cell>
          <cell r="AZ306">
            <v>45894</v>
          </cell>
          <cell r="BA306">
            <v>45894</v>
          </cell>
          <cell r="BB306">
            <v>46006</v>
          </cell>
          <cell r="BD306" t="str">
            <v>2. NO</v>
          </cell>
          <cell r="BE306" t="str">
            <v>N-A</v>
          </cell>
          <cell r="BF306" t="str">
            <v>N-A</v>
          </cell>
          <cell r="BG306" t="str">
            <v>2. NO</v>
          </cell>
          <cell r="BH306">
            <v>0</v>
          </cell>
          <cell r="BI306" t="str">
            <v>-</v>
          </cell>
          <cell r="BJ306" t="str">
            <v>-</v>
          </cell>
          <cell r="BL306" t="str">
            <v>2025753502500011E</v>
          </cell>
          <cell r="BM306">
            <v>19000000</v>
          </cell>
          <cell r="BN306" t="str">
            <v>KHAREM CARABALI MARULANDA</v>
          </cell>
          <cell r="BO306" t="str">
            <v xml:space="preserve">https://community.secop.gov.co/Public/Tendering/ContractNoticePhases/View?PPI=CO1.PPI.41134811&amp;isFromPublicArea=True&amp;isModal=False </v>
          </cell>
          <cell r="BP306" t="str">
            <v>VIGENTE</v>
          </cell>
          <cell r="BR306" t="str">
            <v xml:space="preserve">https://community.secop.gov.co/Public/Tendering/ContractDetailView/Index?UniqueIdentifier=CO1.PCCNTR.8195667 </v>
          </cell>
          <cell r="BW306" t="e">
            <v>#N/A</v>
          </cell>
          <cell r="BX306" t="e">
            <v>#N/A</v>
          </cell>
          <cell r="BY306" t="e">
            <v>#N/A</v>
          </cell>
          <cell r="CN306">
            <v>19000000</v>
          </cell>
        </row>
        <row r="307">
          <cell r="A307" t="str">
            <v>DTPA-IP-44-2025</v>
          </cell>
          <cell r="B307" t="str">
            <v>1 FONAM</v>
          </cell>
          <cell r="C307" t="str">
            <v>REINICIO Y REVOCATORIA - RESOLUCIÓN 004</v>
          </cell>
          <cell r="D307" t="str">
            <v>WENDY-FARALLONES</v>
          </cell>
          <cell r="J307" t="str">
            <v>N/A</v>
          </cell>
          <cell r="AO307" t="e">
            <v>#N/A</v>
          </cell>
          <cell r="BM307">
            <v>0</v>
          </cell>
          <cell r="BN307" t="str">
            <v>WENDY ISABEL DAVID</v>
          </cell>
          <cell r="BW307" t="e">
            <v>#N/A</v>
          </cell>
          <cell r="BX307" t="e">
            <v>#N/A</v>
          </cell>
          <cell r="BY307" t="e">
            <v>#N/A</v>
          </cell>
          <cell r="CN307">
            <v>0</v>
          </cell>
        </row>
        <row r="308">
          <cell r="A308" t="str">
            <v>DTPA-IP-45-2025</v>
          </cell>
          <cell r="B308" t="str">
            <v>1 FONAM</v>
          </cell>
          <cell r="C308" t="str">
            <v>CANCELACIÓN DE PROCESO - RESOLUCIÓN 002</v>
          </cell>
          <cell r="D308" t="str">
            <v>STEPHANIE-COMPRA-LLANTAS-MUNCHIQUE</v>
          </cell>
          <cell r="J308" t="str">
            <v>N/A</v>
          </cell>
          <cell r="AO308" t="e">
            <v>#N/A</v>
          </cell>
          <cell r="BM308">
            <v>0</v>
          </cell>
          <cell r="BN308" t="str">
            <v>STEPHANIE ANDREA RODRÍGUEZ VALENCIA</v>
          </cell>
          <cell r="BW308" t="e">
            <v>#N/A</v>
          </cell>
          <cell r="BX308" t="e">
            <v>#N/A</v>
          </cell>
          <cell r="BY308" t="e">
            <v>#N/A</v>
          </cell>
          <cell r="CN308">
            <v>0</v>
          </cell>
        </row>
        <row r="309">
          <cell r="A309" t="str">
            <v>DTPA-IP-46-2025</v>
          </cell>
          <cell r="B309" t="str">
            <v>1 FONAM</v>
          </cell>
          <cell r="C309" t="str">
            <v>PROCESO DECLARADO DESIERTO - RESOLUCIÓN 010</v>
          </cell>
          <cell r="D309" t="str">
            <v>KHAREM-INSUMOS-GORGONA</v>
          </cell>
          <cell r="J309" t="str">
            <v>N/A</v>
          </cell>
          <cell r="AO309" t="e">
            <v>#N/A</v>
          </cell>
          <cell r="BM309">
            <v>0</v>
          </cell>
          <cell r="BN309" t="str">
            <v>KHAREM CARABALI MARULANDA</v>
          </cell>
          <cell r="BO309" t="str">
            <v xml:space="preserve">https://community.secop.gov.co/Public/Tendering/OpportunityDetail/Index?noticeUID=CO1.NTC.8574447&amp;isFromPublicArea=True&amp;isModal=False </v>
          </cell>
          <cell r="BW309" t="e">
            <v>#N/A</v>
          </cell>
          <cell r="BX309" t="e">
            <v>#N/A</v>
          </cell>
          <cell r="BY309" t="e">
            <v>#N/A</v>
          </cell>
          <cell r="CN309">
            <v>0</v>
          </cell>
        </row>
        <row r="310">
          <cell r="A310" t="str">
            <v>DTPA-IP-47-2025</v>
          </cell>
          <cell r="B310" t="str">
            <v>1 FONAM</v>
          </cell>
          <cell r="C310" t="str">
            <v>ACEPTACIÓN OFERTA FONAM 048 DE 2025</v>
          </cell>
          <cell r="D310" t="str">
            <v xml:space="preserve">IMPORTADORA FERRETERA MAFER S.A.S
</v>
          </cell>
          <cell r="E310">
            <v>45891</v>
          </cell>
          <cell r="F310" t="str">
            <v>PA06-3202038-17-044 Adquirir equipos, herramientas y materiales para implementar procesos de restauración y la producción de plántulas en el PNN los Katíos en el marco de la conservación de la diversidad biológica del área protegida del SINAP nacional</v>
          </cell>
          <cell r="G310" t="str">
            <v>N-A</v>
          </cell>
          <cell r="H310" t="str">
            <v>5 MÍNIMA CUANTÍA</v>
          </cell>
          <cell r="I310" t="str">
            <v>3 COMPRAVENTA y/o SUMINISTRO</v>
          </cell>
          <cell r="J310" t="str">
            <v>COMPRAVENTA</v>
          </cell>
          <cell r="K310">
            <v>70151509</v>
          </cell>
          <cell r="L310">
            <v>28425</v>
          </cell>
          <cell r="M310">
            <v>43825</v>
          </cell>
          <cell r="N310">
            <v>45891</v>
          </cell>
          <cell r="O310" t="str">
            <v>N/A</v>
          </cell>
          <cell r="P310">
            <v>18235081</v>
          </cell>
          <cell r="Q310" t="str">
            <v>DIECIOCHO MILLONES DOSCIENTOS TREINTA Y CINCO MIL OCHENTA Y UN</v>
          </cell>
          <cell r="R310" t="str">
            <v>2 PERSONA JURIDICA</v>
          </cell>
          <cell r="S310" t="str">
            <v>1 NIT</v>
          </cell>
          <cell r="V310">
            <v>901375900</v>
          </cell>
          <cell r="W310" t="str">
            <v>2 DV 1</v>
          </cell>
          <cell r="X310" t="str">
            <v>N-A</v>
          </cell>
          <cell r="Y310" t="str">
            <v>Cundinamarca</v>
          </cell>
          <cell r="Z310" t="str">
            <v>Bogotá</v>
          </cell>
          <cell r="AA310" t="str">
            <v>N/A</v>
          </cell>
          <cell r="AB310" t="str">
            <v>N/A</v>
          </cell>
          <cell r="AC310" t="str">
            <v>N/A</v>
          </cell>
          <cell r="AD310" t="str">
            <v>N/A</v>
          </cell>
          <cell r="AE310" t="str">
            <v>SI</v>
          </cell>
          <cell r="AF310" t="str">
            <v>1 PÓLIZA</v>
          </cell>
          <cell r="AG310" t="str">
            <v>12 SEGUROS DEL ESTADO</v>
          </cell>
          <cell r="AH310" t="str">
            <v>45 CUMPLIM+ CALIDAD DL SERVICIO</v>
          </cell>
          <cell r="AI310">
            <v>45891</v>
          </cell>
          <cell r="AJ310" t="str">
            <v>33-46-101067438</v>
          </cell>
          <cell r="AK310" t="str">
            <v>GLORIA TERESITA SERNA ALZATE</v>
          </cell>
          <cell r="AL310" t="str">
            <v>PNN LOS KATIOS</v>
          </cell>
          <cell r="AM310" t="str">
            <v>2 SUPERVISOR</v>
          </cell>
          <cell r="AN310" t="str">
            <v>3 CÉDULA DE CIUDADANÍA</v>
          </cell>
          <cell r="AO310">
            <v>12563768</v>
          </cell>
          <cell r="AP310" t="str">
            <v>NELSON DE LA ROSA MANJARRES</v>
          </cell>
          <cell r="AQ310">
            <v>30</v>
          </cell>
          <cell r="AR310" t="str">
            <v>3 NO PACTADOS</v>
          </cell>
          <cell r="AS310" t="str">
            <v>4 NO SE HA ADICIONADO NI EN VALOR y EN TIEMPO</v>
          </cell>
          <cell r="AT310">
            <v>0</v>
          </cell>
          <cell r="AU310">
            <v>0</v>
          </cell>
          <cell r="AV310" t="str">
            <v>-</v>
          </cell>
          <cell r="AW310">
            <v>0</v>
          </cell>
          <cell r="AY310" t="str">
            <v>N-A</v>
          </cell>
          <cell r="AZ310">
            <v>45895</v>
          </cell>
          <cell r="BA310">
            <v>45895</v>
          </cell>
          <cell r="BB310">
            <v>45921</v>
          </cell>
          <cell r="BD310" t="str">
            <v>2. NO</v>
          </cell>
          <cell r="BE310" t="str">
            <v>N-A</v>
          </cell>
          <cell r="BF310" t="str">
            <v>N-A</v>
          </cell>
          <cell r="BG310" t="str">
            <v>2. NO</v>
          </cell>
          <cell r="BH310">
            <v>0</v>
          </cell>
          <cell r="BI310" t="str">
            <v>-</v>
          </cell>
          <cell r="BJ310" t="str">
            <v>-</v>
          </cell>
          <cell r="BL310" t="str">
            <v>2025753501400007E</v>
          </cell>
          <cell r="BM310">
            <v>18235081</v>
          </cell>
          <cell r="BN310" t="str">
            <v>DIANA PATRICIA GUERRERO</v>
          </cell>
          <cell r="BO310" t="str">
            <v xml:space="preserve">https://community.secop.gov.co/Public/Tendering/ContractNoticePhases/View?PPI=CO1.PPI.41287515&amp;isFromPublicArea=True&amp;isModal=False </v>
          </cell>
          <cell r="BP310" t="str">
            <v>VIGENTE</v>
          </cell>
          <cell r="BR310" t="str">
            <v xml:space="preserve">https://community.secop.gov.co/Public/Tendering/ContractDetailView/Index?UniqueIdentifier=CO1.PCCNTR.8218595 </v>
          </cell>
          <cell r="BW310" t="e">
            <v>#N/A</v>
          </cell>
          <cell r="BX310" t="e">
            <v>#N/A</v>
          </cell>
          <cell r="BY310" t="e">
            <v>#N/A</v>
          </cell>
          <cell r="CN310">
            <v>18235081</v>
          </cell>
        </row>
        <row r="311">
          <cell r="A311" t="str">
            <v>DTPA-IP-48-2025</v>
          </cell>
          <cell r="B311" t="str">
            <v>1 FONAM</v>
          </cell>
          <cell r="C311" t="str">
            <v>ACEPTACIÓN OFERTA FONAM 052 DE 2025</v>
          </cell>
          <cell r="D311" t="str">
            <v>JMJ INNOVA S.A.S</v>
          </cell>
          <cell r="E311">
            <v>45905</v>
          </cell>
          <cell r="F311" t="str">
            <v>PA05-3202038-17-029; PA05-3202060-19_1-030 Adquirir insumos, herramientas y maquinaria para implementar los procesos de restauración ecológica y producción de plántulas en el PNN Gorgona, en el marco de la conservación de la diversidad biológica de las áreas protegidas del SINAP nacional.</v>
          </cell>
          <cell r="G311" t="str">
            <v>N-A</v>
          </cell>
          <cell r="H311" t="str">
            <v>5 MÍNIMA CUANTÍA</v>
          </cell>
          <cell r="I311" t="str">
            <v>3 COMPRAVENTA y/o SUMINISTRO</v>
          </cell>
          <cell r="J311" t="str">
            <v>COMPRAVENTA</v>
          </cell>
          <cell r="K311">
            <v>70151509</v>
          </cell>
          <cell r="L311" t="str">
            <v>30125/30225</v>
          </cell>
          <cell r="M311" t="str">
            <v>49825/49925</v>
          </cell>
          <cell r="N311">
            <v>45905</v>
          </cell>
          <cell r="O311" t="str">
            <v>N/A</v>
          </cell>
          <cell r="P311">
            <v>26798000</v>
          </cell>
          <cell r="Q311" t="str">
            <v>VEINTISÉIS MILLONES SETECIENTOS NOVENTA Y OCHO MIL</v>
          </cell>
          <cell r="R311" t="str">
            <v>2 PERSONA JURIDICA</v>
          </cell>
          <cell r="S311" t="str">
            <v>1 NIT</v>
          </cell>
          <cell r="V311">
            <v>901495952</v>
          </cell>
          <cell r="W311" t="str">
            <v>10 DV 9</v>
          </cell>
          <cell r="X311" t="str">
            <v>N-A</v>
          </cell>
          <cell r="Y311" t="str">
            <v>Valle del Cauca</v>
          </cell>
          <cell r="Z311" t="str">
            <v>Yumbo</v>
          </cell>
          <cell r="AA311" t="str">
            <v>N/A</v>
          </cell>
          <cell r="AB311" t="str">
            <v>N/A</v>
          </cell>
          <cell r="AC311" t="str">
            <v>N/A</v>
          </cell>
          <cell r="AD311" t="str">
            <v>N/A</v>
          </cell>
          <cell r="AF311" t="str">
            <v>1 PÓLIZA</v>
          </cell>
          <cell r="AG311" t="str">
            <v>12 SEGUROS DEL ESTADO</v>
          </cell>
          <cell r="AH311" t="str">
            <v>5 RESPONSABILIDAD EXTRACONTRACTUAL</v>
          </cell>
          <cell r="AI311" t="str">
            <v xml:space="preserve">08/09/2025 / 10/09/2025 </v>
          </cell>
          <cell r="AJ311" t="str">
            <v xml:space="preserve">45-40-101102587 / 45-44-101169139 </v>
          </cell>
          <cell r="AK311" t="str">
            <v>GLORIA TERESITA SERNA ALZATE</v>
          </cell>
          <cell r="AL311" t="str">
            <v>PNN GORGONA</v>
          </cell>
          <cell r="AM311" t="str">
            <v>2 SUPERVISOR</v>
          </cell>
          <cell r="AN311" t="str">
            <v>3 CÉDULA DE CIUDADANÍA</v>
          </cell>
          <cell r="AO311">
            <v>6499218</v>
          </cell>
          <cell r="AP311" t="str">
            <v>ANDRES MAURICIO ROJAS CAÑAS</v>
          </cell>
          <cell r="AQ311">
            <v>86</v>
          </cell>
          <cell r="AR311" t="str">
            <v>3 NO PACTADOS</v>
          </cell>
          <cell r="AS311" t="str">
            <v>4 NO SE HA ADICIONADO NI EN VALOR y EN TIEMPO</v>
          </cell>
          <cell r="AT311">
            <v>0</v>
          </cell>
          <cell r="AU311">
            <v>0</v>
          </cell>
          <cell r="AV311" t="str">
            <v>-</v>
          </cell>
          <cell r="AW311">
            <v>0</v>
          </cell>
          <cell r="AY311" t="str">
            <v>N-A</v>
          </cell>
          <cell r="AZ311">
            <v>45912</v>
          </cell>
          <cell r="BA311">
            <v>45915</v>
          </cell>
          <cell r="BB311">
            <v>45991</v>
          </cell>
          <cell r="BD311" t="str">
            <v>2. NO</v>
          </cell>
          <cell r="BE311" t="str">
            <v>N-A</v>
          </cell>
          <cell r="BF311" t="str">
            <v>N-A</v>
          </cell>
          <cell r="BG311" t="str">
            <v>2. NO</v>
          </cell>
          <cell r="BH311">
            <v>0</v>
          </cell>
          <cell r="BI311" t="str">
            <v>-</v>
          </cell>
          <cell r="BJ311" t="str">
            <v>-</v>
          </cell>
          <cell r="BL311" t="str">
            <v>2025753501400009E</v>
          </cell>
          <cell r="BM311">
            <v>26798000</v>
          </cell>
          <cell r="BN311" t="str">
            <v>KHAREM CARABALI MARULANDA</v>
          </cell>
          <cell r="BO311" t="str">
            <v xml:space="preserve">https://community.secop.gov.co/Public/Tendering/ContractNoticePhases/View?PPI=CO1.PPI.41666663&amp;isFromPublicArea=True&amp;isModal=False </v>
          </cell>
          <cell r="BP311" t="str">
            <v>VIGENTE</v>
          </cell>
          <cell r="BR311" t="str">
            <v xml:space="preserve">https://community.secop.gov.co/Public/Tendering/ContractDetailView/Index?UniqueIdentifier=CO1.PCCNTR.8286940 </v>
          </cell>
          <cell r="BW311" t="e">
            <v>#N/A</v>
          </cell>
          <cell r="BX311" t="e">
            <v>#N/A</v>
          </cell>
          <cell r="BY311" t="e">
            <v>#N/A</v>
          </cell>
          <cell r="CN311">
            <v>26798000</v>
          </cell>
        </row>
        <row r="312">
          <cell r="A312" t="str">
            <v>DTPA-IP-49-2025</v>
          </cell>
          <cell r="B312" t="str">
            <v>1 FONAM</v>
          </cell>
          <cell r="C312" t="str">
            <v>ACEPTACIÓN OFERTA FONAM 049 DE 2025</v>
          </cell>
          <cell r="D312" t="str">
            <v>SERVIFRENOS GALINDEZ S.A.S</v>
          </cell>
          <cell r="E312">
            <v>45895</v>
          </cell>
          <cell r="F312" t="str">
            <v>PA07-3202008-15-021 Adquirir llantas y neumáticos para el parque automotor del Parque Nacional Natural de Munchique requerido para fortalecer los procesos administrativos de las áreas de SPNNC.</v>
          </cell>
          <cell r="G312" t="str">
            <v>N-A</v>
          </cell>
          <cell r="H312" t="str">
            <v>5 MÍNIMA CUANTÍA</v>
          </cell>
          <cell r="I312" t="str">
            <v>3 COMPRAVENTA y/o SUMINISTRO</v>
          </cell>
          <cell r="J312" t="str">
            <v>COMPRAVENTA</v>
          </cell>
          <cell r="L312">
            <v>25525</v>
          </cell>
          <cell r="M312">
            <v>48325</v>
          </cell>
          <cell r="N312">
            <v>45902</v>
          </cell>
          <cell r="O312" t="str">
            <v>N/A</v>
          </cell>
          <cell r="P312">
            <v>8090000</v>
          </cell>
          <cell r="Q312" t="str">
            <v xml:space="preserve">OCHO MILLONES NOVENTA MIL </v>
          </cell>
          <cell r="R312" t="str">
            <v>2 PERSONA JURIDICA</v>
          </cell>
          <cell r="S312" t="str">
            <v>1 NIT</v>
          </cell>
          <cell r="V312">
            <v>901167412</v>
          </cell>
          <cell r="W312" t="str">
            <v>8 DV 7</v>
          </cell>
          <cell r="X312" t="str">
            <v>N-A</v>
          </cell>
          <cell r="Y312" t="str">
            <v>Cauca</v>
          </cell>
          <cell r="Z312" t="str">
            <v>Popayan</v>
          </cell>
          <cell r="AA312" t="str">
            <v>N/A</v>
          </cell>
          <cell r="AB312" t="str">
            <v>N/A</v>
          </cell>
          <cell r="AC312" t="str">
            <v>N/A</v>
          </cell>
          <cell r="AD312" t="str">
            <v>N/A</v>
          </cell>
          <cell r="AE312" t="str">
            <v>SI</v>
          </cell>
          <cell r="AF312" t="str">
            <v>1 PÓLIZA</v>
          </cell>
          <cell r="AG312" t="str">
            <v>8 MUNDIAL SEGUROS</v>
          </cell>
          <cell r="AH312" t="str">
            <v>45 CUMPLIM+ CALIDAD DL SERVICIO</v>
          </cell>
          <cell r="AI312">
            <v>45896</v>
          </cell>
          <cell r="AJ312">
            <v>100102710</v>
          </cell>
          <cell r="AK312" t="str">
            <v>GLORIA TERESITA SERNA ALZATE</v>
          </cell>
          <cell r="AL312" t="str">
            <v>PNN MUNCHIQUE</v>
          </cell>
          <cell r="AM312" t="str">
            <v>2 SUPERVISOR</v>
          </cell>
          <cell r="AN312" t="str">
            <v>3 CÉDULA DE CIUDADANÍA</v>
          </cell>
          <cell r="AO312">
            <v>16738049</v>
          </cell>
          <cell r="AP312" t="str">
            <v>JAIME ALBERTO CELIS PERDOMO</v>
          </cell>
          <cell r="AQ312">
            <v>37</v>
          </cell>
          <cell r="AR312" t="str">
            <v>3 NO PACTADOS</v>
          </cell>
          <cell r="AS312" t="str">
            <v>4 NO SE HA ADICIONADO NI EN VALOR y EN TIEMPO</v>
          </cell>
          <cell r="AT312">
            <v>0</v>
          </cell>
          <cell r="AU312">
            <v>0</v>
          </cell>
          <cell r="AV312" t="str">
            <v>-</v>
          </cell>
          <cell r="AW312">
            <v>0</v>
          </cell>
          <cell r="AY312" t="str">
            <v>N-A</v>
          </cell>
          <cell r="AZ312">
            <v>45897</v>
          </cell>
          <cell r="BA312">
            <v>45902</v>
          </cell>
          <cell r="BB312">
            <v>45945</v>
          </cell>
          <cell r="BD312" t="str">
            <v>2. NO</v>
          </cell>
          <cell r="BE312" t="str">
            <v>N-A</v>
          </cell>
          <cell r="BF312" t="str">
            <v>N-A</v>
          </cell>
          <cell r="BG312" t="str">
            <v>2. NO</v>
          </cell>
          <cell r="BH312">
            <v>0</v>
          </cell>
          <cell r="BI312" t="str">
            <v>-</v>
          </cell>
          <cell r="BJ312" t="str">
            <v>-</v>
          </cell>
          <cell r="BL312" t="str">
            <v>2025753501400014E</v>
          </cell>
          <cell r="BM312">
            <v>8090000</v>
          </cell>
          <cell r="BN312" t="str">
            <v>STEPHANIE ANDREA RODRÍGUEZ VALENCIA</v>
          </cell>
          <cell r="BO312" t="str">
            <v xml:space="preserve">https://community.secop.gov.co/Public/Tendering/ContractNoticePhases/View?PPI=CO1.PPI.41391590&amp;isFromPublicArea=True&amp;isModal=False </v>
          </cell>
          <cell r="BP312" t="str">
            <v>VIGENTE</v>
          </cell>
          <cell r="BR312" t="str">
            <v xml:space="preserve">https://community.secop.gov.co/Public/Tendering/ContractDetailView/Index?UniqueIdentifier=CO1.PCCNTR.8228644 </v>
          </cell>
          <cell r="BW312" t="e">
            <v>#N/A</v>
          </cell>
          <cell r="BX312" t="e">
            <v>#N/A</v>
          </cell>
          <cell r="BY312" t="e">
            <v>#N/A</v>
          </cell>
          <cell r="CN312">
            <v>8090000</v>
          </cell>
        </row>
        <row r="313">
          <cell r="A313" t="str">
            <v>DTPA-IP-50-2025</v>
          </cell>
          <cell r="B313" t="str">
            <v>1 FONAM</v>
          </cell>
          <cell r="C313" t="str">
            <v>PROCESO DECLARADO DESIERTO - RESOLUCIÓN 009</v>
          </cell>
          <cell r="D313" t="str">
            <v>JULIANA-MANTE-EMBARCACIONES-KATÍOS</v>
          </cell>
          <cell r="J313" t="str">
            <v>N/A</v>
          </cell>
          <cell r="AO313" t="e">
            <v>#N/A</v>
          </cell>
          <cell r="BM313">
            <v>0</v>
          </cell>
          <cell r="BN313" t="str">
            <v>JULIANA ISABEL MONTES ROMERO</v>
          </cell>
          <cell r="BW313" t="e">
            <v>#N/A</v>
          </cell>
          <cell r="BX313" t="e">
            <v>#N/A</v>
          </cell>
          <cell r="BY313" t="e">
            <v>#N/A</v>
          </cell>
          <cell r="CN313">
            <v>0</v>
          </cell>
        </row>
        <row r="314">
          <cell r="A314" t="str">
            <v>DTPA-IP-51-2025</v>
          </cell>
          <cell r="B314" t="str">
            <v>1 FONAM</v>
          </cell>
          <cell r="C314" t="str">
            <v>ACEPTACIÓN OFERTA FONAM 050 DE 2025</v>
          </cell>
          <cell r="D314" t="str">
            <v>MAR ANTIGUO S.A.S</v>
          </cell>
          <cell r="E314">
            <v>45902</v>
          </cell>
          <cell r="F314" t="str">
            <v>PA10-3202056-5-029; PA10-3202008-10-032; PA10-3202008-15-033; PA10-3202010-24-041; PA10-3202010-24-050 Compra de equipos y elementos requeridos de acuerdo al reglamento marítimo para las embarcaciones del PNN Utria en el marco de la conservación de la diversidad biológica de las áreas protegidas del SINAP nacional</v>
          </cell>
          <cell r="G314" t="str">
            <v>N-A</v>
          </cell>
          <cell r="H314" t="str">
            <v>5 MÍNIMA CUANTÍA</v>
          </cell>
          <cell r="I314" t="str">
            <v>3 COMPRAVENTA y/o SUMINISTRO</v>
          </cell>
          <cell r="J314" t="str">
            <v>COMPRAVENTA</v>
          </cell>
          <cell r="K314" t="str">
            <v>46161604 /
40151513</v>
          </cell>
          <cell r="L314">
            <v>31125</v>
          </cell>
          <cell r="M314">
            <v>50125</v>
          </cell>
          <cell r="N314">
            <v>45908</v>
          </cell>
          <cell r="O314" t="str">
            <v>N/A</v>
          </cell>
          <cell r="P314">
            <v>13328040</v>
          </cell>
          <cell r="Q314" t="str">
            <v>TRECE MILLONES TRESCIENTOS VEINTIOCHO MIL CUARENTA</v>
          </cell>
          <cell r="R314" t="str">
            <v>2 PERSONA JURIDICA</v>
          </cell>
          <cell r="S314" t="str">
            <v>1 NIT</v>
          </cell>
          <cell r="V314">
            <v>900034591</v>
          </cell>
          <cell r="W314" t="str">
            <v>3 DV 2</v>
          </cell>
          <cell r="X314" t="str">
            <v>N-A</v>
          </cell>
          <cell r="Y314" t="str">
            <v>Valle del Cauca</v>
          </cell>
          <cell r="Z314" t="str">
            <v>Santiago de Cali</v>
          </cell>
          <cell r="AA314" t="str">
            <v>N/A</v>
          </cell>
          <cell r="AB314" t="str">
            <v>N/A</v>
          </cell>
          <cell r="AC314" t="str">
            <v>N/A</v>
          </cell>
          <cell r="AD314" t="str">
            <v>N/A</v>
          </cell>
          <cell r="AE314" t="str">
            <v>SI</v>
          </cell>
          <cell r="AF314" t="str">
            <v>1 PÓLIZA</v>
          </cell>
          <cell r="AG314" t="str">
            <v>12 SEGUROS DEL ESTADO</v>
          </cell>
          <cell r="AH314" t="str">
            <v>45 CUMPLIM+ CALIDAD DL SERVICIO</v>
          </cell>
          <cell r="AI314">
            <v>45903</v>
          </cell>
          <cell r="AJ314" t="str">
            <v>45-46-101032528</v>
          </cell>
          <cell r="AK314" t="str">
            <v>GLORIA TERESITA SERNA ALZATE</v>
          </cell>
          <cell r="AL314" t="str">
            <v>PNN UTRÍA</v>
          </cell>
          <cell r="AM314" t="str">
            <v>2 SUPERVISOR</v>
          </cell>
          <cell r="AN314" t="str">
            <v>3 CÉDULA DE CIUDADANÍA</v>
          </cell>
          <cell r="AO314">
            <v>66848955</v>
          </cell>
          <cell r="AP314" t="str">
            <v>MARIA XIMENA ZORRILLA A.</v>
          </cell>
          <cell r="AQ314">
            <v>20</v>
          </cell>
          <cell r="AR314" t="str">
            <v>3 NO PACTADOS</v>
          </cell>
          <cell r="AS314" t="str">
            <v>4 NO SE HA ADICIONADO NI EN VALOR y EN TIEMPO</v>
          </cell>
          <cell r="AT314">
            <v>0</v>
          </cell>
          <cell r="AU314">
            <v>0</v>
          </cell>
          <cell r="AV314" t="str">
            <v>-</v>
          </cell>
          <cell r="AW314">
            <v>0</v>
          </cell>
          <cell r="AY314" t="str">
            <v>N-A</v>
          </cell>
          <cell r="AZ314">
            <v>45905</v>
          </cell>
          <cell r="BA314">
            <v>45908</v>
          </cell>
          <cell r="BB314">
            <v>45921</v>
          </cell>
          <cell r="BD314" t="str">
            <v>2. NO</v>
          </cell>
          <cell r="BE314" t="str">
            <v>N-A</v>
          </cell>
          <cell r="BF314" t="str">
            <v>N-A</v>
          </cell>
          <cell r="BG314" t="str">
            <v>2. NO</v>
          </cell>
          <cell r="BH314">
            <v>0</v>
          </cell>
          <cell r="BI314" t="str">
            <v>-</v>
          </cell>
          <cell r="BJ314" t="str">
            <v>-</v>
          </cell>
          <cell r="BL314" t="str">
            <v xml:space="preserve">2025753501400008E </v>
          </cell>
          <cell r="BM314">
            <v>13328040</v>
          </cell>
          <cell r="BN314" t="str">
            <v>DIANA PATRICIA GUERRERO</v>
          </cell>
          <cell r="BO314" t="str">
            <v xml:space="preserve">https://community.secop.gov.co/Public/Tendering/ContractNoticePhases/View?PPI=CO1.PPI.41601720&amp;isFromPublicArea=True&amp;isModal=False </v>
          </cell>
          <cell r="BP314" t="str">
            <v>VIGENTE</v>
          </cell>
          <cell r="BR314" t="str">
            <v xml:space="preserve">https://community.secop.gov.co/Public/Tendering/ContractDetailView/Index?UniqueIdentifier=CO1.PCCNTR.8264690 </v>
          </cell>
          <cell r="BW314" t="e">
            <v>#N/A</v>
          </cell>
          <cell r="BX314" t="e">
            <v>#N/A</v>
          </cell>
          <cell r="BY314" t="e">
            <v>#N/A</v>
          </cell>
          <cell r="CN314">
            <v>13328040</v>
          </cell>
        </row>
        <row r="315">
          <cell r="A315" t="str">
            <v>DTPA-IP-52-2025</v>
          </cell>
          <cell r="B315" t="str">
            <v>1 FONAM</v>
          </cell>
          <cell r="C315" t="str">
            <v>ACEPTACIÓN OFERTA FONAM 053 DE 2025</v>
          </cell>
          <cell r="D315" t="str">
            <v>BON SANTE S.A.S</v>
          </cell>
          <cell r="E315">
            <v>45910</v>
          </cell>
          <cell r="F315" t="str">
            <v>PA10-3202056-5-025- PA10-3202008-10-026- PA10-3202008-13-027- PA10-3202060-19_1-037- PA10-3202010-24-038 Prestar servicio de apoyo logístico para el desarrollo de espacios educativos, informativos y de participación social relacionados con los procesos misionales del PNN Utria en el marco de la conservación de la diversidad biológica de las áreas protegidas del SINAP nacional"</v>
          </cell>
          <cell r="G315" t="str">
            <v>N-A</v>
          </cell>
          <cell r="H315" t="str">
            <v>5 MÍNIMA CUANTÍA</v>
          </cell>
          <cell r="I315" t="str">
            <v>20 OTROS</v>
          </cell>
          <cell r="J315" t="str">
            <v>SERVICIOS</v>
          </cell>
          <cell r="K315">
            <v>90101600</v>
          </cell>
          <cell r="L315" t="str">
            <v>24625/22725</v>
          </cell>
          <cell r="M315" t="str">
            <v>51325/51225</v>
          </cell>
          <cell r="N315">
            <v>45911</v>
          </cell>
          <cell r="O315" t="str">
            <v>N/A</v>
          </cell>
          <cell r="P315">
            <v>53000000</v>
          </cell>
          <cell r="Q315" t="str">
            <v>CINCUENTA Y TRES MILLONES</v>
          </cell>
          <cell r="R315" t="str">
            <v>2 PERSONA JURIDICA</v>
          </cell>
          <cell r="S315" t="str">
            <v>1 NIT</v>
          </cell>
          <cell r="V315">
            <v>901211678</v>
          </cell>
          <cell r="W315" t="str">
            <v>8 DV 7</v>
          </cell>
          <cell r="X315" t="str">
            <v>N-A</v>
          </cell>
          <cell r="Y315" t="str">
            <v>Risaralda</v>
          </cell>
          <cell r="Z315" t="str">
            <v>Dosquebradas</v>
          </cell>
          <cell r="AA315" t="str">
            <v>N/A</v>
          </cell>
          <cell r="AB315" t="str">
            <v>N/A</v>
          </cell>
          <cell r="AC315" t="str">
            <v>N/A</v>
          </cell>
          <cell r="AD315" t="str">
            <v>N/A</v>
          </cell>
          <cell r="AE315" t="str">
            <v>SI</v>
          </cell>
          <cell r="AF315" t="str">
            <v>1 PÓLIZA</v>
          </cell>
          <cell r="AG315" t="str">
            <v>12 SEGUROS DEL ESTADO</v>
          </cell>
          <cell r="AH315" t="str">
            <v>5 RESPONSABILIDAD EXTRACONTRACTUAL</v>
          </cell>
          <cell r="AI315">
            <v>45909</v>
          </cell>
          <cell r="AJ315" t="str">
            <v xml:space="preserve">100404399  / 100106213 </v>
          </cell>
          <cell r="AK315" t="str">
            <v>GLORIA TERESITA SERNA ALZATE</v>
          </cell>
          <cell r="AL315" t="str">
            <v>PNN UTRÍA</v>
          </cell>
          <cell r="AM315" t="str">
            <v>2 SUPERVISOR</v>
          </cell>
          <cell r="AN315" t="str">
            <v>3 CÉDULA DE CIUDADANÍA</v>
          </cell>
          <cell r="AO315">
            <v>66848955</v>
          </cell>
          <cell r="AP315" t="str">
            <v>MARIA XIMENA ZORRILLA A.</v>
          </cell>
          <cell r="AQ315">
            <v>88</v>
          </cell>
          <cell r="AR315" t="str">
            <v>3 NO PACTADOS</v>
          </cell>
          <cell r="AS315" t="str">
            <v>4 NO SE HA ADICIONADO NI EN VALOR y EN TIEMPO</v>
          </cell>
          <cell r="AT315">
            <v>1</v>
          </cell>
          <cell r="AU315">
            <v>7513682</v>
          </cell>
          <cell r="AV315">
            <v>45986</v>
          </cell>
          <cell r="AW315">
            <v>10</v>
          </cell>
          <cell r="AX315">
            <v>45986</v>
          </cell>
          <cell r="AY315" t="str">
            <v>N-A</v>
          </cell>
          <cell r="AZ315">
            <v>45911</v>
          </cell>
          <cell r="BA315">
            <v>45911</v>
          </cell>
          <cell r="BB315">
            <v>45996</v>
          </cell>
          <cell r="BD315" t="str">
            <v>2. NO</v>
          </cell>
          <cell r="BE315" t="str">
            <v>N-A</v>
          </cell>
          <cell r="BF315" t="str">
            <v>N-A</v>
          </cell>
          <cell r="BG315" t="str">
            <v>1. SI</v>
          </cell>
          <cell r="BH315">
            <v>1</v>
          </cell>
          <cell r="BI315" t="str">
            <v>-</v>
          </cell>
          <cell r="BJ315">
            <v>45986</v>
          </cell>
          <cell r="BK315" t="str">
            <v>ADICIONADO Y PRORROGADO</v>
          </cell>
          <cell r="BL315" t="str">
            <v>2025753502500012E</v>
          </cell>
          <cell r="BM315">
            <v>60513682</v>
          </cell>
          <cell r="BN315" t="str">
            <v>KHAREM CARABALI MARULANDA</v>
          </cell>
          <cell r="BO315" t="str">
            <v xml:space="preserve">https://community.secop.gov.co/Public/Tendering/ContractNoticePhases/View?PPI=CO1.PPI.41688580&amp;isFromPublicArea=True&amp;isModal=False </v>
          </cell>
          <cell r="BP315" t="str">
            <v>VIGENTE</v>
          </cell>
          <cell r="BR315" t="str">
            <v xml:space="preserve">https://community.secop.gov.co/Public/Tendering/ContractDetailView/Index?UniqueIdentifier=CO1.PCCNTR.8298236 </v>
          </cell>
          <cell r="BW315" t="e">
            <v>#N/A</v>
          </cell>
          <cell r="BX315" t="e">
            <v>#N/A</v>
          </cell>
          <cell r="BY315" t="e">
            <v>#N/A</v>
          </cell>
          <cell r="CN315">
            <v>60513682</v>
          </cell>
        </row>
        <row r="316">
          <cell r="A316" t="str">
            <v>DTPA-IP-53-2025</v>
          </cell>
          <cell r="B316" t="str">
            <v>1 FONAM</v>
          </cell>
          <cell r="C316" t="str">
            <v>ACEPTACIÓN OFERTA FONAM 051 DE 2025</v>
          </cell>
          <cell r="D316" t="str">
            <v xml:space="preserve">MANUEL GEORGE GAMBOA CUESTA
</v>
          </cell>
          <cell r="E316">
            <v>45903</v>
          </cell>
          <cell r="F316" t="str">
            <v>PA06-3202032-1-028 Prestar servicio de mantenimiento preventivo y correctivo a todo costo de las embarcaciones y motores del PNN Los Katíos para Implementar las acciones de prevención vigilancia y control en las AP administradas PNNC.</v>
          </cell>
          <cell r="G316" t="str">
            <v>N-A</v>
          </cell>
          <cell r="H316" t="str">
            <v>5 MÍNIMA CUANTÍA</v>
          </cell>
          <cell r="I316" t="str">
            <v>11 MANTENIMIENTO y/o REPARACIÓN</v>
          </cell>
          <cell r="J316" t="str">
            <v>SERVICIOS</v>
          </cell>
          <cell r="K316">
            <v>78181900</v>
          </cell>
          <cell r="L316">
            <v>24925</v>
          </cell>
          <cell r="M316">
            <v>50525</v>
          </cell>
          <cell r="N316">
            <v>45908</v>
          </cell>
          <cell r="O316" t="str">
            <v>N/A</v>
          </cell>
          <cell r="P316">
            <v>25000000</v>
          </cell>
          <cell r="Q316" t="str">
            <v>VEINTICINCO MILLONES</v>
          </cell>
          <cell r="R316" t="str">
            <v>1 PERSONA NATURAL</v>
          </cell>
          <cell r="S316" t="str">
            <v>3 CÉDULA DE CIUDADANÍA</v>
          </cell>
          <cell r="T316">
            <v>71981200</v>
          </cell>
          <cell r="U316">
            <v>3</v>
          </cell>
          <cell r="W316" t="str">
            <v>11 NO SE DILIGENCIA INFORMACIÓN PARA ESTE FORMULARIO EN ESTE PERÍODO DE REPORTE</v>
          </cell>
          <cell r="X316" t="str">
            <v>MASCULINO</v>
          </cell>
          <cell r="Y316" t="str">
            <v>Antioquia</v>
          </cell>
          <cell r="Z316" t="str">
            <v>Turbo</v>
          </cell>
          <cell r="AA316" t="str">
            <v>MANUEL</v>
          </cell>
          <cell r="AB316" t="str">
            <v>GEORGE</v>
          </cell>
          <cell r="AC316" t="str">
            <v>GAMBOA</v>
          </cell>
          <cell r="AD316" t="str">
            <v>CUESTA</v>
          </cell>
          <cell r="AE316" t="str">
            <v>SI</v>
          </cell>
          <cell r="AF316" t="str">
            <v>1 PÓLIZA</v>
          </cell>
          <cell r="AG316" t="str">
            <v>12 SEGUROS DEL ESTADO</v>
          </cell>
          <cell r="AH316" t="str">
            <v>45 CUMPLIM+ CALIDAD DL SERVICIO</v>
          </cell>
          <cell r="AI316">
            <v>45904</v>
          </cell>
          <cell r="AJ316" t="str">
            <v>45-46-101032543</v>
          </cell>
          <cell r="AK316" t="str">
            <v>GLORIA TERESITA SERNA ALZATE</v>
          </cell>
          <cell r="AL316" t="str">
            <v>PNN LOS KATIOS</v>
          </cell>
          <cell r="AM316" t="str">
            <v>2 SUPERVISOR</v>
          </cell>
          <cell r="AN316" t="str">
            <v>3 CÉDULA DE CIUDADANÍA</v>
          </cell>
          <cell r="AO316">
            <v>12563768</v>
          </cell>
          <cell r="AP316" t="str">
            <v>NELSON DE LA ROSA MANJARRES</v>
          </cell>
          <cell r="AQ316">
            <v>92</v>
          </cell>
          <cell r="AR316" t="str">
            <v>3 NO PACTADOS</v>
          </cell>
          <cell r="AS316" t="str">
            <v>4 NO SE HA ADICIONADO NI EN VALOR y EN TIEMPO</v>
          </cell>
          <cell r="AT316">
            <v>0</v>
          </cell>
          <cell r="AU316">
            <v>0</v>
          </cell>
          <cell r="AV316" t="str">
            <v>-</v>
          </cell>
          <cell r="AW316">
            <v>0</v>
          </cell>
          <cell r="AY316" t="str">
            <v>N-A</v>
          </cell>
          <cell r="AZ316">
            <v>45909</v>
          </cell>
          <cell r="BA316">
            <v>45909</v>
          </cell>
          <cell r="BB316">
            <v>45996</v>
          </cell>
          <cell r="BD316" t="str">
            <v>2. NO</v>
          </cell>
          <cell r="BE316" t="str">
            <v>N-A</v>
          </cell>
          <cell r="BF316" t="str">
            <v>N-A</v>
          </cell>
          <cell r="BG316" t="str">
            <v>2. NO</v>
          </cell>
          <cell r="BH316">
            <v>0</v>
          </cell>
          <cell r="BI316" t="str">
            <v>-</v>
          </cell>
          <cell r="BJ316" t="str">
            <v>-</v>
          </cell>
          <cell r="BL316" t="str">
            <v>2025753502000015E</v>
          </cell>
          <cell r="BM316">
            <v>25000000</v>
          </cell>
          <cell r="BN316" t="str">
            <v>JULIANA ISABEL MONTES ROMERO</v>
          </cell>
          <cell r="BO316" t="str">
            <v xml:space="preserve">https://community.secop.gov.co/Public/Tendering/ContractNoticePhases/View?PPI=CO1.PPI.41674013&amp;isFromPublicArea=True&amp;isModal=False </v>
          </cell>
          <cell r="BP316" t="str">
            <v>VIGENTE</v>
          </cell>
          <cell r="BR316" t="str">
            <v xml:space="preserve">https://community.secop.gov.co/Public/Tendering/ContractDetailView/Index?UniqueIdentifier=CO1.PCCNTR.8271749 </v>
          </cell>
          <cell r="BW316" t="str">
            <v>BANCO DE BOGOTA</v>
          </cell>
          <cell r="BX316" t="str">
            <v>Ahorro</v>
          </cell>
          <cell r="BY316">
            <v>620233635</v>
          </cell>
          <cell r="CN316">
            <v>25000000</v>
          </cell>
        </row>
        <row r="317">
          <cell r="A317" t="str">
            <v>DTPA-IP-54-2025</v>
          </cell>
          <cell r="B317" t="str">
            <v>1 FONAM</v>
          </cell>
          <cell r="C317" t="str">
            <v>ACEPTACIÓN OFERTA FONAM 056 DE 2025</v>
          </cell>
          <cell r="D317" t="str">
            <v>COMERCIAL RINO S.A.S</v>
          </cell>
          <cell r="E317">
            <v>45915</v>
          </cell>
          <cell r="F317" t="str">
            <v>Adquirir llantas para los medios de transporte del PNN Farallones de Cali implementas es las acciones de prevención, vigilancia y control en las áreas protegidas, especialmente en los ecosistemas andinos y de páramo, en el marco de la conservación de la diversidad biológica de las Áreas Protegidas del SINAP Nacional.</v>
          </cell>
          <cell r="G317" t="str">
            <v>N-A</v>
          </cell>
          <cell r="H317" t="str">
            <v>5 MÍNIMA CUANTÍA</v>
          </cell>
          <cell r="I317" t="str">
            <v>3 COMPRAVENTA y/o SUMINISTRO</v>
          </cell>
          <cell r="J317" t="str">
            <v>COMPRAVENTA</v>
          </cell>
          <cell r="K317">
            <v>25172504</v>
          </cell>
          <cell r="L317">
            <v>28125</v>
          </cell>
          <cell r="M317">
            <v>53125</v>
          </cell>
          <cell r="N317">
            <v>45916</v>
          </cell>
          <cell r="O317" t="str">
            <v>N/A</v>
          </cell>
          <cell r="P317">
            <v>21590000</v>
          </cell>
          <cell r="Q317" t="str">
            <v xml:space="preserve">VEINTIÚN MILLONES QUINIENTOS NOVENTA MIL </v>
          </cell>
          <cell r="R317" t="str">
            <v>2 PERSONA JURIDICA</v>
          </cell>
          <cell r="S317" t="str">
            <v>1 NIT</v>
          </cell>
          <cell r="V317">
            <v>900156622</v>
          </cell>
          <cell r="W317" t="str">
            <v>7 DV 6</v>
          </cell>
          <cell r="X317" t="str">
            <v>N-A</v>
          </cell>
          <cell r="Y317" t="str">
            <v>Bogotá</v>
          </cell>
          <cell r="Z317" t="str">
            <v>Bogotá</v>
          </cell>
          <cell r="AA317" t="str">
            <v>N/A</v>
          </cell>
          <cell r="AB317" t="str">
            <v>N/A</v>
          </cell>
          <cell r="AC317" t="str">
            <v>N/A</v>
          </cell>
          <cell r="AD317" t="str">
            <v>N/A</v>
          </cell>
          <cell r="AE317" t="str">
            <v>SI</v>
          </cell>
          <cell r="AF317" t="str">
            <v>1 PÓLIZA</v>
          </cell>
          <cell r="AG317" t="str">
            <v>8 MUNDIAL SEGUROS</v>
          </cell>
          <cell r="AH317" t="str">
            <v>45 CUMPLIM+ CALIDAD DL SERVICIO</v>
          </cell>
          <cell r="AI317">
            <v>45916</v>
          </cell>
          <cell r="AJ317" t="str">
            <v xml:space="preserve">CBO-100026720 </v>
          </cell>
          <cell r="AK317" t="str">
            <v>GLORIA TERESITA SERNA ALZATE</v>
          </cell>
          <cell r="AL317" t="str">
            <v>PNN FARALLONES DE CALI</v>
          </cell>
          <cell r="AM317" t="str">
            <v>2 SUPERVISOR</v>
          </cell>
          <cell r="AN317" t="str">
            <v>3 CÉDULA DE CIUDADANÍA</v>
          </cell>
          <cell r="AO317">
            <v>1082775671</v>
          </cell>
          <cell r="AP317" t="str">
            <v>JUAN MANUEL GUZMÁN LÓPEZ</v>
          </cell>
          <cell r="AQ317">
            <v>30</v>
          </cell>
          <cell r="AR317" t="str">
            <v>3 NO PACTADOS</v>
          </cell>
          <cell r="AS317" t="str">
            <v>4 NO SE HA ADICIONADO NI EN VALOR y EN TIEMPO</v>
          </cell>
          <cell r="AT317">
            <v>1</v>
          </cell>
          <cell r="AU317">
            <v>2670000</v>
          </cell>
          <cell r="AV317">
            <v>45973</v>
          </cell>
          <cell r="AW317">
            <v>0</v>
          </cell>
          <cell r="AY317" t="str">
            <v>N-A</v>
          </cell>
          <cell r="AZ317">
            <v>45922</v>
          </cell>
          <cell r="BA317">
            <v>45945</v>
          </cell>
          <cell r="BB317">
            <v>45945</v>
          </cell>
          <cell r="BD317" t="str">
            <v>2. NO</v>
          </cell>
          <cell r="BE317" t="str">
            <v>N-A</v>
          </cell>
          <cell r="BF317" t="str">
            <v>N-A</v>
          </cell>
          <cell r="BG317" t="str">
            <v>1. SI</v>
          </cell>
          <cell r="BH317">
            <v>1</v>
          </cell>
          <cell r="BI317" t="str">
            <v>-</v>
          </cell>
          <cell r="BJ317">
            <v>45973</v>
          </cell>
          <cell r="BK317" t="str">
            <v>ADICIONADO</v>
          </cell>
          <cell r="BL317" t="str">
            <v>2025753501400010E</v>
          </cell>
          <cell r="BM317">
            <v>24260000</v>
          </cell>
          <cell r="BN317" t="str">
            <v>WENDY ISABEL DAVID</v>
          </cell>
          <cell r="BO317" t="str">
            <v xml:space="preserve">https://community.secop.gov.co/Public/Tendering/ContractNoticePhases/View?PPI=CO1.PPI.41711726&amp;isFromPublicArea=True&amp;isModal=False </v>
          </cell>
          <cell r="BP317" t="str">
            <v>VIGENTE</v>
          </cell>
          <cell r="BR317" t="str">
            <v>https://community.secop.gov.co/Public/Tendering/ContractDetailView/Index?UniqueIdentifier=CO1.PCCNTR.8312290</v>
          </cell>
          <cell r="BW317" t="e">
            <v>#N/A</v>
          </cell>
          <cell r="BX317" t="e">
            <v>#N/A</v>
          </cell>
          <cell r="BY317" t="e">
            <v>#N/A</v>
          </cell>
          <cell r="CN317">
            <v>24260000</v>
          </cell>
        </row>
        <row r="318">
          <cell r="A318" t="str">
            <v>DTPA-IP-55-2025</v>
          </cell>
          <cell r="B318" t="str">
            <v>1 FONAM</v>
          </cell>
          <cell r="C318" t="str">
            <v>ACEPTACIÓN OFERTA FONAM 068 DE 2025</v>
          </cell>
          <cell r="D318" t="str">
            <v xml:space="preserve">MANUEL GEORGE GAMBOA CUESTA
</v>
          </cell>
          <cell r="E318">
            <v>45932</v>
          </cell>
          <cell r="F318" t="str">
            <v>PA06-3202008-9-039 Adquisición de equipos, insumos y herramientas para el mantenimiento y conservación de senderos en el Parque Nacional Natural los Katios, en el marco de la conservación de la diversidad biológica de áreas protegidas del SINAP nacional</v>
          </cell>
          <cell r="G318" t="str">
            <v>N-A</v>
          </cell>
          <cell r="H318" t="str">
            <v>5 MÍNIMA CUANTÍA</v>
          </cell>
          <cell r="I318" t="str">
            <v>3 COMPRAVENTA y/o SUMINISTRO</v>
          </cell>
          <cell r="J318" t="str">
            <v>COMPRAVENTA</v>
          </cell>
          <cell r="K318">
            <v>721033</v>
          </cell>
          <cell r="L318">
            <v>24825</v>
          </cell>
          <cell r="M318">
            <v>60025</v>
          </cell>
          <cell r="N318">
            <v>45932</v>
          </cell>
          <cell r="O318" t="str">
            <v>N/A</v>
          </cell>
          <cell r="P318">
            <v>19856800</v>
          </cell>
          <cell r="Q318" t="str">
            <v>DIECINUEVE MILLONES OCHOCIENTOS CINCUENTA Y SEIS MIL OCHOCIENTOS</v>
          </cell>
          <cell r="R318" t="str">
            <v>1 PERSONA NATURAL</v>
          </cell>
          <cell r="S318" t="str">
            <v>3 CÉDULA DE CIUDADANÍA</v>
          </cell>
          <cell r="T318">
            <v>71981200</v>
          </cell>
          <cell r="U318">
            <v>3</v>
          </cell>
          <cell r="V318" t="str">
            <v>N/A</v>
          </cell>
          <cell r="W318" t="str">
            <v>11 NO SE DILIGENCIA INFORMACIÓN PARA ESTE FORMULARIO EN ESTE PERÍODO DE REPORTE</v>
          </cell>
          <cell r="X318" t="str">
            <v>MASCULINO</v>
          </cell>
          <cell r="Y318" t="str">
            <v>Antioquia</v>
          </cell>
          <cell r="Z318" t="str">
            <v>Turbo</v>
          </cell>
          <cell r="AA318" t="str">
            <v>MANUEL</v>
          </cell>
          <cell r="AB318" t="str">
            <v>GEORGE</v>
          </cell>
          <cell r="AC318" t="str">
            <v>GAMBOA</v>
          </cell>
          <cell r="AD318" t="str">
            <v>CUESTA</v>
          </cell>
          <cell r="AE318" t="str">
            <v>SI</v>
          </cell>
          <cell r="AF318" t="str">
            <v>1 PÓLIZA</v>
          </cell>
          <cell r="AG318" t="str">
            <v>12 SEGUROS DEL ESTADO</v>
          </cell>
          <cell r="AH318" t="str">
            <v>45 CUMPLIM+ CALIDAD DL SERVICIO</v>
          </cell>
          <cell r="AI318">
            <v>45937</v>
          </cell>
          <cell r="AJ318" t="str">
            <v xml:space="preserve">45-44-101170011
</v>
          </cell>
          <cell r="AK318" t="str">
            <v>GLORIA TERESITA SERNA ALZATE</v>
          </cell>
          <cell r="AL318" t="str">
            <v>PNN LOS KATIOS</v>
          </cell>
          <cell r="AM318" t="str">
            <v>2 SUPERVISOR</v>
          </cell>
          <cell r="AN318" t="str">
            <v>3 CÉDULA DE CIUDADANÍA</v>
          </cell>
          <cell r="AO318">
            <v>12563768</v>
          </cell>
          <cell r="AP318" t="str">
            <v>NELSON DE LA ROSA MANJARRES</v>
          </cell>
          <cell r="AQ318">
            <v>25</v>
          </cell>
          <cell r="AR318" t="str">
            <v>3 NO PACTADOS</v>
          </cell>
          <cell r="AS318" t="str">
            <v>4 NO SE HA ADICIONADO NI EN VALOR y EN TIEMPO</v>
          </cell>
          <cell r="AT318">
            <v>0</v>
          </cell>
          <cell r="AU318">
            <v>0</v>
          </cell>
          <cell r="AV318" t="str">
            <v>-</v>
          </cell>
          <cell r="AW318">
            <v>0</v>
          </cell>
          <cell r="AY318" t="str">
            <v>N-A</v>
          </cell>
          <cell r="AZ318">
            <v>45937</v>
          </cell>
          <cell r="BA318">
            <v>45937</v>
          </cell>
          <cell r="BB318">
            <v>45957</v>
          </cell>
          <cell r="BD318" t="str">
            <v>2. NO</v>
          </cell>
          <cell r="BE318" t="str">
            <v>N-A</v>
          </cell>
          <cell r="BF318" t="str">
            <v>N-A</v>
          </cell>
          <cell r="BG318" t="str">
            <v>2. NO</v>
          </cell>
          <cell r="BH318">
            <v>0</v>
          </cell>
          <cell r="BI318" t="str">
            <v>-</v>
          </cell>
          <cell r="BJ318" t="str">
            <v>-</v>
          </cell>
          <cell r="BL318" t="str">
            <v>2025753501400017E</v>
          </cell>
          <cell r="BM318">
            <v>19856800</v>
          </cell>
          <cell r="BN318" t="str">
            <v>DIANA PATRICIA GUERRERO</v>
          </cell>
          <cell r="BO318" t="str">
            <v xml:space="preserve">https://community.secop.gov.co/Public/Tendering/ContractNoticePhases/View?PPI=CO1.PPI.41816636&amp;isFromPublicArea=True&amp;isModal=False </v>
          </cell>
          <cell r="BP318" t="str">
            <v>VIGENTE</v>
          </cell>
          <cell r="BR318" t="str">
            <v xml:space="preserve">https://community.secop.gov.co/Public/Tendering/ContractDetailView/Index?UniqueIdentifier=CO1.PCCNTR.8396239 </v>
          </cell>
          <cell r="BW318" t="str">
            <v>BANCO DE BOGOTA</v>
          </cell>
          <cell r="BX318" t="str">
            <v>Ahorro</v>
          </cell>
          <cell r="BY318">
            <v>620233635</v>
          </cell>
          <cell r="CN318">
            <v>19856800</v>
          </cell>
        </row>
        <row r="319">
          <cell r="A319" t="str">
            <v>DTPA-IP-56-2025</v>
          </cell>
          <cell r="B319" t="str">
            <v>1 FONAM</v>
          </cell>
          <cell r="C319" t="str">
            <v>ACEPTACIÓN OFERTA FONAM 069 DE 2025</v>
          </cell>
          <cell r="D319" t="str">
            <v xml:space="preserve">HNOVA INGENIERIA S.A.S
</v>
          </cell>
          <cell r="E319">
            <v>45932</v>
          </cell>
          <cell r="F319" t="str">
            <v>PA04-3202032-1-105/PA04-3202032-1-113 Adquirir elementos y materiales de protección personal y seguridad y salud en el trabajo para fortalecer la implementación de las acciones de prevención, vigilancia y control en el PNN Farallones de Cali y su área de influencia, especialmente en los ecosistemas andinos y de páramo, en el marco de la conservación de la diversidad biológica de las Áreas Protegidas del SINAP Nacional.</v>
          </cell>
          <cell r="G319" t="str">
            <v>N-A</v>
          </cell>
          <cell r="H319" t="str">
            <v>5 MÍNIMA CUANTÍA</v>
          </cell>
          <cell r="I319" t="str">
            <v>3 COMPRAVENTA y/o SUMINISTRO</v>
          </cell>
          <cell r="J319" t="str">
            <v>COMPRAVENTA</v>
          </cell>
          <cell r="K319" t="str">
            <v>46181500 / 46181600</v>
          </cell>
          <cell r="L319" t="str">
            <v xml:space="preserve"> 29525 / 29625 </v>
          </cell>
          <cell r="M319" t="str">
            <v xml:space="preserve">62625 / 62525 </v>
          </cell>
          <cell r="N319">
            <v>45939</v>
          </cell>
          <cell r="O319" t="str">
            <v>N/A</v>
          </cell>
          <cell r="P319">
            <v>32983400</v>
          </cell>
          <cell r="Q319" t="str">
            <v>TREINTA Y DOS MILLONES NOVECIENTOS OCHENTA Y TRES MIL CUATROCIENTOS</v>
          </cell>
          <cell r="R319" t="str">
            <v>2 PERSONA JURIDICA</v>
          </cell>
          <cell r="S319" t="str">
            <v>1 NIT</v>
          </cell>
          <cell r="V319">
            <v>901154680</v>
          </cell>
          <cell r="W319" t="str">
            <v>9 DV 8</v>
          </cell>
          <cell r="X319" t="str">
            <v>N-A</v>
          </cell>
          <cell r="Y319" t="str">
            <v>Valle del Cauca</v>
          </cell>
          <cell r="Z319" t="str">
            <v>Santiago de Cali</v>
          </cell>
          <cell r="AA319" t="str">
            <v>N/A</v>
          </cell>
          <cell r="AB319" t="str">
            <v>N/A</v>
          </cell>
          <cell r="AC319" t="str">
            <v>N/A</v>
          </cell>
          <cell r="AD319" t="str">
            <v>N/A</v>
          </cell>
          <cell r="AE319" t="str">
            <v>SI</v>
          </cell>
          <cell r="AF319" t="str">
            <v>1 PÓLIZA</v>
          </cell>
          <cell r="AG319" t="str">
            <v>12 SEGUROS DEL ESTADO</v>
          </cell>
          <cell r="AH319" t="str">
            <v>45 CUMPLIM+ CALIDAD DL SERVICIO</v>
          </cell>
          <cell r="AI319">
            <v>45933</v>
          </cell>
          <cell r="AJ319" t="str">
            <v>52-44-101018311</v>
          </cell>
          <cell r="AK319" t="str">
            <v>GLORIA TERESITA SERNA ALZATE</v>
          </cell>
          <cell r="AL319" t="str">
            <v>PNN FARALLONES DE CALI</v>
          </cell>
          <cell r="AM319" t="str">
            <v>2 SUPERVISOR</v>
          </cell>
          <cell r="AN319" t="str">
            <v>3 CÉDULA DE CIUDADANÍA</v>
          </cell>
          <cell r="AO319">
            <v>29120620</v>
          </cell>
          <cell r="AP319" t="str">
            <v>MARIA JULIANA CERON</v>
          </cell>
          <cell r="AQ319">
            <v>15</v>
          </cell>
          <cell r="AR319" t="str">
            <v>3 NO PACTADOS</v>
          </cell>
          <cell r="AS319" t="str">
            <v>4 NO SE HA ADICIONADO NI EN VALOR y EN TIEMPO</v>
          </cell>
          <cell r="AT319">
            <v>0</v>
          </cell>
          <cell r="AU319">
            <v>0</v>
          </cell>
          <cell r="AV319" t="str">
            <v>-</v>
          </cell>
          <cell r="AW319">
            <v>0</v>
          </cell>
          <cell r="AY319" t="str">
            <v>N-A</v>
          </cell>
          <cell r="AZ319">
            <v>45944</v>
          </cell>
          <cell r="BA319">
            <v>45944</v>
          </cell>
          <cell r="BB319">
            <v>45946</v>
          </cell>
          <cell r="BD319" t="str">
            <v>2. NO</v>
          </cell>
          <cell r="BE319" t="str">
            <v>N-A</v>
          </cell>
          <cell r="BF319" t="str">
            <v>N-A</v>
          </cell>
          <cell r="BG319" t="str">
            <v>2. NO</v>
          </cell>
          <cell r="BH319">
            <v>0</v>
          </cell>
          <cell r="BI319" t="str">
            <v>-</v>
          </cell>
          <cell r="BJ319" t="str">
            <v>-</v>
          </cell>
          <cell r="BL319" t="str">
            <v>2025753501400018E</v>
          </cell>
          <cell r="BM319">
            <v>32983400</v>
          </cell>
          <cell r="BN319" t="str">
            <v>ALEX YANIRA PISMAG PORTILLA</v>
          </cell>
          <cell r="BO319" t="str">
            <v xml:space="preserve">https://community.secop.gov.co/Public/Tendering/OpportunityDetail/Index?noticeUID=CO1.NTC.8763632&amp;isFromPublicArea=True&amp;isModal=False </v>
          </cell>
          <cell r="BP319" t="str">
            <v>VIGENTE</v>
          </cell>
          <cell r="BR319" t="str">
            <v xml:space="preserve">https://community.secop.gov.co/Public/Tendering/ContractDetailView/Index?UniqueIdentifier=CO1.PCCNTR.8393492 </v>
          </cell>
          <cell r="BW319" t="e">
            <v>#N/A</v>
          </cell>
          <cell r="BX319" t="e">
            <v>#N/A</v>
          </cell>
          <cell r="BY319" t="e">
            <v>#N/A</v>
          </cell>
          <cell r="CN319">
            <v>32983400</v>
          </cell>
        </row>
        <row r="320">
          <cell r="A320" t="str">
            <v>DTPA-IP-57-2025</v>
          </cell>
          <cell r="B320" t="str">
            <v>1 FONAM</v>
          </cell>
          <cell r="C320" t="str">
            <v>ACEPTACIÓN OFERTA FONAM 054 DE 2025</v>
          </cell>
          <cell r="D320" t="str">
            <v>ASISTENCIA MEDICA VETERINARIA ASIMEVET S.A.S. ZOMAC</v>
          </cell>
          <cell r="E320">
            <v>45910</v>
          </cell>
          <cell r="F320" t="str">
            <v>PA06-3202032-1-031 Suministro de alimentos, medicamentos e insumos veterinarios para los semovientes al servicio del Parque Nacional Natural los Katíos, en los recorridos de prevención, vigilancia y control en el marco de la conservación de la diversidad de las Áreas Protegidas del SINAP nacional</v>
          </cell>
          <cell r="G320" t="str">
            <v>N-A</v>
          </cell>
          <cell r="H320" t="str">
            <v>5 MÍNIMA CUANTÍA</v>
          </cell>
          <cell r="I320" t="str">
            <v>3 COMPRAVENTA y/o SUMINISTRO</v>
          </cell>
          <cell r="J320" t="str">
            <v>SUMINISTRO</v>
          </cell>
          <cell r="K320">
            <v>50101716</v>
          </cell>
          <cell r="L320">
            <v>32225</v>
          </cell>
          <cell r="M320">
            <v>52425</v>
          </cell>
          <cell r="N320">
            <v>45912</v>
          </cell>
          <cell r="O320" t="str">
            <v>N/A</v>
          </cell>
          <cell r="P320">
            <v>4000000</v>
          </cell>
          <cell r="Q320" t="str">
            <v>CUATRO MILLONES</v>
          </cell>
          <cell r="R320" t="str">
            <v>2 PERSONA JURIDICA</v>
          </cell>
          <cell r="S320" t="str">
            <v>1 NIT</v>
          </cell>
          <cell r="V320">
            <v>901578738</v>
          </cell>
          <cell r="W320" t="str">
            <v>7 DV 6</v>
          </cell>
          <cell r="X320" t="str">
            <v>N-A</v>
          </cell>
          <cell r="Y320" t="str">
            <v>Antioquia</v>
          </cell>
          <cell r="Z320" t="str">
            <v>Turbo</v>
          </cell>
          <cell r="AA320" t="str">
            <v>N/A</v>
          </cell>
          <cell r="AB320" t="str">
            <v>N/A</v>
          </cell>
          <cell r="AC320" t="str">
            <v>N/A</v>
          </cell>
          <cell r="AD320" t="str">
            <v>N/A</v>
          </cell>
          <cell r="AE320" t="str">
            <v>SI</v>
          </cell>
          <cell r="AF320" t="str">
            <v>1 PÓLIZA</v>
          </cell>
          <cell r="AG320" t="str">
            <v>12 SEGUROS DEL ESTADO</v>
          </cell>
          <cell r="AH320" t="str">
            <v>45 CUMPLIM+ CALIDAD DL SERVICIO</v>
          </cell>
          <cell r="AI320">
            <v>45915</v>
          </cell>
          <cell r="AJ320" t="str">
            <v>45-46-101032887</v>
          </cell>
          <cell r="AK320" t="str">
            <v>GLORIA TERESITA SERNA ALZATE</v>
          </cell>
          <cell r="AL320" t="str">
            <v>PNN LOS KATIOS</v>
          </cell>
          <cell r="AM320" t="str">
            <v>2 SUPERVISOR</v>
          </cell>
          <cell r="AN320" t="str">
            <v>3 CÉDULA DE CIUDADANÍA</v>
          </cell>
          <cell r="AO320">
            <v>12563768</v>
          </cell>
          <cell r="AP320" t="str">
            <v>NELSON DE LA ROSA MANJARRES</v>
          </cell>
          <cell r="AQ320">
            <v>65</v>
          </cell>
          <cell r="AR320" t="str">
            <v>3 NO PACTADOS</v>
          </cell>
          <cell r="AS320" t="str">
            <v>4 NO SE HA ADICIONADO NI EN VALOR y EN TIEMPO</v>
          </cell>
          <cell r="AT320">
            <v>0</v>
          </cell>
          <cell r="AU320">
            <v>0</v>
          </cell>
          <cell r="AV320" t="str">
            <v>-</v>
          </cell>
          <cell r="AW320">
            <v>0</v>
          </cell>
          <cell r="AY320" t="str">
            <v>N-A</v>
          </cell>
          <cell r="AZ320">
            <v>45918</v>
          </cell>
          <cell r="BA320">
            <v>45918</v>
          </cell>
          <cell r="BB320">
            <v>45976</v>
          </cell>
          <cell r="BD320" t="str">
            <v>2. NO</v>
          </cell>
          <cell r="BE320" t="str">
            <v>N-A</v>
          </cell>
          <cell r="BF320" t="str">
            <v>N-A</v>
          </cell>
          <cell r="BG320" t="str">
            <v>2. NO</v>
          </cell>
          <cell r="BH320">
            <v>0</v>
          </cell>
          <cell r="BI320" t="str">
            <v>-</v>
          </cell>
          <cell r="BJ320" t="str">
            <v>-</v>
          </cell>
          <cell r="BL320" t="str">
            <v>2025753502000016E</v>
          </cell>
          <cell r="BM320">
            <v>4000000</v>
          </cell>
          <cell r="BN320" t="str">
            <v>DIANA PATRICIA GUERRERO</v>
          </cell>
          <cell r="BO320" t="str">
            <v xml:space="preserve">https://community.secop.gov.co/Public/Tendering/ContractNoticePhases/View?PPI=CO1.PPI.41844208&amp;isFromPublicArea=True&amp;isModal=False </v>
          </cell>
          <cell r="BP320" t="str">
            <v>VIGENTE</v>
          </cell>
          <cell r="BR320" t="str">
            <v xml:space="preserve">https://community.secop.gov.co/Public/Tendering/ContractDetailView/Index?UniqueIdentifier=CO1.PCCNTR.8306380 </v>
          </cell>
          <cell r="BW320" t="e">
            <v>#N/A</v>
          </cell>
          <cell r="BX320" t="e">
            <v>#N/A</v>
          </cell>
          <cell r="BY320" t="e">
            <v>#N/A</v>
          </cell>
          <cell r="CN320">
            <v>4000000</v>
          </cell>
        </row>
        <row r="321">
          <cell r="A321" t="str">
            <v>DTPA-IP-58-2025</v>
          </cell>
          <cell r="B321" t="str">
            <v>1 FONAM</v>
          </cell>
          <cell r="C321" t="str">
            <v>ACEPTACIÓN OFERTA FONAM 061 DE 2025</v>
          </cell>
          <cell r="D321" t="str">
            <v xml:space="preserve">CONSTRUCCIONES MONTAJES Y PARTES ELECTRICAS S.A.S
</v>
          </cell>
          <cell r="E321">
            <v>45917</v>
          </cell>
          <cell r="F321" t="str">
            <v>PA07-3202008-9-020 Adquirir equipos Insumos y materiales para el PNN Munchique para implementar los instrumentos de planeación (planes de manejo / rem u otros programas y lineamientos) de la entidad, en el marco de la conservación de la diversidad biológica de las áreas protegidas del SINAP nacional</v>
          </cell>
          <cell r="G321" t="str">
            <v>N-A</v>
          </cell>
          <cell r="H321" t="str">
            <v>5 MÍNIMA CUANTÍA</v>
          </cell>
          <cell r="I321" t="str">
            <v>3 COMPRAVENTA y/o SUMINISTRO</v>
          </cell>
          <cell r="J321" t="str">
            <v>COMPRAVENTA</v>
          </cell>
          <cell r="K321">
            <v>31162800</v>
          </cell>
          <cell r="L321">
            <v>25325</v>
          </cell>
          <cell r="M321">
            <v>55525</v>
          </cell>
          <cell r="N321">
            <v>45922</v>
          </cell>
          <cell r="O321" t="str">
            <v>N/A</v>
          </cell>
          <cell r="P321">
            <v>7241931</v>
          </cell>
          <cell r="Q321" t="str">
            <v xml:space="preserve">SIETE MILLONES DOSCIENTOS CUARENTA Y UN MIL NOVECIENTOS TREINTA Y UN </v>
          </cell>
          <cell r="R321" t="str">
            <v>2 PERSONA JURIDICA</v>
          </cell>
          <cell r="S321" t="str">
            <v>1 NIT</v>
          </cell>
          <cell r="V321">
            <v>900320303</v>
          </cell>
          <cell r="W321" t="str">
            <v>5 DV 4</v>
          </cell>
          <cell r="X321" t="str">
            <v>N-A</v>
          </cell>
          <cell r="Y321" t="str">
            <v>Cundinamarca</v>
          </cell>
          <cell r="Z321" t="str">
            <v>Bogotá</v>
          </cell>
          <cell r="AA321" t="str">
            <v>N/A</v>
          </cell>
          <cell r="AB321" t="str">
            <v>N/A</v>
          </cell>
          <cell r="AC321" t="str">
            <v>N/A</v>
          </cell>
          <cell r="AD321" t="str">
            <v>N/A</v>
          </cell>
          <cell r="AE321" t="str">
            <v>SI</v>
          </cell>
          <cell r="AF321" t="str">
            <v>1 PÓLIZA</v>
          </cell>
          <cell r="AG321" t="str">
            <v>12 SEGUROS DEL ESTADO</v>
          </cell>
          <cell r="AH321" t="str">
            <v>45 CUMPLIM+ CALIDAD DL SERVICIO</v>
          </cell>
          <cell r="AI321">
            <v>45917</v>
          </cell>
          <cell r="AJ321" t="str">
            <v>21-44-101480087</v>
          </cell>
          <cell r="AK321" t="str">
            <v>GLORIA TERESITA SERNA ALZATE</v>
          </cell>
          <cell r="AL321" t="str">
            <v>PNN MUNCHIQUE</v>
          </cell>
          <cell r="AM321" t="str">
            <v>2 SUPERVISOR</v>
          </cell>
          <cell r="AN321" t="str">
            <v>3 CÉDULA DE CIUDADANÍA</v>
          </cell>
          <cell r="AO321">
            <v>16738049</v>
          </cell>
          <cell r="AP321" t="str">
            <v>JAIME ALBERTO CELIS PERDOMO</v>
          </cell>
          <cell r="AQ321">
            <v>28</v>
          </cell>
          <cell r="AR321" t="str">
            <v>3 NO PACTADOS</v>
          </cell>
          <cell r="AS321" t="str">
            <v>4 NO SE HA ADICIONADO NI EN VALOR y EN TIEMPO</v>
          </cell>
          <cell r="AT321">
            <v>0</v>
          </cell>
          <cell r="AU321">
            <v>0</v>
          </cell>
          <cell r="AV321" t="str">
            <v>-</v>
          </cell>
          <cell r="AW321">
            <v>0</v>
          </cell>
          <cell r="AY321" t="str">
            <v>N-A</v>
          </cell>
          <cell r="AZ321">
            <v>45922</v>
          </cell>
          <cell r="BA321">
            <v>45922</v>
          </cell>
          <cell r="BB321">
            <v>45945</v>
          </cell>
          <cell r="BD321" t="str">
            <v>2. NO</v>
          </cell>
          <cell r="BE321" t="str">
            <v>N-A</v>
          </cell>
          <cell r="BF321" t="str">
            <v>N-A</v>
          </cell>
          <cell r="BG321" t="str">
            <v>2. NO</v>
          </cell>
          <cell r="BH321">
            <v>0</v>
          </cell>
          <cell r="BI321" t="str">
            <v>-</v>
          </cell>
          <cell r="BJ321" t="str">
            <v>-</v>
          </cell>
          <cell r="BL321" t="str">
            <v>2025753501400011E</v>
          </cell>
          <cell r="BM321">
            <v>7241931</v>
          </cell>
          <cell r="BN321" t="str">
            <v>DIANA PATRICIA GUERRERO</v>
          </cell>
          <cell r="BO321" t="str">
            <v xml:space="preserve">https://community.secop.gov.co/Public/Tendering/ContractNoticePhases/View?PPI=CO1.PPI.41964737&amp;isFromPublicArea=True&amp;isModal=False </v>
          </cell>
          <cell r="BP321" t="str">
            <v>VIGENTE</v>
          </cell>
          <cell r="BR321" t="str">
            <v xml:space="preserve">https://community.secop.gov.co/Public/Tendering/ContractDetailView/Index?UniqueIdentifier=CO1.PCCNTR.8335067 </v>
          </cell>
          <cell r="BW321" t="e">
            <v>#N/A</v>
          </cell>
          <cell r="BX321" t="e">
            <v>#N/A</v>
          </cell>
          <cell r="BY321" t="e">
            <v>#N/A</v>
          </cell>
          <cell r="CN321">
            <v>7241931</v>
          </cell>
        </row>
        <row r="322">
          <cell r="A322" t="str">
            <v>DTPA-IP-59-2025</v>
          </cell>
          <cell r="B322" t="str">
            <v>1 FONAM</v>
          </cell>
          <cell r="C322" t="str">
            <v>ACEPTACIÓN OFERTA FONAM 057 DE 2025</v>
          </cell>
          <cell r="D322" t="str">
            <v>EDISSON FERNANDO RIOS CORTES</v>
          </cell>
          <cell r="E322">
            <v>45915</v>
          </cell>
          <cell r="F322" t="str">
            <v>PA00-3202008-12-078 Prestar servicio logístico para el desarrollo de espacios de la Dirección Territorial Pacífico para fortalecer los procesos de divulgación y promoción de las áreas protegidas. Lote 1 PNN MUNCHIQUE</v>
          </cell>
          <cell r="G322" t="str">
            <v>N-A</v>
          </cell>
          <cell r="H322" t="str">
            <v>5 MÍNIMA CUANTÍA</v>
          </cell>
          <cell r="I322" t="str">
            <v>20 OTROS</v>
          </cell>
          <cell r="J322" t="str">
            <v>SERVICIOS</v>
          </cell>
          <cell r="K322">
            <v>90111600</v>
          </cell>
          <cell r="L322">
            <v>30925</v>
          </cell>
          <cell r="M322">
            <v>53325</v>
          </cell>
          <cell r="N322">
            <v>45917</v>
          </cell>
          <cell r="O322" t="str">
            <v>N/A</v>
          </cell>
          <cell r="P322">
            <v>7509000</v>
          </cell>
          <cell r="Q322" t="str">
            <v>SIETE MILLONES QUINIENTOS NUEVE MIL</v>
          </cell>
          <cell r="R322" t="str">
            <v>1 PERSONA NATURAL</v>
          </cell>
          <cell r="S322" t="str">
            <v>3 CÉDULA DE CIUDADANÍA</v>
          </cell>
          <cell r="T322">
            <v>10300171</v>
          </cell>
          <cell r="W322" t="str">
            <v>11 NO SE DILIGENCIA INFORMACIÓN PARA ESTE FORMULARIO EN ESTE PERÍODO DE REPORTE</v>
          </cell>
          <cell r="X322" t="str">
            <v>MASCULINO</v>
          </cell>
          <cell r="Y322" t="str">
            <v>Cauca</v>
          </cell>
          <cell r="Z322" t="str">
            <v>Popayan</v>
          </cell>
          <cell r="AA322" t="str">
            <v>EDISSON</v>
          </cell>
          <cell r="AB322" t="str">
            <v>FERNANDO</v>
          </cell>
          <cell r="AC322" t="str">
            <v>RIOS</v>
          </cell>
          <cell r="AD322" t="str">
            <v>CORTES</v>
          </cell>
          <cell r="AE322" t="str">
            <v>SI</v>
          </cell>
          <cell r="AF322" t="str">
            <v>1 PÓLIZA</v>
          </cell>
          <cell r="AG322" t="str">
            <v>8 MUNDIAL SEGUROS</v>
          </cell>
          <cell r="AH322" t="str">
            <v>45 CUMPLIM+ CALIDAD DL SERVICIO</v>
          </cell>
          <cell r="AI322">
            <v>45917</v>
          </cell>
          <cell r="AJ322">
            <v>100044136</v>
          </cell>
          <cell r="AK322" t="str">
            <v>GLORIA TERESITA SERNA ALZATE</v>
          </cell>
          <cell r="AL322" t="str">
            <v>PNN MUNCHIQUE</v>
          </cell>
          <cell r="AM322" t="str">
            <v>2 SUPERVISOR</v>
          </cell>
          <cell r="AN322" t="str">
            <v>3 CÉDULA DE CIUDADANÍA</v>
          </cell>
          <cell r="AO322">
            <v>16738049</v>
          </cell>
          <cell r="AP322" t="str">
            <v>JAIME ALBERTO CELIS PERDOMO</v>
          </cell>
          <cell r="AQ322">
            <v>85</v>
          </cell>
          <cell r="AR322" t="str">
            <v>3 NO PACTADOS</v>
          </cell>
          <cell r="AS322" t="str">
            <v>4 NO SE HA ADICIONADO NI EN VALOR y EN TIEMPO</v>
          </cell>
          <cell r="AT322">
            <v>0</v>
          </cell>
          <cell r="AU322">
            <v>0</v>
          </cell>
          <cell r="AV322" t="str">
            <v>-</v>
          </cell>
          <cell r="AW322">
            <v>0</v>
          </cell>
          <cell r="AY322" t="str">
            <v>N-A</v>
          </cell>
          <cell r="AZ322">
            <v>45918</v>
          </cell>
          <cell r="BA322">
            <v>45918</v>
          </cell>
          <cell r="BB322">
            <v>46001</v>
          </cell>
          <cell r="BD322" t="str">
            <v>2. NO</v>
          </cell>
          <cell r="BE322" t="str">
            <v>N-A</v>
          </cell>
          <cell r="BF322" t="str">
            <v>N-A</v>
          </cell>
          <cell r="BG322" t="str">
            <v>2. NO</v>
          </cell>
          <cell r="BH322">
            <v>0</v>
          </cell>
          <cell r="BI322" t="str">
            <v>-</v>
          </cell>
          <cell r="BJ322" t="str">
            <v>-</v>
          </cell>
          <cell r="BL322" t="str">
            <v>2025753502500013E</v>
          </cell>
          <cell r="BM322">
            <v>7509000</v>
          </cell>
          <cell r="BN322" t="str">
            <v>JULIANA ISABEL MONTES ROMERO</v>
          </cell>
          <cell r="BO322" t="str">
            <v xml:space="preserve">https://community.secop.gov.co/Public/Tendering/ContractNoticePhases/View?PPI=CO1.PPI.41936415&amp;isFromPublicArea=True&amp;isModal=False </v>
          </cell>
          <cell r="BP322" t="str">
            <v>VIGENTE</v>
          </cell>
          <cell r="BR322" t="str">
            <v xml:space="preserve">https://community.secop.gov.co/Public/Tendering/ContractDetailView/Index?UniqueIdentifier=CO1.PCCNTR.8324646 </v>
          </cell>
          <cell r="BW322" t="str">
            <v>BANCO DAVIVIENDA S.A.</v>
          </cell>
          <cell r="BX322" t="str">
            <v>Ahorro</v>
          </cell>
          <cell r="BY322">
            <v>550196000868865</v>
          </cell>
          <cell r="CN322">
            <v>7509000</v>
          </cell>
        </row>
        <row r="323">
          <cell r="A323" t="str">
            <v>DTPA-IP-59-2025</v>
          </cell>
          <cell r="B323" t="str">
            <v>1 FONAM</v>
          </cell>
          <cell r="C323" t="str">
            <v>ACEPTACIÓN OFERTA FONAM 058 DE 2025</v>
          </cell>
          <cell r="D323" t="str">
            <v>FUNDACION HABITAT SOCIAL - PARA EL BIENESTAR DE LA FAMILIA Y LA SOCIEDAD (FUHS)</v>
          </cell>
          <cell r="E323">
            <v>45915</v>
          </cell>
          <cell r="F323" t="str">
            <v>PA00-3202008-12-078 Prestar servicio logístico para el desarrollo de espacios de la Dirección Territorial Pacífico para fortalecer los procesos de divulgación y promoción de las áreas protegidas. Lote 2 PNN Utría</v>
          </cell>
          <cell r="G323" t="str">
            <v>N-A</v>
          </cell>
          <cell r="H323" t="str">
            <v>5 MÍNIMA CUANTÍA</v>
          </cell>
          <cell r="I323" t="str">
            <v>20 OTROS</v>
          </cell>
          <cell r="J323" t="str">
            <v>SERVICIOS</v>
          </cell>
          <cell r="K323">
            <v>90111600</v>
          </cell>
          <cell r="L323">
            <v>30925</v>
          </cell>
          <cell r="M323">
            <v>53425</v>
          </cell>
          <cell r="N323">
            <v>45917</v>
          </cell>
          <cell r="O323" t="str">
            <v>N/A</v>
          </cell>
          <cell r="P323">
            <v>12531600</v>
          </cell>
          <cell r="Q323" t="str">
            <v>DOCE MILLONES QUINIENTOS TREINTA Y UN MIL SEISCIENTOS</v>
          </cell>
          <cell r="R323" t="str">
            <v>2 PERSONA JURIDICA</v>
          </cell>
          <cell r="S323" t="str">
            <v>1 NIT</v>
          </cell>
          <cell r="V323">
            <v>900678825</v>
          </cell>
          <cell r="W323" t="str">
            <v>5 DV 4</v>
          </cell>
          <cell r="X323" t="str">
            <v>N-A</v>
          </cell>
          <cell r="Y323" t="str">
            <v>Valle del Cauca</v>
          </cell>
          <cell r="Z323" t="str">
            <v>Santiago de Cali</v>
          </cell>
          <cell r="AA323" t="str">
            <v>N/A</v>
          </cell>
          <cell r="AB323" t="str">
            <v>N/A</v>
          </cell>
          <cell r="AC323" t="str">
            <v>N/A</v>
          </cell>
          <cell r="AD323" t="str">
            <v>N/A</v>
          </cell>
          <cell r="AE323" t="str">
            <v>SI</v>
          </cell>
          <cell r="AF323" t="str">
            <v>1 PÓLIZA</v>
          </cell>
          <cell r="AG323" t="str">
            <v>14 ASEGURADORA SOLIDARIA</v>
          </cell>
          <cell r="AH323" t="str">
            <v>45 CUMPLIM+ CALIDAD DL SERVICIO</v>
          </cell>
          <cell r="AI323">
            <v>45915</v>
          </cell>
          <cell r="AJ323" t="str">
            <v>560 47 994000193129</v>
          </cell>
          <cell r="AK323" t="str">
            <v>GLORIA TERESITA SERNA ALZATE</v>
          </cell>
          <cell r="AL323" t="str">
            <v>PNN UTRÍA</v>
          </cell>
          <cell r="AM323" t="str">
            <v>2 SUPERVISOR</v>
          </cell>
          <cell r="AN323" t="str">
            <v>3 CÉDULA DE CIUDADANÍA</v>
          </cell>
          <cell r="AO323">
            <v>66848955</v>
          </cell>
          <cell r="AP323" t="str">
            <v>MARIA XIMENA ZORRILLA A.</v>
          </cell>
          <cell r="AQ323">
            <v>85</v>
          </cell>
          <cell r="AR323" t="str">
            <v>3 NO PACTADOS</v>
          </cell>
          <cell r="AS323" t="str">
            <v>4 NO SE HA ADICIONADO NI EN VALOR y EN TIEMPO</v>
          </cell>
          <cell r="AT323">
            <v>0</v>
          </cell>
          <cell r="AU323">
            <v>0</v>
          </cell>
          <cell r="AV323" t="str">
            <v>-</v>
          </cell>
          <cell r="AW323">
            <v>0</v>
          </cell>
          <cell r="AY323" t="str">
            <v>N-A</v>
          </cell>
          <cell r="AZ323">
            <v>45918</v>
          </cell>
          <cell r="BA323">
            <v>45918</v>
          </cell>
          <cell r="BB323">
            <v>46001</v>
          </cell>
          <cell r="BD323" t="str">
            <v>2. NO</v>
          </cell>
          <cell r="BE323" t="str">
            <v>N-A</v>
          </cell>
          <cell r="BF323" t="str">
            <v>N-A</v>
          </cell>
          <cell r="BG323" t="str">
            <v>2. NO</v>
          </cell>
          <cell r="BH323">
            <v>0</v>
          </cell>
          <cell r="BI323" t="str">
            <v>-</v>
          </cell>
          <cell r="BJ323" t="str">
            <v>-</v>
          </cell>
          <cell r="BL323" t="str">
            <v>2025753502500014E</v>
          </cell>
          <cell r="BM323">
            <v>12531600</v>
          </cell>
          <cell r="BN323" t="str">
            <v>JULIANA ISABEL MONTES ROMERO</v>
          </cell>
          <cell r="BO323" t="str">
            <v xml:space="preserve">https://community.secop.gov.co/Public/Tendering/ContractNoticePhases/View?PPI=CO1.PPI.41936415&amp;isFromPublicArea=True&amp;isModal=False </v>
          </cell>
          <cell r="BP323" t="str">
            <v>VIGENTE</v>
          </cell>
          <cell r="BR323" t="str">
            <v xml:space="preserve">https://community.secop.gov.co/Public/Tendering/ContractDetailView/Index?UniqueIdentifier=CO1.PCCNTR.8324550 </v>
          </cell>
        </row>
        <row r="324">
          <cell r="A324" t="str">
            <v>DTPA-IP-59-2025</v>
          </cell>
          <cell r="B324" t="str">
            <v>1 FONAM</v>
          </cell>
          <cell r="C324" t="str">
            <v>ACEPTACIÓN OFERTA FONAM 059 DE 2025</v>
          </cell>
          <cell r="D324" t="str">
            <v>FUNDACION HABITAT SOCIAL - PARA EL BIENESTAR DE LA FAMILIA Y LA SOCIEDAD (FUHS)</v>
          </cell>
          <cell r="E324">
            <v>45915</v>
          </cell>
          <cell r="F324" t="str">
            <v>PA00-3202008-12-078 Prestar servicio logístico para el desarrollo de espacios de la Dirección Territorial Pacífico para fortalecer los procesos de divulgación y promoción de las áreas protegidas. Lote 3 DNMI CABO MANGLARES</v>
          </cell>
          <cell r="G324" t="str">
            <v>N-A</v>
          </cell>
          <cell r="H324" t="str">
            <v>5 MÍNIMA CUANTÍA</v>
          </cell>
          <cell r="I324" t="str">
            <v>20 OTROS</v>
          </cell>
          <cell r="J324" t="str">
            <v>SERVICIOS</v>
          </cell>
          <cell r="K324">
            <v>90111600</v>
          </cell>
          <cell r="L324">
            <v>30925</v>
          </cell>
          <cell r="M324">
            <v>53525</v>
          </cell>
          <cell r="N324">
            <v>45917</v>
          </cell>
          <cell r="O324" t="str">
            <v>N/A</v>
          </cell>
          <cell r="P324">
            <v>7250000</v>
          </cell>
          <cell r="Q324" t="str">
            <v>SIETE MILLONES DOSCIENTOS CINCUENTA MIL</v>
          </cell>
          <cell r="R324" t="str">
            <v>2 PERSONA JURIDICA</v>
          </cell>
          <cell r="S324" t="str">
            <v>1 NIT</v>
          </cell>
          <cell r="V324">
            <v>900678825</v>
          </cell>
          <cell r="W324" t="str">
            <v>5 DV 4</v>
          </cell>
          <cell r="X324" t="str">
            <v>N-A</v>
          </cell>
          <cell r="Y324" t="str">
            <v>Valle del Cauca</v>
          </cell>
          <cell r="Z324" t="str">
            <v>Santiago de Cali</v>
          </cell>
          <cell r="AA324" t="str">
            <v>N/A</v>
          </cell>
          <cell r="AB324" t="str">
            <v>N/A</v>
          </cell>
          <cell r="AC324" t="str">
            <v>N/A</v>
          </cell>
          <cell r="AD324" t="str">
            <v>N/A</v>
          </cell>
          <cell r="AE324" t="str">
            <v>SI</v>
          </cell>
          <cell r="AF324" t="str">
            <v>1 PÓLIZA</v>
          </cell>
          <cell r="AG324" t="str">
            <v>14 ASEGURADORA SOLIDARIA</v>
          </cell>
          <cell r="AH324" t="str">
            <v>45 CUMPLIM+ CALIDAD DL SERVICIO</v>
          </cell>
          <cell r="AI324">
            <v>45915</v>
          </cell>
          <cell r="AJ324" t="str">
            <v>560 47 994000193126</v>
          </cell>
          <cell r="AK324" t="str">
            <v>GLORIA TERESITA SERNA ALZATE</v>
          </cell>
          <cell r="AL324" t="str">
            <v>DNMI CABO MANGLARES</v>
          </cell>
          <cell r="AM324" t="str">
            <v>2 SUPERVISOR</v>
          </cell>
          <cell r="AN324" t="str">
            <v>3 CÉDULA DE CIUDADANÍA</v>
          </cell>
          <cell r="AO324">
            <v>1085903464</v>
          </cell>
          <cell r="AP324" t="str">
            <v>MARÍA FERNANDA VILLAREAL MONSALVE</v>
          </cell>
          <cell r="AQ324">
            <v>85</v>
          </cell>
          <cell r="AR324" t="str">
            <v>3 NO PACTADOS</v>
          </cell>
          <cell r="AS324" t="str">
            <v>4 NO SE HA ADICIONADO NI EN VALOR y EN TIEMPO</v>
          </cell>
          <cell r="AT324">
            <v>0</v>
          </cell>
          <cell r="AU324">
            <v>0</v>
          </cell>
          <cell r="AV324" t="str">
            <v>-</v>
          </cell>
          <cell r="AW324">
            <v>0</v>
          </cell>
          <cell r="AY324" t="str">
            <v>N-A</v>
          </cell>
          <cell r="AZ324">
            <v>45918</v>
          </cell>
          <cell r="BA324">
            <v>45918</v>
          </cell>
          <cell r="BB324">
            <v>46001</v>
          </cell>
          <cell r="BD324" t="str">
            <v>2. NO</v>
          </cell>
          <cell r="BE324" t="str">
            <v>N-A</v>
          </cell>
          <cell r="BF324" t="str">
            <v>N-A</v>
          </cell>
          <cell r="BG324" t="str">
            <v>2. NO</v>
          </cell>
          <cell r="BH324">
            <v>0</v>
          </cell>
          <cell r="BI324" t="str">
            <v>-</v>
          </cell>
          <cell r="BJ324" t="str">
            <v>-</v>
          </cell>
          <cell r="BL324" t="str">
            <v>2025753502500015E</v>
          </cell>
          <cell r="BM324">
            <v>7250000</v>
          </cell>
          <cell r="BN324" t="str">
            <v>JULIANA ISABEL MONTES ROMERO</v>
          </cell>
          <cell r="BO324" t="str">
            <v xml:space="preserve">https://community.secop.gov.co/Public/Tendering/ContractNoticePhases/View?PPI=CO1.PPI.41936415&amp;isFromPublicArea=True&amp;isModal=False </v>
          </cell>
          <cell r="BP324" t="str">
            <v>VIGENTE</v>
          </cell>
          <cell r="BR324" t="str">
            <v xml:space="preserve">https://community.secop.gov.co/Public/Tendering/ContractDetailView/Index?UniqueIdentifier=CO1.PCCNTR.8324854 </v>
          </cell>
        </row>
        <row r="325">
          <cell r="A325" t="str">
            <v>DTPA-IP-59-2025</v>
          </cell>
          <cell r="B325" t="str">
            <v>1 FONAM</v>
          </cell>
          <cell r="C325" t="str">
            <v>ACEPTACIÓN OFERTA FONAM 060 DE 2025</v>
          </cell>
          <cell r="D325" t="str">
            <v>FUNDACION HABITAT SOCIAL - PARA EL BIENESTAR DE LA FAMILIA Y LA SOCIEDAD (FUHS)</v>
          </cell>
          <cell r="E325">
            <v>45915</v>
          </cell>
          <cell r="F325" t="str">
            <v>PA00-3202008-12-078 Prestar servicio logístico para el desarrollo de espacios de la Dirección Territorial Pacífico para fortalecer los procesos de divulgación y promoción de las áreas protegidas. Lote 4 PNN Utría</v>
          </cell>
          <cell r="G325" t="str">
            <v>N-A</v>
          </cell>
          <cell r="H325" t="str">
            <v>5 MÍNIMA CUANTÍA</v>
          </cell>
          <cell r="I325" t="str">
            <v>20 OTROS</v>
          </cell>
          <cell r="J325" t="str">
            <v>SERVICIOS</v>
          </cell>
          <cell r="K325">
            <v>90111600</v>
          </cell>
          <cell r="L325">
            <v>30925</v>
          </cell>
          <cell r="M325">
            <v>53625</v>
          </cell>
          <cell r="N325">
            <v>45917</v>
          </cell>
          <cell r="O325" t="str">
            <v>N/A</v>
          </cell>
          <cell r="P325">
            <v>10230000</v>
          </cell>
          <cell r="Q325" t="str">
            <v>DIEZ MILLONES DOSCIENTOS TREINTA MIL</v>
          </cell>
          <cell r="R325" t="str">
            <v>2 PERSONA JURIDICA</v>
          </cell>
          <cell r="S325" t="str">
            <v>1 NIT</v>
          </cell>
          <cell r="V325">
            <v>900678825</v>
          </cell>
          <cell r="W325" t="str">
            <v>5 DV 4</v>
          </cell>
          <cell r="X325" t="str">
            <v>N-A</v>
          </cell>
          <cell r="Y325" t="str">
            <v>Valle del Cauca</v>
          </cell>
          <cell r="Z325" t="str">
            <v>Santiago de Cali</v>
          </cell>
          <cell r="AA325" t="str">
            <v>N/A</v>
          </cell>
          <cell r="AB325" t="str">
            <v>N/A</v>
          </cell>
          <cell r="AC325" t="str">
            <v>N/A</v>
          </cell>
          <cell r="AD325" t="str">
            <v>N/A</v>
          </cell>
          <cell r="AE325" t="str">
            <v>SI</v>
          </cell>
          <cell r="AF325" t="str">
            <v>1 PÓLIZA</v>
          </cell>
          <cell r="AG325" t="str">
            <v>14 ASEGURADORA SOLIDARIA</v>
          </cell>
          <cell r="AH325" t="str">
            <v>45 CUMPLIM+ CALIDAD DL SERVICIO</v>
          </cell>
          <cell r="AI325">
            <v>45915</v>
          </cell>
          <cell r="AJ325" t="str">
            <v>560 47 994000193130</v>
          </cell>
          <cell r="AK325" t="str">
            <v>GLORIA TERESITA SERNA ALZATE</v>
          </cell>
          <cell r="AL325" t="str">
            <v>PNN LOS KATIOS</v>
          </cell>
          <cell r="AM325" t="str">
            <v>2 SUPERVISOR</v>
          </cell>
          <cell r="AN325" t="str">
            <v>3 CÉDULA DE CIUDADANÍA</v>
          </cell>
          <cell r="AO325">
            <v>12563768</v>
          </cell>
          <cell r="AP325" t="str">
            <v>NELSON DE LA ROSA MANJARRES</v>
          </cell>
          <cell r="AQ325">
            <v>85</v>
          </cell>
          <cell r="AR325" t="str">
            <v>3 NO PACTADOS</v>
          </cell>
          <cell r="AS325" t="str">
            <v>4 NO SE HA ADICIONADO NI EN VALOR y EN TIEMPO</v>
          </cell>
          <cell r="AT325">
            <v>0</v>
          </cell>
          <cell r="AU325">
            <v>0</v>
          </cell>
          <cell r="AV325" t="str">
            <v>-</v>
          </cell>
          <cell r="AW325">
            <v>0</v>
          </cell>
          <cell r="AY325" t="str">
            <v>N-A</v>
          </cell>
          <cell r="AZ325">
            <v>45918</v>
          </cell>
          <cell r="BA325">
            <v>45918</v>
          </cell>
          <cell r="BB325">
            <v>46001</v>
          </cell>
          <cell r="BD325" t="str">
            <v>2. NO</v>
          </cell>
          <cell r="BE325" t="str">
            <v>N-A</v>
          </cell>
          <cell r="BF325" t="str">
            <v>N-A</v>
          </cell>
          <cell r="BG325" t="str">
            <v>2. NO</v>
          </cell>
          <cell r="BH325">
            <v>0</v>
          </cell>
          <cell r="BI325" t="str">
            <v>-</v>
          </cell>
          <cell r="BJ325" t="str">
            <v>-</v>
          </cell>
          <cell r="BL325" t="str">
            <v>2025753502500016E</v>
          </cell>
          <cell r="BM325">
            <v>10230000</v>
          </cell>
          <cell r="BN325" t="str">
            <v>JULIANA ISABEL MONTES ROMERO</v>
          </cell>
          <cell r="BO325" t="str">
            <v xml:space="preserve">https://community.secop.gov.co/Public/Tendering/ContractNoticePhases/View?PPI=CO1.PPI.41936415&amp;isFromPublicArea=True&amp;isModal=False </v>
          </cell>
          <cell r="BP325" t="str">
            <v>VIGENTE</v>
          </cell>
          <cell r="BR325" t="str">
            <v xml:space="preserve">https://community.secop.gov.co/Public/Tendering/ContractDetailView/Index?UniqueIdentifier=CO1.PCCNTR.8324753 </v>
          </cell>
        </row>
        <row r="326">
          <cell r="A326" t="str">
            <v>DTPA-IP-60-2025</v>
          </cell>
          <cell r="B326" t="str">
            <v>2 NACION</v>
          </cell>
          <cell r="C326" t="str">
            <v>ACEPTACIÓN OFERTA NACIÓN 062 DE 2025</v>
          </cell>
          <cell r="D326" t="str">
            <v>IPS OCUPACIONAL SANTA CLARA S. A. S.</v>
          </cell>
          <cell r="E326">
            <v>45918</v>
          </cell>
          <cell r="F326" t="str">
            <v>PA00-P3299060-060 Adquirir el servicio de toma de exámenes médicos laborales de ingreso, periódicos y de retiro para los funcionarios de la Dirección Territorial Pacífico y sus áreas protegidas, en el marco del fortalecimiento de la capacidad institucional.</v>
          </cell>
          <cell r="G326" t="str">
            <v>N-A</v>
          </cell>
          <cell r="H326" t="str">
            <v>5 MÍNIMA CUANTÍA</v>
          </cell>
          <cell r="I326" t="str">
            <v>15 PRESTACIÓN DE SERVICIOS DE SALUD</v>
          </cell>
          <cell r="J326" t="str">
            <v>SERVICIOS</v>
          </cell>
          <cell r="K326">
            <v>85101500</v>
          </cell>
          <cell r="L326">
            <v>17625</v>
          </cell>
          <cell r="M326">
            <v>42025</v>
          </cell>
          <cell r="N326">
            <v>45922</v>
          </cell>
          <cell r="O326" t="str">
            <v>N/A</v>
          </cell>
          <cell r="P326">
            <v>30239000</v>
          </cell>
          <cell r="Q326" t="str">
            <v>TREINTA MILLONES DOSCIENTOS TREINTA Y NUEVE MIL</v>
          </cell>
          <cell r="R326" t="str">
            <v>2 PERSONA JURIDICA</v>
          </cell>
          <cell r="S326" t="str">
            <v>1 NIT</v>
          </cell>
          <cell r="V326">
            <v>900207684</v>
          </cell>
          <cell r="W326" t="str">
            <v>3 DV 2</v>
          </cell>
          <cell r="X326" t="str">
            <v>N-A</v>
          </cell>
          <cell r="Y326" t="str">
            <v>Valle del Cauca</v>
          </cell>
          <cell r="Z326" t="str">
            <v>Santiago de Cali</v>
          </cell>
          <cell r="AA326" t="str">
            <v>N/A</v>
          </cell>
          <cell r="AB326" t="str">
            <v>N/A</v>
          </cell>
          <cell r="AC326" t="str">
            <v>N/A</v>
          </cell>
          <cell r="AD326" t="str">
            <v>N/A</v>
          </cell>
          <cell r="AE326" t="str">
            <v>SI</v>
          </cell>
          <cell r="AF326" t="str">
            <v>1 PÓLIZA</v>
          </cell>
          <cell r="AG326" t="str">
            <v>14 ASEGURADORA SOLIDARIA</v>
          </cell>
          <cell r="AH326" t="str">
            <v>45 CUMPLIM+ CALIDAD DL SERVICIO</v>
          </cell>
          <cell r="AI326" t="str">
            <v>23/09/2025</v>
          </cell>
          <cell r="AJ326" t="str">
            <v>420- 47- 994000048047</v>
          </cell>
          <cell r="AK326" t="str">
            <v>GLORIA TERESITA SERNA ALZATE</v>
          </cell>
          <cell r="AL326" t="str">
            <v>DTPA</v>
          </cell>
          <cell r="AM326" t="str">
            <v>2 SUPERVISOR</v>
          </cell>
          <cell r="AN326" t="str">
            <v>3 CÉDULA DE CIUDADANÍA</v>
          </cell>
          <cell r="AO326">
            <v>1130620729</v>
          </cell>
          <cell r="AP326" t="str">
            <v>SANDRA MILENA TORO IDARRAGA</v>
          </cell>
          <cell r="AQ326">
            <v>54</v>
          </cell>
          <cell r="AR326" t="str">
            <v>3 NO PACTADOS</v>
          </cell>
          <cell r="AS326" t="str">
            <v>4 NO SE HA ADICIONADO NI EN VALOR y EN TIEMPO</v>
          </cell>
          <cell r="AT326">
            <v>0</v>
          </cell>
          <cell r="AU326">
            <v>0</v>
          </cell>
          <cell r="AV326" t="str">
            <v>-</v>
          </cell>
          <cell r="AW326">
            <v>0</v>
          </cell>
          <cell r="AY326" t="str">
            <v>N-A</v>
          </cell>
          <cell r="AZ326" t="str">
            <v>26/09/2025</v>
          </cell>
          <cell r="BA326">
            <v>45926</v>
          </cell>
          <cell r="BB326">
            <v>45996</v>
          </cell>
          <cell r="BD326" t="str">
            <v>2. NO</v>
          </cell>
          <cell r="BE326" t="str">
            <v>N-A</v>
          </cell>
          <cell r="BF326" t="str">
            <v>N-A</v>
          </cell>
          <cell r="BG326" t="str">
            <v>2. NO</v>
          </cell>
          <cell r="BH326">
            <v>0</v>
          </cell>
          <cell r="BI326" t="str">
            <v>-</v>
          </cell>
          <cell r="BJ326" t="str">
            <v>-</v>
          </cell>
          <cell r="BL326" t="str">
            <v>2025753502400004E</v>
          </cell>
          <cell r="BM326">
            <v>30239000</v>
          </cell>
          <cell r="BN326" t="str">
            <v>STEPHANIE ANDREA RODRÍGUEZ VALENCIA</v>
          </cell>
          <cell r="BO326" t="str">
            <v xml:space="preserve">https://community.secop.gov.co/Public/Tendering/ContractNoticePhases/View?PPI=CO1.PPI.41971107&amp;isFromPublicArea=True&amp;isModal=False </v>
          </cell>
          <cell r="BP326" t="str">
            <v>VIGENTE</v>
          </cell>
          <cell r="BR326" t="str">
            <v xml:space="preserve">https://community.secop.gov.co/Public/Tendering/ContractDetailView/Index?UniqueIdentifier=CO1.PCCNTR.8336327 </v>
          </cell>
          <cell r="BW326" t="e">
            <v>#N/A</v>
          </cell>
          <cell r="BX326" t="e">
            <v>#N/A</v>
          </cell>
          <cell r="BY326" t="e">
            <v>#N/A</v>
          </cell>
          <cell r="CN326">
            <v>30239000</v>
          </cell>
        </row>
        <row r="327">
          <cell r="A327" t="str">
            <v>DTPA-IP-61-2025</v>
          </cell>
          <cell r="B327" t="str">
            <v>1 FONAM</v>
          </cell>
          <cell r="C327" t="str">
            <v>ACEPTACIÓN OFERTA FONAM 066 DE 2025</v>
          </cell>
          <cell r="D327" t="str">
            <v xml:space="preserve">EL MUNDO ES TUYO S.A.S
</v>
          </cell>
          <cell r="E327">
            <v>45930</v>
          </cell>
          <cell r="F327" t="str">
            <v>PA11-3202010-25-002; PA11-3202010-25-004; PA11-3202010-25-005; PA11-3202056-5-006 Prestar servicios de apoyo logístico para el desarrollo de espacios de capacitación, sensibilización y socialización relacionados con el Santuario de Fauna y Flora Malpelo, en el marco de las estrategias de conservación de la diversidad biológica de las áreas protegidas que integran el Sistema Nacional de áreas Protegidas - SINAP</v>
          </cell>
          <cell r="G327" t="str">
            <v>N-A</v>
          </cell>
          <cell r="H327" t="str">
            <v>5 MÍNIMA CUANTÍA</v>
          </cell>
          <cell r="I327" t="str">
            <v>20 OTROS</v>
          </cell>
          <cell r="J327" t="str">
            <v>SERVICIOS</v>
          </cell>
          <cell r="K327">
            <v>44120000</v>
          </cell>
          <cell r="L327" t="str">
            <v>30625/26725</v>
          </cell>
          <cell r="M327" t="str">
            <v>61725/61625</v>
          </cell>
          <cell r="N327">
            <v>45937</v>
          </cell>
          <cell r="O327" t="str">
            <v>N/A</v>
          </cell>
          <cell r="P327">
            <v>30000000</v>
          </cell>
          <cell r="Q327" t="str">
            <v>TREINTA MILLONES</v>
          </cell>
          <cell r="R327" t="str">
            <v>2 PERSONA JURIDICA</v>
          </cell>
          <cell r="S327" t="str">
            <v>1 NIT</v>
          </cell>
          <cell r="V327">
            <v>901679326</v>
          </cell>
          <cell r="W327" t="str">
            <v>10 DV 9</v>
          </cell>
          <cell r="X327" t="str">
            <v>N-A</v>
          </cell>
          <cell r="Y327" t="str">
            <v>Valle del Cauca</v>
          </cell>
          <cell r="Z327" t="str">
            <v>Guadalajara de Buga</v>
          </cell>
          <cell r="AA327" t="str">
            <v>N/A</v>
          </cell>
          <cell r="AB327" t="str">
            <v>N/A</v>
          </cell>
          <cell r="AC327" t="str">
            <v>N/A</v>
          </cell>
          <cell r="AD327" t="str">
            <v>N/A</v>
          </cell>
          <cell r="AE327" t="str">
            <v>SI</v>
          </cell>
          <cell r="AF327" t="str">
            <v>1 PÓLIZA</v>
          </cell>
          <cell r="AG327" t="str">
            <v>12 SEGUROS DEL ESTADO</v>
          </cell>
          <cell r="AH327" t="str">
            <v>5 RESPONSABILIDAD EXTRACONTRACTUAL</v>
          </cell>
          <cell r="AI327" t="str">
            <v>02/10/2025 / 06/10/2025</v>
          </cell>
          <cell r="AJ327" t="str">
            <v>14-40-101076288 / 14-44-101245776</v>
          </cell>
          <cell r="AK327" t="str">
            <v>GLORIA TERESITA SERNA ALZATE</v>
          </cell>
          <cell r="AL327" t="str">
            <v>SFF MALPELO</v>
          </cell>
          <cell r="AM327" t="str">
            <v>2 SUPERVISOR</v>
          </cell>
          <cell r="AN327" t="str">
            <v>3 CÉDULA DE CIUDADANÍA</v>
          </cell>
          <cell r="AO327">
            <v>52693916</v>
          </cell>
          <cell r="AP327" t="str">
            <v>ADRIANA DAZA SUAREZ</v>
          </cell>
          <cell r="AQ327">
            <v>61</v>
          </cell>
          <cell r="AR327" t="str">
            <v>3 NO PACTADOS</v>
          </cell>
          <cell r="AS327" t="str">
            <v>4 NO SE HA ADICIONADO NI EN VALOR y EN TIEMPO</v>
          </cell>
          <cell r="AT327">
            <v>0</v>
          </cell>
          <cell r="AU327">
            <v>0</v>
          </cell>
          <cell r="AV327" t="str">
            <v>-</v>
          </cell>
          <cell r="AW327">
            <v>0</v>
          </cell>
          <cell r="AY327" t="str">
            <v>N-A</v>
          </cell>
          <cell r="AZ327" t="str">
            <v>03/10/2025 / 08/10/2025</v>
          </cell>
          <cell r="BA327">
            <v>45938</v>
          </cell>
          <cell r="BB327">
            <v>45991</v>
          </cell>
          <cell r="BD327" t="str">
            <v>2. NO</v>
          </cell>
          <cell r="BE327" t="str">
            <v>N-A</v>
          </cell>
          <cell r="BF327" t="str">
            <v>N-A</v>
          </cell>
          <cell r="BG327" t="str">
            <v>2. NO</v>
          </cell>
          <cell r="BH327">
            <v>0</v>
          </cell>
          <cell r="BI327" t="str">
            <v>-</v>
          </cell>
          <cell r="BJ327" t="str">
            <v>-</v>
          </cell>
          <cell r="BL327" t="str">
            <v>2025753502500017E</v>
          </cell>
          <cell r="BM327">
            <v>30000000</v>
          </cell>
          <cell r="BN327" t="str">
            <v>KHAREM CARABALI MARULANDA</v>
          </cell>
          <cell r="BO327" t="str">
            <v xml:space="preserve">https://community.secop.gov.co/Public/Tendering/ContractNoticePhases/View?PPI=CO1.PPI.42046183&amp;isFromPublicArea=True&amp;isModal=False </v>
          </cell>
          <cell r="BP327" t="str">
            <v>VIGENTE</v>
          </cell>
          <cell r="BR327" t="str">
            <v xml:space="preserve">https://community.secop.gov.co/Public/Tendering/ContractDetailView/Index?UniqueIdentifier=CO1.PCCNTR.8386239 </v>
          </cell>
          <cell r="BW327" t="e">
            <v>#N/A</v>
          </cell>
          <cell r="BX327" t="e">
            <v>#N/A</v>
          </cell>
          <cell r="BY327" t="e">
            <v>#N/A</v>
          </cell>
          <cell r="CN327">
            <v>30000000</v>
          </cell>
        </row>
        <row r="328">
          <cell r="A328" t="str">
            <v>DTPA-IP-62-2025</v>
          </cell>
          <cell r="B328" t="str">
            <v>1 FONAM</v>
          </cell>
          <cell r="C328" t="str">
            <v>ACEPTACIÓN OFERTA FONAM 063 DE 2025</v>
          </cell>
          <cell r="D328" t="str">
            <v>MAR ANTIGUO S.A.S</v>
          </cell>
          <cell r="E328">
            <v>45919</v>
          </cell>
          <cell r="F328" t="str">
            <v>PA05-3202010-25-035 Adquirir raciones de campaña para el Parque Nacional Natural Gorgona para fortalecer las acciones operativas y de ecoturismo, en el marco de la conservación de la diversidad biológica de las áreas protegidas del SINAP nacional</v>
          </cell>
          <cell r="G328" t="str">
            <v>N-A</v>
          </cell>
          <cell r="H328" t="str">
            <v>5 MÍNIMA CUANTÍA</v>
          </cell>
          <cell r="I328" t="str">
            <v>3 COMPRAVENTA y/o SUMINISTRO</v>
          </cell>
          <cell r="J328" t="str">
            <v>COMPRAVENTA</v>
          </cell>
          <cell r="K328">
            <v>50467007</v>
          </cell>
          <cell r="L328">
            <v>29825</v>
          </cell>
          <cell r="M328">
            <v>55625</v>
          </cell>
          <cell r="N328">
            <v>45922</v>
          </cell>
          <cell r="O328" t="str">
            <v>N/A</v>
          </cell>
          <cell r="P328">
            <v>15857972</v>
          </cell>
          <cell r="Q328" t="str">
            <v>QUINCE MILLONES OCHOCIENTOS CINCUENTA Y SIETE MIL NOVECIENTOS SETENTA Y DOS</v>
          </cell>
          <cell r="R328" t="str">
            <v>2 PERSONA JURIDICA</v>
          </cell>
          <cell r="S328" t="str">
            <v>1 NIT</v>
          </cell>
          <cell r="V328">
            <v>900034591</v>
          </cell>
          <cell r="W328" t="str">
            <v>3 DV 2</v>
          </cell>
          <cell r="X328" t="str">
            <v>N-A</v>
          </cell>
          <cell r="Y328" t="str">
            <v>Valle del Cauca</v>
          </cell>
          <cell r="Z328" t="str">
            <v>Santiago de Cali</v>
          </cell>
          <cell r="AA328" t="str">
            <v>N/A</v>
          </cell>
          <cell r="AB328" t="str">
            <v>N/A</v>
          </cell>
          <cell r="AC328" t="str">
            <v>N/A</v>
          </cell>
          <cell r="AD328" t="str">
            <v>N/A</v>
          </cell>
          <cell r="AE328" t="str">
            <v>SI</v>
          </cell>
          <cell r="AF328" t="str">
            <v>1 PÓLIZA</v>
          </cell>
          <cell r="AG328" t="str">
            <v>12 SEGUROS DEL ESTADO</v>
          </cell>
          <cell r="AH328" t="str">
            <v>45 CUMPLIM+ CALIDAD DL SERVICIO</v>
          </cell>
          <cell r="AI328">
            <v>45922</v>
          </cell>
          <cell r="AJ328" t="str">
            <v>45-46-101033072</v>
          </cell>
          <cell r="AK328" t="str">
            <v>GLORIA TERESITA SERNA ALZATE</v>
          </cell>
          <cell r="AL328" t="str">
            <v>PNN GORGONA</v>
          </cell>
          <cell r="AM328" t="str">
            <v>2 SUPERVISOR</v>
          </cell>
          <cell r="AN328" t="str">
            <v>3 CÉDULA DE CIUDADANÍA</v>
          </cell>
          <cell r="AO328">
            <v>6499218</v>
          </cell>
          <cell r="AP328" t="str">
            <v>ANDRES MAURICIO ROJAS CAÑAS</v>
          </cell>
          <cell r="AQ328">
            <v>20</v>
          </cell>
          <cell r="AR328" t="str">
            <v>3 NO PACTADOS</v>
          </cell>
          <cell r="AS328" t="str">
            <v>4 NO SE HA ADICIONADO NI EN VALOR y EN TIEMPO</v>
          </cell>
          <cell r="AT328">
            <v>0</v>
          </cell>
          <cell r="AU328">
            <v>0</v>
          </cell>
          <cell r="AV328" t="str">
            <v>-</v>
          </cell>
          <cell r="AW328">
            <v>0</v>
          </cell>
          <cell r="AY328" t="str">
            <v>N-A</v>
          </cell>
          <cell r="AZ328">
            <v>45924</v>
          </cell>
          <cell r="BA328">
            <v>45924</v>
          </cell>
          <cell r="BB328">
            <v>45943</v>
          </cell>
          <cell r="BD328" t="str">
            <v>2. NO</v>
          </cell>
          <cell r="BE328" t="str">
            <v>N-A</v>
          </cell>
          <cell r="BF328" t="str">
            <v>N-A</v>
          </cell>
          <cell r="BG328" t="str">
            <v>2. NO</v>
          </cell>
          <cell r="BH328">
            <v>0</v>
          </cell>
          <cell r="BI328" t="str">
            <v>-</v>
          </cell>
          <cell r="BJ328" t="str">
            <v>-</v>
          </cell>
          <cell r="BL328" t="str">
            <v>2025753501400012E</v>
          </cell>
          <cell r="BM328">
            <v>15857972</v>
          </cell>
          <cell r="BN328" t="str">
            <v>DIANA PATRICIA GUERRERO</v>
          </cell>
          <cell r="BO328" t="str">
            <v xml:space="preserve">https://community.secop.gov.co/Public/Tendering/ContractNoticePhases/View?PPI=CO1.PPI.42026065&amp;isFromPublicArea=True&amp;isModal=False </v>
          </cell>
          <cell r="BP328" t="str">
            <v>VIGENTE</v>
          </cell>
          <cell r="BR328" t="str">
            <v xml:space="preserve">https://community.secop.gov.co/Public/Tendering/ContractDetailView/Index?UniqueIdentifier=CO1.PCCNTR.8342863 </v>
          </cell>
          <cell r="BW328" t="e">
            <v>#N/A</v>
          </cell>
          <cell r="BX328" t="e">
            <v>#N/A</v>
          </cell>
          <cell r="BY328" t="e">
            <v>#N/A</v>
          </cell>
          <cell r="CN328">
            <v>15857972</v>
          </cell>
        </row>
        <row r="329">
          <cell r="A329" t="str">
            <v>DTPA-IP-63-2025</v>
          </cell>
          <cell r="B329" t="str">
            <v>1 FONAM</v>
          </cell>
          <cell r="C329" t="str">
            <v>ACEPTACIÓN OFERTA FONAM 064 DE 2025</v>
          </cell>
          <cell r="D329" t="str">
            <v>MAR ANTIGUO S.A.S</v>
          </cell>
          <cell r="E329">
            <v>45922</v>
          </cell>
          <cell r="F329" t="str">
            <v>PA01-3202008-9-020 PA01-3202056-5-019 PA01-3202056-5-018 Adquirir accesorios para equipos tecnológicos para el DNMI Cabo Manglares, que fortalezcan las acciones en los procesos de educación e implementación de instrumento de planeación.</v>
          </cell>
          <cell r="G329" t="str">
            <v>N-A</v>
          </cell>
          <cell r="H329" t="str">
            <v>5 MÍNIMA CUANTÍA</v>
          </cell>
          <cell r="I329" t="str">
            <v>3 COMPRAVENTA y/o SUMINISTRO</v>
          </cell>
          <cell r="J329" t="str">
            <v>COMPRAVENTA</v>
          </cell>
          <cell r="K329">
            <v>45121600</v>
          </cell>
          <cell r="L329">
            <v>32725</v>
          </cell>
          <cell r="M329">
            <v>55925</v>
          </cell>
          <cell r="N329">
            <v>45923</v>
          </cell>
          <cell r="O329" t="str">
            <v>N/A</v>
          </cell>
          <cell r="P329">
            <v>2516580</v>
          </cell>
          <cell r="Q329" t="str">
            <v>DOS MILLONES QUINIENTOS DIECISÉIS MIL QUINIENTOS OCHENTA</v>
          </cell>
          <cell r="R329" t="str">
            <v>2 PERSONA JURIDICA</v>
          </cell>
          <cell r="S329" t="str">
            <v>1 NIT</v>
          </cell>
          <cell r="V329">
            <v>900034591</v>
          </cell>
          <cell r="W329" t="str">
            <v>3 DV 2</v>
          </cell>
          <cell r="X329" t="str">
            <v>N-A</v>
          </cell>
          <cell r="Y329" t="str">
            <v>Valle del Cauca</v>
          </cell>
          <cell r="Z329" t="str">
            <v>Santiago de Cali</v>
          </cell>
          <cell r="AA329" t="str">
            <v>N/A</v>
          </cell>
          <cell r="AB329" t="str">
            <v>N/A</v>
          </cell>
          <cell r="AC329" t="str">
            <v>N/A</v>
          </cell>
          <cell r="AD329" t="str">
            <v>N/A</v>
          </cell>
          <cell r="AE329" t="str">
            <v>SI</v>
          </cell>
          <cell r="AF329" t="str">
            <v>1 PÓLIZA</v>
          </cell>
          <cell r="AG329" t="str">
            <v>12 SEGUROS DEL ESTADO</v>
          </cell>
          <cell r="AH329" t="str">
            <v>45 CUMPLIM+ CALIDAD DL SERVICIO</v>
          </cell>
          <cell r="AI329">
            <v>45924</v>
          </cell>
          <cell r="AJ329" t="str">
            <v>45-46-101033071</v>
          </cell>
          <cell r="AK329" t="str">
            <v>GLORIA TERESITA SERNA ALZATE</v>
          </cell>
          <cell r="AL329" t="str">
            <v>DNMI CABO MANGLARES</v>
          </cell>
          <cell r="AM329" t="str">
            <v>2 SUPERVISOR</v>
          </cell>
          <cell r="AN329" t="str">
            <v>3 CÉDULA DE CIUDADANÍA</v>
          </cell>
          <cell r="AO329">
            <v>1085903464</v>
          </cell>
          <cell r="AP329" t="str">
            <v>MARÍA FERNANDA VILLAREAL MONSALVE</v>
          </cell>
          <cell r="AQ329">
            <v>30</v>
          </cell>
          <cell r="AR329" t="str">
            <v>3 NO PACTADOS</v>
          </cell>
          <cell r="AS329" t="str">
            <v>4 NO SE HA ADICIONADO NI EN VALOR y EN TIEMPO</v>
          </cell>
          <cell r="AT329">
            <v>0</v>
          </cell>
          <cell r="AU329">
            <v>0</v>
          </cell>
          <cell r="AV329" t="str">
            <v>-</v>
          </cell>
          <cell r="AW329">
            <v>0</v>
          </cell>
          <cell r="AY329" t="str">
            <v>N-A</v>
          </cell>
          <cell r="AZ329">
            <v>45924</v>
          </cell>
          <cell r="BA329">
            <v>45924</v>
          </cell>
          <cell r="BB329">
            <v>45960</v>
          </cell>
          <cell r="BD329" t="str">
            <v>2. NO</v>
          </cell>
          <cell r="BE329" t="str">
            <v>N-A</v>
          </cell>
          <cell r="BF329" t="str">
            <v>N-A</v>
          </cell>
          <cell r="BG329" t="str">
            <v>2. NO</v>
          </cell>
          <cell r="BH329">
            <v>0</v>
          </cell>
          <cell r="BI329" t="str">
            <v>-</v>
          </cell>
          <cell r="BJ329" t="str">
            <v>-</v>
          </cell>
          <cell r="BL329" t="str">
            <v>2025753501400013E</v>
          </cell>
          <cell r="BM329">
            <v>2516580</v>
          </cell>
          <cell r="BN329" t="str">
            <v>JULIANA ISABEL MONTES ROMERO</v>
          </cell>
          <cell r="BO329" t="str">
            <v xml:space="preserve">https://community.secop.gov.co/Public/Tendering/ContractNoticePhases/View?PPI=CO1.PPI.42126945&amp;isFromPublicArea=True&amp;isModal=False </v>
          </cell>
          <cell r="BP329" t="str">
            <v>VIGENTE</v>
          </cell>
          <cell r="BR329" t="str">
            <v xml:space="preserve">https://community.secop.gov.co/Public/Tendering/ContractDetailView/Index?UniqueIdentifier=CO1.PCCNTR.8353317 </v>
          </cell>
          <cell r="BW329" t="e">
            <v>#N/A</v>
          </cell>
          <cell r="BX329" t="e">
            <v>#N/A</v>
          </cell>
          <cell r="BY329" t="e">
            <v>#N/A</v>
          </cell>
          <cell r="CN329">
            <v>2516580</v>
          </cell>
        </row>
        <row r="330">
          <cell r="A330" t="str">
            <v>DTPA-IP-64-2025</v>
          </cell>
          <cell r="B330" t="str">
            <v>1 FONAM</v>
          </cell>
          <cell r="C330" t="str">
            <v>ACEPTACIÓN OFERTA FONAM 065 DE 2025</v>
          </cell>
          <cell r="D330" t="str">
            <v>MAR 10 S.A.S</v>
          </cell>
          <cell r="E330">
            <v>45926</v>
          </cell>
          <cell r="F330" t="str">
            <v>PA09-3202032-1-026 Prestar servicios de mantenimiento correctivo y preventivo a todo costo de los medios de transporte del PNN Uramba Bahía Málaga, utilizados en el desarrollo de las actividades de prevención, vigilancia y control.</v>
          </cell>
          <cell r="G330" t="str">
            <v>N-A</v>
          </cell>
          <cell r="H330" t="str">
            <v>5 MÍNIMA CUANTÍA</v>
          </cell>
          <cell r="I330" t="str">
            <v>3 COMPRAVENTA y/o SUMINISTRO</v>
          </cell>
          <cell r="J330" t="str">
            <v>SERVICIOS</v>
          </cell>
          <cell r="K330">
            <v>78181500</v>
          </cell>
          <cell r="L330">
            <v>13825</v>
          </cell>
          <cell r="M330">
            <v>58325</v>
          </cell>
          <cell r="N330">
            <v>45926</v>
          </cell>
          <cell r="O330" t="str">
            <v>N/A</v>
          </cell>
          <cell r="P330">
            <v>50000000</v>
          </cell>
          <cell r="Q330" t="str">
            <v>CINCUENTA MILLONES</v>
          </cell>
          <cell r="R330" t="str">
            <v>2 PERSONA JURIDICA</v>
          </cell>
          <cell r="S330" t="str">
            <v>1 NIT</v>
          </cell>
          <cell r="V330">
            <v>900284069</v>
          </cell>
          <cell r="W330" t="str">
            <v>1 DV 0</v>
          </cell>
          <cell r="X330" t="str">
            <v>N-A</v>
          </cell>
          <cell r="Y330" t="str">
            <v>Valle del Cauca</v>
          </cell>
          <cell r="Z330" t="str">
            <v>Candelaria</v>
          </cell>
          <cell r="AA330" t="str">
            <v>N/A</v>
          </cell>
          <cell r="AB330" t="str">
            <v>N/A</v>
          </cell>
          <cell r="AC330" t="str">
            <v>N/A</v>
          </cell>
          <cell r="AD330" t="str">
            <v>N/A</v>
          </cell>
          <cell r="AE330" t="str">
            <v>SI</v>
          </cell>
          <cell r="AF330" t="str">
            <v>1 PÓLIZA</v>
          </cell>
          <cell r="AG330" t="str">
            <v>12 SEGUROS DEL ESTADO</v>
          </cell>
          <cell r="AH330" t="str">
            <v>45 CUMPLIM+ CALIDAD DL SERVICIO</v>
          </cell>
          <cell r="AI330">
            <v>45879</v>
          </cell>
          <cell r="AJ330" t="str">
            <v>45-44-101169732</v>
          </cell>
          <cell r="AK330" t="str">
            <v>GLORIA TERESITA SERNA ALZATE</v>
          </cell>
          <cell r="AL330" t="str">
            <v>PNN URAMBA BAHÍA MÁLAGA</v>
          </cell>
          <cell r="AM330" t="str">
            <v>2 SUPERVISOR</v>
          </cell>
          <cell r="AN330" t="str">
            <v>3 CÉDULA DE CIUDADANÍA</v>
          </cell>
          <cell r="AO330">
            <v>79189471</v>
          </cell>
          <cell r="AP330" t="str">
            <v>JUAN CARLOS CONTRERAS</v>
          </cell>
          <cell r="AQ330">
            <v>75</v>
          </cell>
          <cell r="AR330" t="str">
            <v>3 NO PACTADOS</v>
          </cell>
          <cell r="AS330" t="str">
            <v>4 NO SE HA ADICIONADO NI EN VALOR y EN TIEMPO</v>
          </cell>
          <cell r="AT330">
            <v>0</v>
          </cell>
          <cell r="AU330">
            <v>0</v>
          </cell>
          <cell r="AV330" t="str">
            <v>-</v>
          </cell>
          <cell r="AW330">
            <v>0</v>
          </cell>
          <cell r="AY330" t="str">
            <v>N-A</v>
          </cell>
          <cell r="AZ330">
            <v>45910</v>
          </cell>
          <cell r="BA330">
            <v>45939</v>
          </cell>
          <cell r="BB330">
            <v>46001</v>
          </cell>
          <cell r="BD330" t="str">
            <v>2. NO</v>
          </cell>
          <cell r="BE330" t="str">
            <v>N-A</v>
          </cell>
          <cell r="BF330" t="str">
            <v>N-A</v>
          </cell>
          <cell r="BG330" t="str">
            <v>2. NO</v>
          </cell>
          <cell r="BH330">
            <v>0</v>
          </cell>
          <cell r="BI330" t="str">
            <v>-</v>
          </cell>
          <cell r="BJ330" t="str">
            <v>-</v>
          </cell>
          <cell r="BL330" t="str">
            <v>2025753501700005E</v>
          </cell>
          <cell r="BM330">
            <v>50000000</v>
          </cell>
          <cell r="BN330" t="str">
            <v>JULIANA ISABEL MONTES ROMERO</v>
          </cell>
          <cell r="BO330" t="str">
            <v xml:space="preserve">https://community.secop.gov.co/Public/Tendering/ContractNoticePhases/View?PPI=CO1.PPI.42229020&amp;isFromPublicArea=True&amp;isModal=False </v>
          </cell>
          <cell r="BP330" t="str">
            <v>VIGENTE</v>
          </cell>
          <cell r="BR330" t="str">
            <v xml:space="preserve">https://community.secop.gov.co/Public/Tendering/ContractDetailView/Index?UniqueIdentifier=CO1.PCCNTR.8370582 </v>
          </cell>
          <cell r="BW330" t="e">
            <v>#N/A</v>
          </cell>
          <cell r="BX330" t="e">
            <v>#N/A</v>
          </cell>
          <cell r="BY330" t="e">
            <v>#N/A</v>
          </cell>
          <cell r="CN330">
            <v>50000000</v>
          </cell>
        </row>
        <row r="331">
          <cell r="A331" t="str">
            <v>DTPA-IP-65-2025</v>
          </cell>
          <cell r="B331" t="str">
            <v>1 FONAM</v>
          </cell>
          <cell r="C331" t="str">
            <v>ACEPTACIÓN OFERTA FONAM 067 DE 2025</v>
          </cell>
          <cell r="D331" t="str">
            <v xml:space="preserve">LOGISTICA FERRETERA S.A.S
</v>
          </cell>
          <cell r="E331">
            <v>45931</v>
          </cell>
          <cell r="F331" t="str">
            <v>PA08-3202008-15-026 Adquirir materiales e insumos de ferretería para el PNN Sanquianga en el marco de la conservación de la diversidad biológica de las áreas protegidas del SINAP Nacional.</v>
          </cell>
          <cell r="G331" t="str">
            <v>N-A</v>
          </cell>
          <cell r="H331" t="str">
            <v>5 MÍNIMA CUANTÍA</v>
          </cell>
          <cell r="I331" t="str">
            <v>3 COMPRAVENTA y/o SUMINISTRO</v>
          </cell>
          <cell r="J331" t="str">
            <v>COMPRAVENTA</v>
          </cell>
          <cell r="K331">
            <v>31162800</v>
          </cell>
          <cell r="L331">
            <v>26625</v>
          </cell>
          <cell r="M331">
            <v>59825</v>
          </cell>
          <cell r="N331">
            <v>45932</v>
          </cell>
          <cell r="O331" t="str">
            <v>N/A</v>
          </cell>
          <cell r="P331">
            <v>8440869.5999999996</v>
          </cell>
          <cell r="Q331" t="str">
            <v>OCHO MILLONES CUATROCIENTOS CUARENTA MIL OCHOCIENTOS SESENTA Y NUEVE CON SEIS DÉCIMOS</v>
          </cell>
          <cell r="R331" t="str">
            <v>2 PERSONA JURIDICA</v>
          </cell>
          <cell r="S331" t="str">
            <v>1 NIT</v>
          </cell>
          <cell r="V331">
            <v>900236553</v>
          </cell>
          <cell r="W331" t="str">
            <v>2 DV 1</v>
          </cell>
          <cell r="X331" t="str">
            <v>N-A</v>
          </cell>
          <cell r="Y331" t="str">
            <v>Bogotá</v>
          </cell>
          <cell r="Z331" t="str">
            <v>Bogotá</v>
          </cell>
          <cell r="AA331" t="str">
            <v>N/A</v>
          </cell>
          <cell r="AB331" t="str">
            <v>N/A</v>
          </cell>
          <cell r="AC331" t="str">
            <v>N/A</v>
          </cell>
          <cell r="AD331" t="str">
            <v>N/A</v>
          </cell>
          <cell r="AE331" t="str">
            <v>SI</v>
          </cell>
          <cell r="AF331" t="str">
            <v>1 PÓLIZA</v>
          </cell>
          <cell r="AG331" t="str">
            <v>8 MUNDIAL SEGUROS</v>
          </cell>
          <cell r="AH331" t="str">
            <v>44 CUMPLIM+ CALIDAD_CORRECTO FUNCIONAM D LOS BIENES SUMIN</v>
          </cell>
          <cell r="AI331">
            <v>45931</v>
          </cell>
          <cell r="AJ331">
            <v>100408671</v>
          </cell>
          <cell r="AK331" t="str">
            <v>GLORIA TERESITA SERNA ALZATE</v>
          </cell>
          <cell r="AL331" t="str">
            <v>PNN SANQUIANGA</v>
          </cell>
          <cell r="AM331" t="str">
            <v>2 SUPERVISOR</v>
          </cell>
          <cell r="AN331" t="str">
            <v>3 CÉDULA DE CIUDADANÍA</v>
          </cell>
          <cell r="AO331">
            <v>16279020</v>
          </cell>
          <cell r="AP331" t="str">
            <v>GUSTAVO ADOLFO MAYOR A</v>
          </cell>
          <cell r="AQ331">
            <v>30</v>
          </cell>
          <cell r="AR331" t="str">
            <v>3 NO PACTADOS</v>
          </cell>
          <cell r="AS331" t="str">
            <v>4 NO SE HA ADICIONADO NI EN VALOR y EN TIEMPO</v>
          </cell>
          <cell r="AT331">
            <v>0</v>
          </cell>
          <cell r="AU331">
            <v>0</v>
          </cell>
          <cell r="AV331" t="str">
            <v>-</v>
          </cell>
          <cell r="AW331">
            <v>0</v>
          </cell>
          <cell r="AY331" t="str">
            <v>N-A</v>
          </cell>
          <cell r="AZ331">
            <v>45933</v>
          </cell>
          <cell r="BA331">
            <v>45933</v>
          </cell>
          <cell r="BB331">
            <v>45960</v>
          </cell>
          <cell r="BD331" t="str">
            <v>2. NO</v>
          </cell>
          <cell r="BE331" t="str">
            <v>N-A</v>
          </cell>
          <cell r="BF331" t="str">
            <v>N-A</v>
          </cell>
          <cell r="BG331" t="str">
            <v>2. NO</v>
          </cell>
          <cell r="BH331">
            <v>0</v>
          </cell>
          <cell r="BI331" t="str">
            <v>-</v>
          </cell>
          <cell r="BJ331" t="str">
            <v>-</v>
          </cell>
          <cell r="BL331" t="str">
            <v>2025753501400015E</v>
          </cell>
          <cell r="BM331">
            <v>8440869.5999999996</v>
          </cell>
          <cell r="BN331" t="str">
            <v>JULIANA ISABEL MONTES ROMERO</v>
          </cell>
          <cell r="BO331" t="str">
            <v xml:space="preserve">https://community.secop.gov.co/Public/Tendering/ContractNoticePhases/View?PPI=CO1.PPI.42268334&amp;isFromPublicArea=True&amp;isModal=False </v>
          </cell>
          <cell r="BP331" t="str">
            <v>VIGENTE</v>
          </cell>
          <cell r="BR331" t="str">
            <v xml:space="preserve">https://community.secop.gov.co/Public/Tendering/ContractDetailView/Index?UniqueIdentifier=CO1.PCCNTR.8385489 </v>
          </cell>
          <cell r="BW331" t="e">
            <v>#N/A</v>
          </cell>
          <cell r="BX331" t="e">
            <v>#N/A</v>
          </cell>
          <cell r="BY331" t="e">
            <v>#N/A</v>
          </cell>
          <cell r="CN331">
            <v>8440869.5999999996</v>
          </cell>
        </row>
        <row r="332">
          <cell r="A332" t="str">
            <v>DTPA-IP-66-2025</v>
          </cell>
          <cell r="B332" t="str">
            <v>1 FONAM</v>
          </cell>
          <cell r="C332" t="str">
            <v>ACEPTACIÓN OFERTA FONAM 070 DE 2025</v>
          </cell>
          <cell r="D332" t="str">
            <v xml:space="preserve">HNOVA INGENIERIA S.A.S
</v>
          </cell>
          <cell r="E332">
            <v>45931</v>
          </cell>
          <cell r="F332" t="str">
            <v>PA08-3202008-15-028 Adquirir elementos de protección personal para el desarrollo de las actividades misionales del PNN Sanquianga en el marco de la conservación de la diversidad biológica de las áreas protegidas del SINAP nacional.</v>
          </cell>
          <cell r="G332" t="str">
            <v>N-A</v>
          </cell>
          <cell r="H332" t="str">
            <v>5 MÍNIMA CUANTÍA</v>
          </cell>
          <cell r="I332" t="str">
            <v>3 COMPRAVENTA y/o SUMINISTRO</v>
          </cell>
          <cell r="J332" t="str">
            <v>COMPRAVENTA</v>
          </cell>
          <cell r="K332">
            <v>46181500</v>
          </cell>
          <cell r="L332">
            <v>20625</v>
          </cell>
          <cell r="M332">
            <v>59925</v>
          </cell>
          <cell r="N332">
            <v>45932</v>
          </cell>
          <cell r="O332" t="str">
            <v>N/A</v>
          </cell>
          <cell r="P332">
            <v>6404699</v>
          </cell>
          <cell r="Q332" t="str">
            <v>SEIS MILLONES CUATROCIENTOS CUATRO MIL SEISCIENTOS NOVENTA Y NUEVE</v>
          </cell>
          <cell r="R332" t="str">
            <v>2 PERSONA JURIDICA</v>
          </cell>
          <cell r="S332" t="str">
            <v>1 NIT</v>
          </cell>
          <cell r="V332">
            <v>901154680</v>
          </cell>
          <cell r="W332" t="str">
            <v>9 DV 8</v>
          </cell>
          <cell r="X332" t="str">
            <v>N-A</v>
          </cell>
          <cell r="Y332" t="str">
            <v>Valle del Cauca</v>
          </cell>
          <cell r="Z332" t="str">
            <v>Santiago de Cali</v>
          </cell>
          <cell r="AA332" t="str">
            <v>N/A</v>
          </cell>
          <cell r="AB332" t="str">
            <v>N/A</v>
          </cell>
          <cell r="AC332" t="str">
            <v>N/A</v>
          </cell>
          <cell r="AD332" t="str">
            <v>N/A</v>
          </cell>
          <cell r="AE332" t="str">
            <v>SI</v>
          </cell>
          <cell r="AF332" t="str">
            <v>1 PÓLIZA</v>
          </cell>
          <cell r="AG332" t="str">
            <v>12 SEGUROS DEL ESTADO</v>
          </cell>
          <cell r="AH332" t="str">
            <v>44 CUMPLIM+ CALIDAD_CORRECTO FUNCIONAM D LOS BIENES SUMIN</v>
          </cell>
          <cell r="AI332">
            <v>45932</v>
          </cell>
          <cell r="AJ332" t="str">
            <v>52-44-101018160</v>
          </cell>
          <cell r="AK332" t="str">
            <v>GLORIA TERESITA SERNA ALZATE</v>
          </cell>
          <cell r="AL332" t="str">
            <v>PNN SANQUIANGA</v>
          </cell>
          <cell r="AM332" t="str">
            <v>2 SUPERVISOR</v>
          </cell>
          <cell r="AN332" t="str">
            <v>3 CÉDULA DE CIUDADANÍA</v>
          </cell>
          <cell r="AO332">
            <v>16279020</v>
          </cell>
          <cell r="AP332" t="str">
            <v>GUSTAVO ADOLFO MAYOR A</v>
          </cell>
          <cell r="AQ332">
            <v>30</v>
          </cell>
          <cell r="AR332" t="str">
            <v>3 NO PACTADOS</v>
          </cell>
          <cell r="AS332" t="str">
            <v>4 NO SE HA ADICIONADO NI EN VALOR y EN TIEMPO</v>
          </cell>
          <cell r="AT332">
            <v>0</v>
          </cell>
          <cell r="AU332">
            <v>0</v>
          </cell>
          <cell r="AV332" t="str">
            <v>-</v>
          </cell>
          <cell r="AW332">
            <v>0</v>
          </cell>
          <cell r="AY332" t="str">
            <v>N-A</v>
          </cell>
          <cell r="AZ332">
            <v>45936</v>
          </cell>
          <cell r="BA332">
            <v>45936</v>
          </cell>
          <cell r="BB332">
            <v>45960</v>
          </cell>
          <cell r="BD332" t="str">
            <v>2. NO</v>
          </cell>
          <cell r="BE332" t="str">
            <v>N-A</v>
          </cell>
          <cell r="BF332" t="str">
            <v>N-A</v>
          </cell>
          <cell r="BG332" t="str">
            <v>2. NO</v>
          </cell>
          <cell r="BH332">
            <v>0</v>
          </cell>
          <cell r="BI332" t="str">
            <v>-</v>
          </cell>
          <cell r="BJ332" t="str">
            <v>-</v>
          </cell>
          <cell r="BL332" t="str">
            <v>2025753501400016E</v>
          </cell>
          <cell r="BM332">
            <v>6404699</v>
          </cell>
          <cell r="BN332" t="str">
            <v>JULIANA ISABEL MONTES ROMERO</v>
          </cell>
          <cell r="BO332" t="str">
            <v xml:space="preserve">https://community.secop.gov.co/Public/Tendering/ContractNoticePhases/View?PPI=CO1.PPI.42323448&amp;isFromPublicArea=True&amp;isModal=False </v>
          </cell>
          <cell r="BP332" t="str">
            <v>VIGENTE</v>
          </cell>
          <cell r="BR332" t="str">
            <v xml:space="preserve">https://community.secop.gov.co/Public/Tendering/ContractDetailView/Index?UniqueIdentifier=CO1.PCCNTR.8397735 </v>
          </cell>
          <cell r="BW332" t="e">
            <v>#N/A</v>
          </cell>
          <cell r="BX332" t="e">
            <v>#N/A</v>
          </cell>
          <cell r="BY332" t="e">
            <v>#N/A</v>
          </cell>
          <cell r="CN332">
            <v>6404699</v>
          </cell>
        </row>
        <row r="333">
          <cell r="A333" t="str">
            <v>DTPA-IP-67-2025</v>
          </cell>
          <cell r="B333" t="str">
            <v>2 NACION</v>
          </cell>
          <cell r="C333" t="str">
            <v>ACEPTACIÓN OFERTA NACIÓN 071 DE 2025</v>
          </cell>
          <cell r="D333" t="str">
            <v>GRUPO IMCOIN S.A.S.</v>
          </cell>
          <cell r="E333">
            <v>45932</v>
          </cell>
          <cell r="F333" t="str">
            <v xml:space="preserve">PA00-1101-03 Prestar el Servicio de aseo y cafetería y la adquisición de productos e insumos de aseo para la dirección territorial pacífico y áreas protegidas, en el marco de la conservación de la diversidad biológica de las áreas protegidas del SINAP nacional         </v>
          </cell>
          <cell r="G333" t="str">
            <v>N-A</v>
          </cell>
          <cell r="H333" t="str">
            <v>5 MÍNIMA CUANTÍA</v>
          </cell>
          <cell r="I333" t="str">
            <v>3 COMPRAVENTA y/o SUMINISTRO</v>
          </cell>
          <cell r="J333" t="str">
            <v>SERVICIOS</v>
          </cell>
          <cell r="K333" t="str">
            <v>76111501/47121800</v>
          </cell>
          <cell r="L333">
            <v>23925</v>
          </cell>
          <cell r="M333">
            <v>43725</v>
          </cell>
          <cell r="N333">
            <v>45936</v>
          </cell>
          <cell r="O333" t="str">
            <v>N/A</v>
          </cell>
          <cell r="P333">
            <v>10393310</v>
          </cell>
          <cell r="Q333" t="str">
            <v>DIEZ MILLONES TRESCIENTOS NOVENTA Y TRES MIL TRESCIENTOS DIEZ</v>
          </cell>
          <cell r="R333" t="str">
            <v>2 PERSONA JURIDICA</v>
          </cell>
          <cell r="S333" t="str">
            <v>1 NIT</v>
          </cell>
          <cell r="V333">
            <v>901579321</v>
          </cell>
          <cell r="W333" t="str">
            <v>4 DV 3</v>
          </cell>
          <cell r="X333" t="str">
            <v>N-A</v>
          </cell>
          <cell r="Y333" t="str">
            <v>Antioquia</v>
          </cell>
          <cell r="Z333" t="str">
            <v>Pueblorirco</v>
          </cell>
          <cell r="AA333" t="str">
            <v>N/A</v>
          </cell>
          <cell r="AB333" t="str">
            <v>N/A</v>
          </cell>
          <cell r="AC333" t="str">
            <v>N/A</v>
          </cell>
          <cell r="AD333" t="str">
            <v>N/A</v>
          </cell>
          <cell r="AE333" t="str">
            <v>SI</v>
          </cell>
          <cell r="AF333" t="str">
            <v>1 PÓLIZA</v>
          </cell>
          <cell r="AG333" t="str">
            <v>17 CESCE SEGUREXPO DE COLOMBIA</v>
          </cell>
          <cell r="AH333" t="str">
            <v>5 RESPONSABILIDAD EXTRACONTRACTUAL</v>
          </cell>
          <cell r="AI333" t="str">
            <v>03/10/2025 /07/10/2025</v>
          </cell>
          <cell r="AJ333" t="str">
            <v>173596/17689</v>
          </cell>
          <cell r="AK333" t="str">
            <v>GLORIA TERESITA SERNA ALZATE</v>
          </cell>
          <cell r="AL333" t="str">
            <v>DTPA</v>
          </cell>
          <cell r="AM333" t="str">
            <v>2 SUPERVISOR</v>
          </cell>
          <cell r="AN333" t="str">
            <v>3 CÉDULA DE CIUDADANÍA</v>
          </cell>
          <cell r="AO333">
            <v>1114891555</v>
          </cell>
          <cell r="AP333" t="str">
            <v>CLAUDIA GIOVANNA MUNOZ DUQUE</v>
          </cell>
          <cell r="AQ333">
            <v>70</v>
          </cell>
          <cell r="AR333" t="str">
            <v>3 NO PACTADOS</v>
          </cell>
          <cell r="AS333" t="str">
            <v>4 NO SE HA ADICIONADO NI EN VALOR y EN TIEMPO</v>
          </cell>
          <cell r="AT333">
            <v>0</v>
          </cell>
          <cell r="AU333">
            <v>0</v>
          </cell>
          <cell r="AV333" t="str">
            <v>-</v>
          </cell>
          <cell r="AW333">
            <v>0</v>
          </cell>
          <cell r="AY333" t="str">
            <v>N-A</v>
          </cell>
          <cell r="AZ333">
            <v>45848</v>
          </cell>
          <cell r="BA333">
            <v>45938</v>
          </cell>
          <cell r="BB333">
            <v>46008</v>
          </cell>
          <cell r="BD333" t="str">
            <v>2. NO</v>
          </cell>
          <cell r="BE333" t="str">
            <v>N-A</v>
          </cell>
          <cell r="BF333" t="str">
            <v>N-A</v>
          </cell>
          <cell r="BG333" t="str">
            <v>2. NO</v>
          </cell>
          <cell r="BH333">
            <v>0</v>
          </cell>
          <cell r="BI333" t="str">
            <v>-</v>
          </cell>
          <cell r="BJ333" t="str">
            <v>-</v>
          </cell>
          <cell r="BL333" t="str">
            <v>2025753502400005E</v>
          </cell>
          <cell r="BM333">
            <v>10393310</v>
          </cell>
          <cell r="BN333" t="str">
            <v>DIANA PATRICIA GUERRERO</v>
          </cell>
          <cell r="BO333" t="str">
            <v xml:space="preserve">https://community.secop.gov.co/Public/Tendering/ContractNoticePhases/View?PPI=CO1.PPI.42405754&amp;isFromPublicArea=True&amp;isModal=False </v>
          </cell>
          <cell r="BP333" t="str">
            <v>VIGENTE</v>
          </cell>
          <cell r="BR333" t="str">
            <v xml:space="preserve">https://community.secop.gov.co/Public/Tendering/ContractDetailView/Index?UniqueIdentifier=CO1.PCCNTR.8403729 </v>
          </cell>
          <cell r="BW333" t="e">
            <v>#N/A</v>
          </cell>
          <cell r="BX333" t="e">
            <v>#N/A</v>
          </cell>
          <cell r="BY333" t="e">
            <v>#N/A</v>
          </cell>
          <cell r="CN333">
            <v>10393310</v>
          </cell>
        </row>
        <row r="334">
          <cell r="A334" t="str">
            <v>DTPA-IP-68-2025</v>
          </cell>
          <cell r="B334" t="str">
            <v>1 FONAM</v>
          </cell>
          <cell r="C334" t="str">
            <v>ACEPTACIÓN OFERTA FONAM 072 DE 2025</v>
          </cell>
          <cell r="D334" t="str">
            <v>FUNDACION HABITAT SOCIAL - PARA EL BIENESTAR DE LA FAMILIA Y LA SOCIEDAD ( FUHS )</v>
          </cell>
          <cell r="E334">
            <v>45950</v>
          </cell>
          <cell r="F334" t="str">
            <v>PA05-3202010-25-034 Prestar servicios de apoyo logístico para el desarrollo de los espacios requeridos en la ejecución de las líneas estratégicas implementadas por el PNN Gorgona, incluyendo actividades orientadas a la promoción, fortalecimiento y desarrollo del ecoturismo sostenible, en el marco de la conservación de la diversidad biológica de las áreas protegidas del SINAP nacional</v>
          </cell>
          <cell r="G334" t="str">
            <v>N-A</v>
          </cell>
          <cell r="H334" t="str">
            <v>5 MÍNIMA CUANTÍA</v>
          </cell>
          <cell r="I334" t="str">
            <v>20 OTROS</v>
          </cell>
          <cell r="J334" t="str">
            <v>SERVICIOS</v>
          </cell>
          <cell r="K334">
            <v>90111600</v>
          </cell>
          <cell r="L334">
            <v>33925</v>
          </cell>
          <cell r="M334">
            <v>64725</v>
          </cell>
          <cell r="N334">
            <v>45952</v>
          </cell>
          <cell r="O334" t="str">
            <v>N/A</v>
          </cell>
          <cell r="P334">
            <v>27000000</v>
          </cell>
          <cell r="Q334" t="str">
            <v xml:space="preserve">VEINTISIETE MILLONES </v>
          </cell>
          <cell r="R334" t="str">
            <v>2 PERSONA JURIDICA</v>
          </cell>
          <cell r="S334" t="str">
            <v>1 NIT</v>
          </cell>
          <cell r="V334">
            <v>900678825</v>
          </cell>
          <cell r="W334" t="str">
            <v>5 DV 4</v>
          </cell>
          <cell r="X334" t="str">
            <v>N-A</v>
          </cell>
          <cell r="Y334" t="str">
            <v>Valle del Cauca</v>
          </cell>
          <cell r="Z334" t="str">
            <v>Santiago de Cali</v>
          </cell>
          <cell r="AA334" t="str">
            <v>N/A</v>
          </cell>
          <cell r="AB334" t="str">
            <v>N/A</v>
          </cell>
          <cell r="AC334" t="str">
            <v>N/A</v>
          </cell>
          <cell r="AD334" t="str">
            <v>N/A</v>
          </cell>
          <cell r="AE334" t="str">
            <v>SI</v>
          </cell>
          <cell r="AF334" t="str">
            <v>1 PÓLIZA</v>
          </cell>
          <cell r="AG334" t="str">
            <v>8 MUNDIAL SEGUROS</v>
          </cell>
          <cell r="AH334" t="str">
            <v>5 RESPONSABILIDAD EXTRACONTRACTUAL</v>
          </cell>
          <cell r="AI334">
            <v>45952</v>
          </cell>
          <cell r="AJ334" t="str">
            <v xml:space="preserve">CHU-100060272 / CHU-100011372 </v>
          </cell>
          <cell r="AK334" t="str">
            <v>GLORIA TERESITA SERNA ALZATE</v>
          </cell>
          <cell r="AL334" t="str">
            <v>PNN GORGONA</v>
          </cell>
          <cell r="AM334" t="str">
            <v>2 SUPERVISOR</v>
          </cell>
          <cell r="AN334" t="str">
            <v>3 CÉDULA DE CIUDADANÍA</v>
          </cell>
          <cell r="AO334">
            <v>6499218</v>
          </cell>
          <cell r="AP334" t="str">
            <v>ANDRES MAURICIO ROJAS CAÑAS</v>
          </cell>
          <cell r="AQ334">
            <v>44</v>
          </cell>
          <cell r="AR334" t="str">
            <v>3 NO PACTADOS</v>
          </cell>
          <cell r="AS334" t="str">
            <v>4 NO SE HA ADICIONADO NI EN VALOR y EN TIEMPO</v>
          </cell>
          <cell r="AT334">
            <v>0</v>
          </cell>
          <cell r="AU334">
            <v>0</v>
          </cell>
          <cell r="AV334" t="str">
            <v>-</v>
          </cell>
          <cell r="AW334">
            <v>0</v>
          </cell>
          <cell r="AY334" t="str">
            <v>N-A</v>
          </cell>
          <cell r="AZ334">
            <v>45957</v>
          </cell>
          <cell r="BA334">
            <v>45957</v>
          </cell>
          <cell r="BB334">
            <v>45991</v>
          </cell>
          <cell r="BD334" t="str">
            <v>2. NO</v>
          </cell>
          <cell r="BE334" t="str">
            <v>N-A</v>
          </cell>
          <cell r="BF334" t="str">
            <v>N-A</v>
          </cell>
          <cell r="BG334" t="str">
            <v>2. NO</v>
          </cell>
          <cell r="BH334">
            <v>0</v>
          </cell>
          <cell r="BI334" t="str">
            <v>-</v>
          </cell>
          <cell r="BJ334" t="str">
            <v>-</v>
          </cell>
          <cell r="BL334" t="str">
            <v>2025753502500019E</v>
          </cell>
          <cell r="BM334">
            <v>27000000</v>
          </cell>
          <cell r="BN334" t="str">
            <v>KHAREM CARABALI MARULANDA</v>
          </cell>
          <cell r="BO334" t="str">
            <v xml:space="preserve">https://community.secop.gov.co/Public/Tendering/ContractNoticePhases/View?PPI=CO1.PPI.42676545&amp;isFromPublicArea=True&amp;isModal=False </v>
          </cell>
          <cell r="BP334" t="str">
            <v>VIGENTE</v>
          </cell>
          <cell r="BR334" t="str">
            <v xml:space="preserve">https://community.secop.gov.co/Public/Tendering/ContractDetailView/Index?UniqueIdentifier=CO1.PCCNTR.8464059 </v>
          </cell>
          <cell r="BW334" t="e">
            <v>#N/A</v>
          </cell>
          <cell r="BX334" t="e">
            <v>#N/A</v>
          </cell>
          <cell r="BY334" t="e">
            <v>#N/A</v>
          </cell>
          <cell r="CN334">
            <v>27000000</v>
          </cell>
        </row>
        <row r="335">
          <cell r="A335" t="str">
            <v>DTPA-IP-69-2025</v>
          </cell>
          <cell r="B335" t="str">
            <v>1 FONAM</v>
          </cell>
          <cell r="C335" t="str">
            <v>ACEPTACIÓN OFERTA FONAM 073 DE 2025</v>
          </cell>
          <cell r="D335" t="str">
            <v>MULTISERVI M&amp;P S.A.S</v>
          </cell>
          <cell r="E335">
            <v>45947</v>
          </cell>
          <cell r="F335" t="str">
            <v>PA01-3202008-9-026 Adquirir elementos y equipos de seguridad marítima requeridos en el DNMI Cabo Manglares para el desarrollo operativo de los instrumentos de planeación, el marco de la conservación de la diversidad biológica de las áreas protegidas del SINAP</v>
          </cell>
          <cell r="G335" t="str">
            <v>N-A</v>
          </cell>
          <cell r="H335" t="str">
            <v>5 MÍNIMA CUANTÍA</v>
          </cell>
          <cell r="I335" t="str">
            <v>3 COMPRAVENTA y/o SUMINISTRO</v>
          </cell>
          <cell r="J335" t="str">
            <v>COMPRAVENTA</v>
          </cell>
          <cell r="K335">
            <v>46181500</v>
          </cell>
          <cell r="L335">
            <v>27125</v>
          </cell>
          <cell r="M335">
            <v>64525</v>
          </cell>
          <cell r="N335">
            <v>45951</v>
          </cell>
          <cell r="O335" t="str">
            <v>N/A</v>
          </cell>
          <cell r="P335">
            <v>19571500</v>
          </cell>
          <cell r="Q335" t="str">
            <v>DIECINUEVE MILLONES QUINIENTOS SETENTA Y UN MIL QUINIENTOS</v>
          </cell>
          <cell r="R335" t="str">
            <v>2 PERSONA JURIDICA</v>
          </cell>
          <cell r="S335" t="str">
            <v>1 NIT</v>
          </cell>
          <cell r="V335">
            <v>901369751</v>
          </cell>
          <cell r="W335" t="str">
            <v>7 DV 6</v>
          </cell>
          <cell r="X335" t="str">
            <v>N-A</v>
          </cell>
          <cell r="Y335" t="str">
            <v>Vichada</v>
          </cell>
          <cell r="Z335" t="str">
            <v>Cumaribo</v>
          </cell>
          <cell r="AA335" t="str">
            <v>N/A</v>
          </cell>
          <cell r="AB335" t="str">
            <v>N/A</v>
          </cell>
          <cell r="AC335" t="str">
            <v>N/A</v>
          </cell>
          <cell r="AD335" t="str">
            <v>N/A</v>
          </cell>
          <cell r="AE335" t="str">
            <v>SI</v>
          </cell>
          <cell r="AF335" t="str">
            <v>1 PÓLIZA</v>
          </cell>
          <cell r="AG335" t="str">
            <v>12 SEGUROS DEL ESTADO</v>
          </cell>
          <cell r="AH335" t="str">
            <v>44 CUMPLIM+ CALIDAD_CORRECTO FUNCIONAM D LOS BIENES SUMIN</v>
          </cell>
          <cell r="AI335">
            <v>45947</v>
          </cell>
          <cell r="AJ335" t="str">
            <v>63-46-101006237</v>
          </cell>
          <cell r="AK335" t="str">
            <v>GLORIA TERESITA SERNA ALZATE</v>
          </cell>
          <cell r="AL335" t="str">
            <v>DNMI CABO MANGLARES</v>
          </cell>
          <cell r="AM335" t="str">
            <v>2 SUPERVISOR</v>
          </cell>
          <cell r="AN335" t="str">
            <v>3 CÉDULA DE CIUDADANÍA</v>
          </cell>
          <cell r="AO335">
            <v>1085903464</v>
          </cell>
          <cell r="AP335" t="str">
            <v>MARÍA FERNANDA VILLAREAL MONSALVE</v>
          </cell>
          <cell r="AQ335">
            <v>28</v>
          </cell>
          <cell r="AR335" t="str">
            <v>3 NO PACTADOS</v>
          </cell>
          <cell r="AS335" t="str">
            <v>4 NO SE HA ADICIONADO NI EN VALOR y EN TIEMPO</v>
          </cell>
          <cell r="AT335">
            <v>0</v>
          </cell>
          <cell r="AU335">
            <v>0</v>
          </cell>
          <cell r="AV335" t="str">
            <v>-</v>
          </cell>
          <cell r="AW335">
            <v>0</v>
          </cell>
          <cell r="AY335" t="str">
            <v>N-A</v>
          </cell>
          <cell r="AZ335">
            <v>45950</v>
          </cell>
          <cell r="BA335">
            <v>45951</v>
          </cell>
          <cell r="BB335">
            <v>45996</v>
          </cell>
          <cell r="BD335" t="str">
            <v>2. NO</v>
          </cell>
          <cell r="BE335" t="str">
            <v>N-A</v>
          </cell>
          <cell r="BF335" t="str">
            <v>N-A</v>
          </cell>
          <cell r="BG335" t="str">
            <v>1. SI</v>
          </cell>
          <cell r="BH335">
            <v>1</v>
          </cell>
          <cell r="BI335" t="str">
            <v>-</v>
          </cell>
          <cell r="BJ335" t="str">
            <v>-</v>
          </cell>
          <cell r="BK335" t="str">
            <v>PRORROGADO</v>
          </cell>
          <cell r="BL335" t="str">
            <v>2025753501400020E</v>
          </cell>
          <cell r="BM335">
            <v>19571500</v>
          </cell>
          <cell r="BN335" t="str">
            <v>STEPHANIE ANDREA RODRÍGUEZ VALENCIA</v>
          </cell>
          <cell r="BO335" t="str">
            <v xml:space="preserve">https://community.secop.gov.co/Public/Tendering/ContractNoticePhases/View?PPI=CO1.PPI.42704276&amp;isFromPublicArea=True&amp;isModal=False </v>
          </cell>
          <cell r="BP335" t="str">
            <v>VIGENTE</v>
          </cell>
          <cell r="BR335" t="str">
            <v xml:space="preserve">https://community.secop.gov.co/Public/Tendering/ContractDetailView/Index?UniqueIdentifier=CO1.PCCNTR.8465205 </v>
          </cell>
          <cell r="BW335" t="e">
            <v>#N/A</v>
          </cell>
          <cell r="BX335" t="e">
            <v>#N/A</v>
          </cell>
          <cell r="BY335" t="e">
            <v>#N/A</v>
          </cell>
          <cell r="CN335">
            <v>19571500</v>
          </cell>
        </row>
        <row r="336">
          <cell r="A336" t="str">
            <v>DTPA-IP-70-2025</v>
          </cell>
          <cell r="B336" t="str">
            <v>1 FONAM</v>
          </cell>
          <cell r="C336" t="str">
            <v>ACEPTACIÓN OFERTA FONAM 078 DE 2025</v>
          </cell>
          <cell r="D336" t="str">
            <v>MAR ANTIGUO S.A.S</v>
          </cell>
          <cell r="E336">
            <v>45966</v>
          </cell>
          <cell r="F336" t="str">
            <v>PA01-3202038-17-028 Adquirir insumos, herramientas y materiales para la construcción y montaje de un vivero para la producción de plántulas en DNMI Cabo Manglares, en el marco de la conservación de la diversidad biológica de las áreas protegidas del SINAP</v>
          </cell>
          <cell r="G336" t="str">
            <v>N-A</v>
          </cell>
          <cell r="H336" t="str">
            <v>5 MÍNIMA CUANTÍA</v>
          </cell>
          <cell r="I336" t="str">
            <v>3 COMPRAVENTA y/o SUMINISTRO</v>
          </cell>
          <cell r="J336" t="str">
            <v>COMPRAVENTA</v>
          </cell>
          <cell r="K336">
            <v>70151509</v>
          </cell>
          <cell r="L336">
            <v>34225</v>
          </cell>
          <cell r="M336">
            <v>69725</v>
          </cell>
          <cell r="N336">
            <v>45966</v>
          </cell>
          <cell r="O336" t="str">
            <v>N/A</v>
          </cell>
          <cell r="P336">
            <v>27647875</v>
          </cell>
          <cell r="Q336" t="str">
            <v xml:space="preserve">VEINTISIETE MILLONES SEISCIENTOS CUARENTA Y SIETE MIL OCHOCIENTOS SETENTA Y CINCO </v>
          </cell>
          <cell r="R336" t="str">
            <v>2 PERSONA JURIDICA</v>
          </cell>
          <cell r="S336" t="str">
            <v>1 NIT</v>
          </cell>
          <cell r="V336">
            <v>900034591</v>
          </cell>
          <cell r="W336" t="str">
            <v>3 DV 2</v>
          </cell>
          <cell r="X336" t="str">
            <v>N-A</v>
          </cell>
          <cell r="Y336" t="str">
            <v>Valle del Cauca</v>
          </cell>
          <cell r="Z336" t="str">
            <v>Santiago de Cali</v>
          </cell>
          <cell r="AA336" t="str">
            <v>N/A</v>
          </cell>
          <cell r="AB336" t="str">
            <v>N/A</v>
          </cell>
          <cell r="AC336" t="str">
            <v>N/A</v>
          </cell>
          <cell r="AD336" t="str">
            <v>N/A</v>
          </cell>
          <cell r="AE336" t="str">
            <v>SI</v>
          </cell>
          <cell r="AF336" t="str">
            <v>1 PÓLIZA</v>
          </cell>
          <cell r="AG336" t="str">
            <v>12 SEGUROS DEL ESTADO</v>
          </cell>
          <cell r="AH336" t="str">
            <v>45 CUMPLIM+ CALIDAD DL SERVICIO</v>
          </cell>
          <cell r="AI336">
            <v>45966</v>
          </cell>
          <cell r="AJ336" t="str">
            <v>45-46-101033814</v>
          </cell>
          <cell r="AK336" t="str">
            <v>GLORIA TERESITA SERNA ALZATE</v>
          </cell>
          <cell r="AL336" t="str">
            <v>DNMI CABO MANGLARES</v>
          </cell>
          <cell r="AM336" t="str">
            <v>2 SUPERVISOR</v>
          </cell>
          <cell r="AN336" t="str">
            <v>3 CÉDULA DE CIUDADANÍA</v>
          </cell>
          <cell r="AO336">
            <v>1085903464</v>
          </cell>
          <cell r="AP336" t="str">
            <v>MARÍA FERNANDA VILLAREAL MONSALVE</v>
          </cell>
          <cell r="AQ336">
            <v>27</v>
          </cell>
          <cell r="AR336" t="str">
            <v>3 NO PACTADOS</v>
          </cell>
          <cell r="AS336" t="str">
            <v>4 NO SE HA ADICIONADO NI EN VALOR y EN TIEMPO</v>
          </cell>
          <cell r="AT336">
            <v>0</v>
          </cell>
          <cell r="AU336">
            <v>0</v>
          </cell>
          <cell r="AV336" t="str">
            <v>-</v>
          </cell>
          <cell r="AW336">
            <v>0</v>
          </cell>
          <cell r="AY336" t="str">
            <v>N-A</v>
          </cell>
          <cell r="AZ336">
            <v>45966</v>
          </cell>
          <cell r="BA336">
            <v>45966</v>
          </cell>
          <cell r="BB336">
            <v>46006</v>
          </cell>
          <cell r="BD336" t="str">
            <v>2. NO</v>
          </cell>
          <cell r="BE336" t="str">
            <v>N-A</v>
          </cell>
          <cell r="BF336" t="str">
            <v>N-A</v>
          </cell>
          <cell r="BG336" t="str">
            <v>1. SI</v>
          </cell>
          <cell r="BH336">
            <v>2</v>
          </cell>
          <cell r="BI336" t="str">
            <v>-</v>
          </cell>
          <cell r="BJ336" t="str">
            <v>-</v>
          </cell>
          <cell r="BK336" t="str">
            <v>PRORROGADO DOS VECES</v>
          </cell>
          <cell r="BL336" t="str">
            <v>2025753501400023E</v>
          </cell>
          <cell r="BM336">
            <v>27647875</v>
          </cell>
          <cell r="BN336" t="str">
            <v>KHAREM CARABALI MARULANDA</v>
          </cell>
          <cell r="BO336" t="str">
            <v xml:space="preserve">https://community.secop.gov.co/Public/Tendering/ContractNoticePhases/View?PPI=CO1.PPI.42940082&amp;isFromPublicArea=True&amp;isModal=False </v>
          </cell>
          <cell r="BP336" t="str">
            <v>VIGENTE</v>
          </cell>
          <cell r="BR336" t="str">
            <v xml:space="preserve">https://community.secop.gov.co/Public/Tendering/ContractDetailView/Index?UniqueIdentifier=CO1.PCCNTR.8537555 </v>
          </cell>
          <cell r="BW336" t="e">
            <v>#N/A</v>
          </cell>
          <cell r="BX336" t="e">
            <v>#N/A</v>
          </cell>
          <cell r="BY336" t="e">
            <v>#N/A</v>
          </cell>
          <cell r="CN336">
            <v>27647875</v>
          </cell>
        </row>
        <row r="337">
          <cell r="A337" t="str">
            <v>DTPA-IP-71-2025</v>
          </cell>
          <cell r="B337" t="str">
            <v>1 FONAM</v>
          </cell>
          <cell r="C337" t="str">
            <v>ACEPTACIÓN OFERTA FONAM 076 DE 2025</v>
          </cell>
          <cell r="D337" t="str">
            <v>READYNET S.A.S.</v>
          </cell>
          <cell r="E337">
            <v>45958</v>
          </cell>
          <cell r="F337" t="str">
            <v>PA01-3202008-9-042 Suministrar gas propano para el DNMI CABO MANGLARES BAJO MIRA Y FRONTERA, necesario para fortalecer los procesos administrativos de las áreas del SPNNC en el marco de la conservación de la diversidad biológica de las áreas protegidas del SINAP nacional</v>
          </cell>
          <cell r="G337" t="str">
            <v>N-A</v>
          </cell>
          <cell r="H337" t="str">
            <v>5 MÍNIMA CUANTÍA</v>
          </cell>
          <cell r="I337" t="str">
            <v>3 COMPRAVENTA y/o SUMINISTRO</v>
          </cell>
          <cell r="J337" t="str">
            <v>SUMINISTRO</v>
          </cell>
          <cell r="K337">
            <v>15111501</v>
          </cell>
          <cell r="L337">
            <v>31625</v>
          </cell>
          <cell r="M337">
            <v>67625</v>
          </cell>
          <cell r="N337">
            <v>45959</v>
          </cell>
          <cell r="O337" t="str">
            <v>N/A</v>
          </cell>
          <cell r="P337">
            <v>2000000</v>
          </cell>
          <cell r="Q337" t="str">
            <v>DOS MILLONES</v>
          </cell>
          <cell r="R337" t="str">
            <v>2 PERSONA JURIDICA</v>
          </cell>
          <cell r="S337" t="str">
            <v>1 NIT</v>
          </cell>
          <cell r="V337">
            <v>900529085</v>
          </cell>
          <cell r="W337" t="str">
            <v>3 DV 2</v>
          </cell>
          <cell r="X337" t="str">
            <v>N-A</v>
          </cell>
          <cell r="Y337" t="str">
            <v>Antioquia</v>
          </cell>
          <cell r="Z337" t="str">
            <v>Medellín</v>
          </cell>
          <cell r="AA337" t="str">
            <v>N/A</v>
          </cell>
          <cell r="AB337" t="str">
            <v>N/A</v>
          </cell>
          <cell r="AC337" t="str">
            <v>N/A</v>
          </cell>
          <cell r="AD337" t="str">
            <v>N/A</v>
          </cell>
          <cell r="AE337" t="str">
            <v>SI</v>
          </cell>
          <cell r="AF337" t="str">
            <v>1 PÓLIZA</v>
          </cell>
          <cell r="AG337" t="str">
            <v>8 MUNDIAL SEGUROS</v>
          </cell>
          <cell r="AH337" t="str">
            <v>45 CUMPLIM+ CALIDAD DL SERVICIO</v>
          </cell>
          <cell r="AI337">
            <v>45958</v>
          </cell>
          <cell r="AJ337">
            <v>100280410</v>
          </cell>
          <cell r="AK337" t="str">
            <v>GLORIA TERESITA SERNA ALZATE</v>
          </cell>
          <cell r="AL337" t="str">
            <v>DNMI CABO MANGLARES</v>
          </cell>
          <cell r="AM337" t="str">
            <v>2 SUPERVISOR</v>
          </cell>
          <cell r="AN337" t="str">
            <v>3 CÉDULA DE CIUDADANÍA</v>
          </cell>
          <cell r="AO337">
            <v>1085903464</v>
          </cell>
          <cell r="AP337" t="str">
            <v>MARÍA FERNANDA VILLAREAL MONSALVE</v>
          </cell>
          <cell r="AQ337">
            <v>34</v>
          </cell>
          <cell r="AR337" t="str">
            <v>3 NO PACTADOS</v>
          </cell>
          <cell r="AS337" t="str">
            <v>4 NO SE HA ADICIONADO NI EN VALOR y EN TIEMPO</v>
          </cell>
          <cell r="AT337">
            <v>0</v>
          </cell>
          <cell r="AU337">
            <v>0</v>
          </cell>
          <cell r="AV337" t="str">
            <v>-</v>
          </cell>
          <cell r="AW337">
            <v>0</v>
          </cell>
          <cell r="AY337" t="str">
            <v>N-A</v>
          </cell>
          <cell r="AZ337">
            <v>45973</v>
          </cell>
          <cell r="BA337">
            <v>45973</v>
          </cell>
          <cell r="BB337">
            <v>45991</v>
          </cell>
          <cell r="BD337" t="str">
            <v>2. NO</v>
          </cell>
          <cell r="BE337" t="str">
            <v>N-A</v>
          </cell>
          <cell r="BF337" t="str">
            <v>N-A</v>
          </cell>
          <cell r="BG337" t="str">
            <v>2. NO</v>
          </cell>
          <cell r="BH337">
            <v>0</v>
          </cell>
          <cell r="BI337" t="str">
            <v>-</v>
          </cell>
          <cell r="BJ337" t="str">
            <v>-</v>
          </cell>
          <cell r="BL337" t="str">
            <v>2025753502000018E</v>
          </cell>
          <cell r="BM337">
            <v>2000000</v>
          </cell>
          <cell r="BN337" t="str">
            <v>KHAREM CARABALI MARULANDA</v>
          </cell>
          <cell r="BO337" t="str">
            <v xml:space="preserve">https://community.secop.gov.co/Public/Tendering/ContractNoticePhases/View?PPI=CO1.PPI.42850872&amp;isFromPublicArea=True&amp;isModal=False </v>
          </cell>
          <cell r="BP337" t="str">
            <v>VIGENTE</v>
          </cell>
          <cell r="BR337" t="str">
            <v xml:space="preserve">https://community.secop.gov.co/Public/Tendering/ContractDetailView/Index?UniqueIdentifier=CO1.PCCNTR.8499993 </v>
          </cell>
          <cell r="BW337" t="e">
            <v>#N/A</v>
          </cell>
          <cell r="BX337" t="e">
            <v>#N/A</v>
          </cell>
          <cell r="BY337" t="e">
            <v>#N/A</v>
          </cell>
          <cell r="CN337">
            <v>2000000</v>
          </cell>
        </row>
        <row r="338">
          <cell r="A338" t="str">
            <v>DTPA-IP-72-2025</v>
          </cell>
          <cell r="B338" t="str">
            <v>1 FONAM</v>
          </cell>
          <cell r="C338" t="str">
            <v>ACEPTACIÓN OFERTA FONAM 079 DE 2025</v>
          </cell>
          <cell r="D338" t="str">
            <v>MAR ANTIGUO S.A.S</v>
          </cell>
          <cell r="E338">
            <v>45966</v>
          </cell>
          <cell r="F338" t="str">
            <v>PA05-3202032-1-024, PA05-3202010-25-050 Adquirir insumos y accesorios de navegación para PNN Gorgona para implementar las acciones de prevención, vigilancia y control y ecoturístico en las áreas protegidas administradas por PNNC, en el marco de la conservación de la diversidad biológica de las áreas protegidas del SINAP nacional.</v>
          </cell>
          <cell r="G338" t="str">
            <v>N-A</v>
          </cell>
          <cell r="H338" t="str">
            <v>5 MÍNIMA CUANTÍA</v>
          </cell>
          <cell r="I338" t="str">
            <v>3 COMPRAVENTA y/o SUMINISTRO</v>
          </cell>
          <cell r="J338" t="str">
            <v>COMPRAVENTA</v>
          </cell>
          <cell r="K338">
            <v>781819</v>
          </cell>
          <cell r="L338">
            <v>34425</v>
          </cell>
          <cell r="M338">
            <v>70325</v>
          </cell>
          <cell r="N338">
            <v>45966</v>
          </cell>
          <cell r="O338" t="str">
            <v>N/A</v>
          </cell>
          <cell r="P338">
            <v>13691446</v>
          </cell>
          <cell r="Q338" t="str">
            <v>TRECE MILLONES SEISCIENTOS NOVENTA Y UN MIL CUATROCIENTOS CUARENTA Y SEIS</v>
          </cell>
          <cell r="R338" t="str">
            <v>2 PERSONA JURIDICA</v>
          </cell>
          <cell r="S338" t="str">
            <v>1 NIT</v>
          </cell>
          <cell r="V338">
            <v>900034591</v>
          </cell>
          <cell r="W338" t="str">
            <v>3 DV 2</v>
          </cell>
          <cell r="X338" t="str">
            <v>N-A</v>
          </cell>
          <cell r="Y338" t="str">
            <v>Valle del Cauca</v>
          </cell>
          <cell r="Z338" t="str">
            <v>Santiago de Cali</v>
          </cell>
          <cell r="AA338" t="str">
            <v>N/A</v>
          </cell>
          <cell r="AB338" t="str">
            <v>N/A</v>
          </cell>
          <cell r="AC338" t="str">
            <v>N/A</v>
          </cell>
          <cell r="AD338" t="str">
            <v>N/A</v>
          </cell>
          <cell r="AE338" t="str">
            <v>SI</v>
          </cell>
          <cell r="AF338" t="str">
            <v>1 PÓLIZA</v>
          </cell>
          <cell r="AG338" t="str">
            <v>12 SEGUROS DEL ESTADO</v>
          </cell>
          <cell r="AH338" t="str">
            <v>44 CUMPLIM+ CALIDAD_CORRECTO FUNCIONAM D LOS BIENES SUMIN</v>
          </cell>
          <cell r="AI338">
            <v>45967</v>
          </cell>
          <cell r="AJ338" t="str">
            <v>45-46-101033830</v>
          </cell>
          <cell r="AK338" t="str">
            <v>GLORIA TERESITA SERNA ALZATE</v>
          </cell>
          <cell r="AL338" t="str">
            <v>PNN GORGONA</v>
          </cell>
          <cell r="AM338" t="str">
            <v>2 SUPERVISOR</v>
          </cell>
          <cell r="AN338" t="str">
            <v>3 CÉDULA DE CIUDADANÍA</v>
          </cell>
          <cell r="AO338">
            <v>6499218</v>
          </cell>
          <cell r="AP338" t="str">
            <v>ANDRES MAURICIO ROJAS CAÑAS</v>
          </cell>
          <cell r="AQ338">
            <v>25</v>
          </cell>
          <cell r="AR338" t="str">
            <v>3 NO PACTADOS</v>
          </cell>
          <cell r="AS338" t="str">
            <v>4 NO SE HA ADICIONADO NI EN VALOR y EN TIEMPO</v>
          </cell>
          <cell r="AT338">
            <v>0</v>
          </cell>
          <cell r="AU338">
            <v>0</v>
          </cell>
          <cell r="AV338" t="str">
            <v>-</v>
          </cell>
          <cell r="AW338">
            <v>0</v>
          </cell>
          <cell r="AY338" t="str">
            <v>N-A</v>
          </cell>
          <cell r="AZ338">
            <v>45968</v>
          </cell>
          <cell r="BA338">
            <v>45968</v>
          </cell>
          <cell r="BB338">
            <v>45991</v>
          </cell>
          <cell r="BD338" t="str">
            <v>2. NO</v>
          </cell>
          <cell r="BE338" t="str">
            <v>N-A</v>
          </cell>
          <cell r="BF338" t="str">
            <v>N-A</v>
          </cell>
          <cell r="BG338" t="str">
            <v>2. NO</v>
          </cell>
          <cell r="BH338">
            <v>0</v>
          </cell>
          <cell r="BI338" t="str">
            <v>-</v>
          </cell>
          <cell r="BJ338" t="str">
            <v>-</v>
          </cell>
          <cell r="BL338" t="str">
            <v>2025753501400024E</v>
          </cell>
          <cell r="BM338">
            <v>13691446</v>
          </cell>
          <cell r="BN338" t="str">
            <v>KHAREM CARABALI MARULANDA</v>
          </cell>
          <cell r="BO338" t="str">
            <v xml:space="preserve">https://community.secop.gov.co/Public/Tendering/ContractNoticePhases/View?PPI=CO1.PPI.43045780&amp;isFromPublicArea=True&amp;isModal=False </v>
          </cell>
          <cell r="BP338" t="str">
            <v>VIGENTE</v>
          </cell>
          <cell r="BR338" t="str">
            <v xml:space="preserve">https://community.secop.gov.co/Public/Tendering/ContractDetailView/Index?UniqueIdentifier=CO1.PCCNTR.8542689 </v>
          </cell>
          <cell r="BW338" t="e">
            <v>#N/A</v>
          </cell>
          <cell r="BX338" t="e">
            <v>#N/A</v>
          </cell>
          <cell r="BY338" t="e">
            <v>#N/A</v>
          </cell>
          <cell r="CN338">
            <v>13691446</v>
          </cell>
        </row>
        <row r="339">
          <cell r="A339" t="str">
            <v>DTPA-IP-73-2025</v>
          </cell>
          <cell r="B339" t="str">
            <v>1 FONAM</v>
          </cell>
          <cell r="C339" t="str">
            <v>ACEPTACIÓN OFERTA FONAM 077 DE 2025</v>
          </cell>
          <cell r="D339" t="str">
            <v>SUMINISTRO ACOMPAÑAMIENTO Y ASESORIAS CONTRACTUALES RYA S.A.S</v>
          </cell>
          <cell r="E339">
            <v>45959</v>
          </cell>
          <cell r="F339" t="str">
            <v>PA09-3202032-1-028 Adquirir insumos y materiales para el desarrollo de la actividad de sensibilización orientada a la prevención, vigilancia y control en el PNN Uramba Bahía Málaga.</v>
          </cell>
          <cell r="G339" t="str">
            <v>N-A</v>
          </cell>
          <cell r="H339" t="str">
            <v>5 MÍNIMA CUANTÍA</v>
          </cell>
          <cell r="I339" t="str">
            <v>3 COMPRAVENTA y/o SUMINISTRO</v>
          </cell>
          <cell r="J339" t="str">
            <v>N/A</v>
          </cell>
          <cell r="K339">
            <v>49121503</v>
          </cell>
          <cell r="L339">
            <v>34525</v>
          </cell>
          <cell r="M339">
            <v>68525</v>
          </cell>
          <cell r="N339">
            <v>45961</v>
          </cell>
          <cell r="O339" t="str">
            <v>N/A</v>
          </cell>
          <cell r="P339">
            <v>13396414</v>
          </cell>
          <cell r="Q339" t="str">
            <v>TRECE MILLONES TRESCIENTOS NOVENTA Y SEIS MIL CUATROCIENTOS CATORCE</v>
          </cell>
          <cell r="R339" t="str">
            <v>2 PERSONA JURIDICA</v>
          </cell>
          <cell r="S339" t="str">
            <v>1 NIT</v>
          </cell>
          <cell r="V339">
            <v>901301891</v>
          </cell>
          <cell r="W339" t="str">
            <v>7 DV 6</v>
          </cell>
          <cell r="X339" t="str">
            <v>N-A</v>
          </cell>
          <cell r="Y339" t="str">
            <v>Meta</v>
          </cell>
          <cell r="Z339" t="str">
            <v>Villavicencio</v>
          </cell>
          <cell r="AA339" t="str">
            <v>N/A</v>
          </cell>
          <cell r="AB339" t="str">
            <v>N/A</v>
          </cell>
          <cell r="AC339" t="str">
            <v>N/A</v>
          </cell>
          <cell r="AD339" t="str">
            <v>N/A</v>
          </cell>
          <cell r="AE339" t="str">
            <v>SI</v>
          </cell>
          <cell r="AF339" t="str">
            <v>1 PÓLIZA</v>
          </cell>
          <cell r="AG339" t="str">
            <v>8 MUNDIAL SEGUROS</v>
          </cell>
          <cell r="AH339" t="str">
            <v>44 CUMPLIM+ CALIDAD_CORRECTO FUNCIONAM D LOS BIENES SUMIN</v>
          </cell>
          <cell r="AI339">
            <v>45960</v>
          </cell>
          <cell r="AJ339" t="str">
            <v>CHU-100061113</v>
          </cell>
          <cell r="AK339" t="str">
            <v>GLORIA TERESITA SERNA ALZATE</v>
          </cell>
          <cell r="AL339" t="str">
            <v>PNN URAMBA BAHÍA MÁLAGA</v>
          </cell>
          <cell r="AM339" t="str">
            <v>2 SUPERVISOR</v>
          </cell>
          <cell r="AN339" t="str">
            <v>3 CÉDULA DE CIUDADANÍA</v>
          </cell>
          <cell r="AO339">
            <v>79189471</v>
          </cell>
          <cell r="AP339" t="str">
            <v>JUAN CARLOS CONTRERAS</v>
          </cell>
          <cell r="AQ339">
            <v>30</v>
          </cell>
          <cell r="AR339" t="str">
            <v>3 NO PACTADOS</v>
          </cell>
          <cell r="AS339" t="str">
            <v>4 NO SE HA ADICIONADO NI EN VALOR y EN TIEMPO</v>
          </cell>
          <cell r="AT339">
            <v>0</v>
          </cell>
          <cell r="AU339">
            <v>0</v>
          </cell>
          <cell r="AV339" t="str">
            <v>-</v>
          </cell>
          <cell r="AW339">
            <v>0</v>
          </cell>
          <cell r="AY339" t="str">
            <v>N-A</v>
          </cell>
          <cell r="AZ339">
            <v>45960</v>
          </cell>
          <cell r="BA339">
            <v>45961</v>
          </cell>
          <cell r="BB339">
            <v>45996</v>
          </cell>
          <cell r="BD339" t="str">
            <v>2. NO</v>
          </cell>
          <cell r="BE339" t="str">
            <v>N-A</v>
          </cell>
          <cell r="BF339" t="str">
            <v>N-A</v>
          </cell>
          <cell r="BG339" t="str">
            <v>1. SI</v>
          </cell>
          <cell r="BH339">
            <v>1</v>
          </cell>
          <cell r="BI339" t="str">
            <v>-</v>
          </cell>
          <cell r="BJ339" t="str">
            <v>-</v>
          </cell>
          <cell r="BK339" t="str">
            <v>PRORROGADO</v>
          </cell>
          <cell r="BL339" t="str">
            <v>2025753501400022E</v>
          </cell>
          <cell r="BM339">
            <v>13396414</v>
          </cell>
          <cell r="BN339" t="str">
            <v>JULIANA ISABEL MONTES ROMERO</v>
          </cell>
          <cell r="BO339" t="str">
            <v xml:space="preserve">https://community.secop.gov.co/Public/Tendering/ContractNoticePhases/View?PPI=CO1.PPI.42903868&amp;isFromPublicArea=True&amp;isModal=False </v>
          </cell>
          <cell r="BP339" t="str">
            <v>VIGENTE</v>
          </cell>
          <cell r="BR339" t="str">
            <v xml:space="preserve">https://community.secop.gov.co/Public/Tendering/ContractDetailView/Index?UniqueIdentifier=CO1.PCCNTR.8508838 </v>
          </cell>
          <cell r="BW339" t="e">
            <v>#N/A</v>
          </cell>
          <cell r="BX339" t="e">
            <v>#N/A</v>
          </cell>
          <cell r="BY339" t="e">
            <v>#N/A</v>
          </cell>
          <cell r="CN339">
            <v>13396414</v>
          </cell>
        </row>
        <row r="340">
          <cell r="A340" t="str">
            <v>DTPA-IP-74-2025</v>
          </cell>
          <cell r="B340" t="str">
            <v>1 FONAM</v>
          </cell>
          <cell r="C340" t="str">
            <v>ACEPTACIÓN OFERTA FONAM 075 DE 2025</v>
          </cell>
          <cell r="D340" t="str">
            <v>IMPORTAREX S.A.S</v>
          </cell>
          <cell r="E340">
            <v>45958</v>
          </cell>
          <cell r="F340" t="str">
            <v>PA10-3202010-25-042 PA10-3202056-5-049 Adquirir herramientas, materiales e insumos para el mantenimiento de instalaciones ecoturísticas y locativas del Parque Nacional Natural Utria que permita Implementar acciones encaminadas sostenimiento del ecoturismo en el marco de la conservación de la diversidad biológica de las áreas protegidas del SINAP nacional</v>
          </cell>
          <cell r="G340" t="str">
            <v>N-A</v>
          </cell>
          <cell r="H340" t="str">
            <v>5 MÍNIMA CUANTÍA</v>
          </cell>
          <cell r="I340" t="str">
            <v>3 COMPRAVENTA y/o SUMINISTRO</v>
          </cell>
          <cell r="J340" t="str">
            <v>COMPRAVENTA</v>
          </cell>
          <cell r="K340">
            <v>30151800</v>
          </cell>
          <cell r="L340">
            <v>23725</v>
          </cell>
          <cell r="M340">
            <v>68225</v>
          </cell>
          <cell r="N340">
            <v>45960</v>
          </cell>
          <cell r="O340" t="str">
            <v>N/A</v>
          </cell>
          <cell r="P340">
            <v>33249035</v>
          </cell>
          <cell r="Q340" t="str">
            <v>TREINTA Y TRES MILLONES DOSCIENTOS CUARENTA Y NUEVE MIL TREINTA Y CINCO</v>
          </cell>
          <cell r="R340" t="str">
            <v>2 PERSONA JURIDICA</v>
          </cell>
          <cell r="S340" t="str">
            <v>1 NIT</v>
          </cell>
          <cell r="V340">
            <v>805031667</v>
          </cell>
          <cell r="W340" t="str">
            <v>6 DV 5</v>
          </cell>
          <cell r="X340" t="str">
            <v>N-A</v>
          </cell>
          <cell r="Y340" t="str">
            <v>Valle del Cauca</v>
          </cell>
          <cell r="Z340" t="str">
            <v>Santiago de Cali</v>
          </cell>
          <cell r="AA340" t="str">
            <v>N/A</v>
          </cell>
          <cell r="AB340" t="str">
            <v>N/A</v>
          </cell>
          <cell r="AC340" t="str">
            <v>N/A</v>
          </cell>
          <cell r="AD340" t="str">
            <v>N/A</v>
          </cell>
          <cell r="AE340" t="str">
            <v>SI</v>
          </cell>
          <cell r="AF340" t="str">
            <v>1 PÓLIZA</v>
          </cell>
          <cell r="AG340" t="str">
            <v>12 SEGUROS DEL ESTADO</v>
          </cell>
          <cell r="AH340" t="str">
            <v>44 CUMPLIM+ CALIDAD_CORRECTO FUNCIONAM D LOS BIENES SUMIN</v>
          </cell>
          <cell r="AI340">
            <v>45959</v>
          </cell>
          <cell r="AJ340" t="str">
            <v>45-44-101170606</v>
          </cell>
          <cell r="AK340" t="str">
            <v>GLORIA TERESITA SERNA ALZATE</v>
          </cell>
          <cell r="AL340" t="str">
            <v>PNN UTRÍA</v>
          </cell>
          <cell r="AM340" t="str">
            <v>2 SUPERVISOR</v>
          </cell>
          <cell r="AN340" t="str">
            <v>3 CÉDULA DE CIUDADANÍA</v>
          </cell>
          <cell r="AO340">
            <v>66848955</v>
          </cell>
          <cell r="AP340" t="str">
            <v>MARIA XIMENA ZORRILLA A.</v>
          </cell>
          <cell r="AQ340">
            <v>24</v>
          </cell>
          <cell r="AR340" t="str">
            <v>3 NO PACTADOS</v>
          </cell>
          <cell r="AS340" t="str">
            <v>4 NO SE HA ADICIONADO NI EN VALOR y EN TIEMPO</v>
          </cell>
          <cell r="AT340">
            <v>0</v>
          </cell>
          <cell r="AU340">
            <v>0</v>
          </cell>
          <cell r="AV340" t="str">
            <v>-</v>
          </cell>
          <cell r="AW340">
            <v>0</v>
          </cell>
          <cell r="AY340" t="str">
            <v>N-A</v>
          </cell>
          <cell r="AZ340">
            <v>45961</v>
          </cell>
          <cell r="BA340">
            <v>45961</v>
          </cell>
          <cell r="BB340">
            <v>46006</v>
          </cell>
          <cell r="BD340" t="str">
            <v>2. NO</v>
          </cell>
          <cell r="BE340" t="str">
            <v>N-A</v>
          </cell>
          <cell r="BF340" t="str">
            <v>N-A</v>
          </cell>
          <cell r="BG340" t="str">
            <v>1. SI</v>
          </cell>
          <cell r="BH340">
            <v>0</v>
          </cell>
          <cell r="BI340" t="str">
            <v>-</v>
          </cell>
          <cell r="BJ340" t="str">
            <v>-</v>
          </cell>
          <cell r="BK340" t="str">
            <v>PRORROGADO</v>
          </cell>
          <cell r="BL340" t="str">
            <v>2025753501400021E</v>
          </cell>
          <cell r="BM340">
            <v>33249035</v>
          </cell>
          <cell r="BN340" t="str">
            <v>DIANA PATRICIA GUERRERO</v>
          </cell>
          <cell r="BO340" t="str">
            <v xml:space="preserve">https://community.secop.gov.co/Public/Tendering/ContractNoticePhases/View?PPI=CO1.PPI.42908584&amp;isFromPublicArea=True&amp;isModal=False </v>
          </cell>
          <cell r="BP340" t="str">
            <v>VIGENTE</v>
          </cell>
          <cell r="BR340" t="str">
            <v xml:space="preserve">https://community.secop.gov.co/Public/Tendering/ContractDetailView/Index?UniqueIdentifier=CO1.PCCNTR.8499899 </v>
          </cell>
          <cell r="BW340" t="e">
            <v>#N/A</v>
          </cell>
          <cell r="BX340" t="e">
            <v>#N/A</v>
          </cell>
          <cell r="BY340" t="e">
            <v>#N/A</v>
          </cell>
          <cell r="CN340">
            <v>33249035</v>
          </cell>
        </row>
        <row r="341">
          <cell r="A341" t="str">
            <v>DTPA-IP-75-2025</v>
          </cell>
          <cell r="B341" t="str">
            <v>1 FONAM</v>
          </cell>
          <cell r="C341" t="str">
            <v>ACEPTACIÓN OFERTA FONAM 074 DE 2025</v>
          </cell>
          <cell r="D341" t="str">
            <v xml:space="preserve">CAPITAL SOLUTIONS 24/7 S.A.S
</v>
          </cell>
          <cell r="E341">
            <v>45954</v>
          </cell>
          <cell r="F341" t="str">
            <v>PA00-3202008-15-045 Prestar servicio logístico para el desarrollo de espacios de la Dirección Territorial Pacifico para fortalecer los procesos de divulgación y promoción de las áreas protegidas</v>
          </cell>
          <cell r="G341" t="str">
            <v>N-A</v>
          </cell>
          <cell r="H341" t="str">
            <v>5 MÍNIMA CUANTÍA</v>
          </cell>
          <cell r="I341" t="str">
            <v>20 OTROS</v>
          </cell>
          <cell r="J341" t="str">
            <v>SERVICIOS</v>
          </cell>
          <cell r="K341">
            <v>80141607</v>
          </cell>
          <cell r="L341">
            <v>35425</v>
          </cell>
          <cell r="M341">
            <v>66425</v>
          </cell>
          <cell r="N341">
            <v>45954</v>
          </cell>
          <cell r="O341" t="str">
            <v>N/A</v>
          </cell>
          <cell r="P341">
            <v>20000000</v>
          </cell>
          <cell r="Q341" t="str">
            <v>VEINTE MILLONES</v>
          </cell>
          <cell r="R341" t="str">
            <v>2 PERSONA JURIDICA</v>
          </cell>
          <cell r="S341" t="str">
            <v>1 NIT</v>
          </cell>
          <cell r="V341">
            <v>901807628</v>
          </cell>
          <cell r="W341" t="str">
            <v>9 DV 8</v>
          </cell>
          <cell r="X341" t="str">
            <v>N-A</v>
          </cell>
          <cell r="Y341" t="str">
            <v>Meta</v>
          </cell>
          <cell r="Z341" t="str">
            <v>Villavicencio</v>
          </cell>
          <cell r="AA341" t="str">
            <v>N/A</v>
          </cell>
          <cell r="AB341" t="str">
            <v>N/A</v>
          </cell>
          <cell r="AC341" t="str">
            <v>N/A</v>
          </cell>
          <cell r="AD341" t="str">
            <v>N/A</v>
          </cell>
          <cell r="AE341" t="str">
            <v>SI</v>
          </cell>
          <cell r="AF341" t="str">
            <v>1 PÓLIZA</v>
          </cell>
          <cell r="AG341" t="str">
            <v>12 SEGUROS DEL ESTADO</v>
          </cell>
          <cell r="AH341" t="str">
            <v>45 CUMPLIM+ CALIDAD DL SERVICIO</v>
          </cell>
          <cell r="AI341">
            <v>45954</v>
          </cell>
          <cell r="AJ341" t="str">
            <v xml:space="preserve">30-46-101018826
</v>
          </cell>
          <cell r="AK341" t="str">
            <v>GLORIA TERESITA SERNA ALZATE</v>
          </cell>
          <cell r="AL341" t="str">
            <v>DTPA</v>
          </cell>
          <cell r="AM341" t="str">
            <v>2 SUPERVISOR</v>
          </cell>
          <cell r="AN341" t="str">
            <v>3 CÉDULA DE CIUDADANÍA</v>
          </cell>
          <cell r="AO341">
            <v>1130620729</v>
          </cell>
          <cell r="AP341" t="str">
            <v>SANDRA MILENA TORO IDARRAGA</v>
          </cell>
          <cell r="AQ341">
            <v>52</v>
          </cell>
          <cell r="AR341" t="str">
            <v>3 NO PACTADOS</v>
          </cell>
          <cell r="AS341" t="str">
            <v>4 NO SE HA ADICIONADO NI EN VALOR y EN TIEMPO</v>
          </cell>
          <cell r="AT341">
            <v>0</v>
          </cell>
          <cell r="AU341">
            <v>0</v>
          </cell>
          <cell r="AV341" t="str">
            <v>-</v>
          </cell>
          <cell r="AW341">
            <v>0</v>
          </cell>
          <cell r="AY341" t="str">
            <v>N-A</v>
          </cell>
          <cell r="AZ341">
            <v>45957</v>
          </cell>
          <cell r="BA341">
            <v>45957</v>
          </cell>
          <cell r="BB341">
            <v>46006</v>
          </cell>
          <cell r="BD341" t="str">
            <v>2. NO</v>
          </cell>
          <cell r="BE341" t="str">
            <v>N-A</v>
          </cell>
          <cell r="BF341" t="str">
            <v>N-A</v>
          </cell>
          <cell r="BG341" t="str">
            <v>2. NO</v>
          </cell>
          <cell r="BH341">
            <v>0</v>
          </cell>
          <cell r="BI341" t="str">
            <v>-</v>
          </cell>
          <cell r="BJ341" t="str">
            <v>-</v>
          </cell>
          <cell r="BL341" t="str">
            <v>2025753502500020E</v>
          </cell>
          <cell r="BM341">
            <v>20000000</v>
          </cell>
          <cell r="BN341" t="str">
            <v>JULIANA ISABEL MONTES ROMERO</v>
          </cell>
          <cell r="BO341" t="str">
            <v xml:space="preserve">https://community.secop.gov.co/Public/Tendering/ContractNoticePhases/View?PPI=CO1.PPI.42978735&amp;isFromPublicArea=True&amp;isModal=False </v>
          </cell>
          <cell r="BP341" t="str">
            <v>VIGENTE</v>
          </cell>
          <cell r="BR341" t="str">
            <v xml:space="preserve">https://community.secop.gov.co/Public/Tendering/ContractDetailView/Index?UniqueIdentifier=CO1.PCCNTR.8493588 </v>
          </cell>
          <cell r="BW341" t="e">
            <v>#N/A</v>
          </cell>
          <cell r="BX341" t="e">
            <v>#N/A</v>
          </cell>
          <cell r="BY341" t="e">
            <v>#N/A</v>
          </cell>
          <cell r="CN341">
            <v>20000000</v>
          </cell>
        </row>
        <row r="342">
          <cell r="A342" t="str">
            <v>DTPA-IP-76-2025</v>
          </cell>
          <cell r="B342" t="str">
            <v>2 NACION</v>
          </cell>
          <cell r="C342" t="str">
            <v>ACEPTACIÓN OFERTA NACIÓN 080 DE 2025</v>
          </cell>
          <cell r="D342" t="str">
            <v>READYNET S.A.S</v>
          </cell>
          <cell r="E342">
            <v>45968</v>
          </cell>
          <cell r="F342" t="str">
            <v>PA01-1110-02 Adquirir insumos de aseo y cafetería para el DNMI CABO MANGLARES.</v>
          </cell>
          <cell r="G342" t="str">
            <v>N-A</v>
          </cell>
          <cell r="H342" t="str">
            <v>5 MÍNIMA CUANTÍA</v>
          </cell>
          <cell r="I342" t="str">
            <v>3 COMPRAVENTA y/o SUMINISTRO</v>
          </cell>
          <cell r="J342" t="str">
            <v>COMPRAVENTA</v>
          </cell>
          <cell r="K342" t="str">
            <v>76111501/47121803</v>
          </cell>
          <cell r="L342">
            <v>23225</v>
          </cell>
          <cell r="M342">
            <v>45625</v>
          </cell>
          <cell r="N342">
            <v>45971</v>
          </cell>
          <cell r="O342" t="str">
            <v>N/A</v>
          </cell>
          <cell r="P342">
            <v>2267159</v>
          </cell>
          <cell r="Q342" t="str">
            <v>DOS MILLONES DOSCIENTOS SESENTA Y SIETE MIL CIENTO CINCUENTA Y NUEVE</v>
          </cell>
          <cell r="R342" t="str">
            <v>2 PERSONA JURIDICA</v>
          </cell>
          <cell r="S342" t="str">
            <v>1 NIT</v>
          </cell>
          <cell r="V342">
            <v>900529085</v>
          </cell>
          <cell r="W342" t="str">
            <v>3 DV 2</v>
          </cell>
          <cell r="X342" t="str">
            <v>N-A</v>
          </cell>
          <cell r="Y342" t="str">
            <v>Antioquia</v>
          </cell>
          <cell r="Z342" t="str">
            <v>Medellín</v>
          </cell>
          <cell r="AA342" t="str">
            <v>N/A</v>
          </cell>
          <cell r="AB342" t="str">
            <v>N/A</v>
          </cell>
          <cell r="AC342" t="str">
            <v>N/A</v>
          </cell>
          <cell r="AD342" t="str">
            <v>N/A</v>
          </cell>
          <cell r="AE342" t="str">
            <v>SI</v>
          </cell>
          <cell r="AF342" t="str">
            <v>1 PÓLIZA</v>
          </cell>
          <cell r="AG342" t="str">
            <v>8 MUNDIAL SEGUROS</v>
          </cell>
          <cell r="AH342" t="str">
            <v>44 CUMPLIM+ CALIDAD_CORRECTO FUNCIONAM D LOS BIENES SUMIN</v>
          </cell>
          <cell r="AI342">
            <v>45967</v>
          </cell>
          <cell r="AJ342">
            <v>100281814</v>
          </cell>
          <cell r="AK342" t="str">
            <v>GLORIA TERESITA SERNA ALZATE</v>
          </cell>
          <cell r="AL342" t="str">
            <v>DNMI CABO MANGLARES</v>
          </cell>
          <cell r="AM342" t="str">
            <v>2 SUPERVISOR</v>
          </cell>
          <cell r="AN342" t="str">
            <v>3 CÉDULA DE CIUDADANÍA</v>
          </cell>
          <cell r="AO342">
            <v>1085903464</v>
          </cell>
          <cell r="AP342" t="str">
            <v>MARÍA FERNANDA VILLAREAL MONSALVE</v>
          </cell>
          <cell r="AQ342">
            <v>22</v>
          </cell>
          <cell r="AR342" t="str">
            <v>3 NO PACTADOS</v>
          </cell>
          <cell r="AS342" t="str">
            <v>4 NO SE HA ADICIONADO NI EN VALOR y EN TIEMPO</v>
          </cell>
          <cell r="AT342">
            <v>0</v>
          </cell>
          <cell r="AU342">
            <v>0</v>
          </cell>
          <cell r="AV342" t="str">
            <v>-</v>
          </cell>
          <cell r="AW342">
            <v>0</v>
          </cell>
          <cell r="AY342" t="str">
            <v>N-A</v>
          </cell>
          <cell r="AZ342">
            <v>45973</v>
          </cell>
          <cell r="BA342">
            <v>45973</v>
          </cell>
          <cell r="BB342">
            <v>45990</v>
          </cell>
          <cell r="BD342" t="str">
            <v>2. NO</v>
          </cell>
          <cell r="BE342" t="str">
            <v>N-A</v>
          </cell>
          <cell r="BF342" t="str">
            <v>N-A</v>
          </cell>
          <cell r="BG342" t="str">
            <v>2. NO</v>
          </cell>
          <cell r="BH342">
            <v>0</v>
          </cell>
          <cell r="BI342" t="str">
            <v>-</v>
          </cell>
          <cell r="BJ342" t="str">
            <v>-</v>
          </cell>
          <cell r="BL342" t="str">
            <v>2025753500300005E</v>
          </cell>
          <cell r="BM342">
            <v>2267159</v>
          </cell>
          <cell r="BN342" t="str">
            <v>STEPHANIE ANDREA RODRÍGUEZ VALENCIA</v>
          </cell>
          <cell r="BO342" t="str">
            <v xml:space="preserve">https://community.secop.gov.co/Public/Tendering/ContractNoticePhases/View?PPI=CO1.PPI.43139525&amp;isFromPublicArea=True&amp;isModal=False </v>
          </cell>
          <cell r="BP342" t="str">
            <v>VIGENTE</v>
          </cell>
          <cell r="BR342" t="str">
            <v xml:space="preserve">https://community.secop.gov.co/Public/Tendering/ContractDetailView/Index?UniqueIdentifier=CO1.PCCNTR.8551931 </v>
          </cell>
          <cell r="BW342" t="e">
            <v>#N/A</v>
          </cell>
          <cell r="BX342" t="e">
            <v>#N/A</v>
          </cell>
          <cell r="BY342" t="e">
            <v>#N/A</v>
          </cell>
          <cell r="CN342">
            <v>2267159</v>
          </cell>
        </row>
        <row r="343">
          <cell r="A343" t="str">
            <v>DTPA-IP-77-2025</v>
          </cell>
          <cell r="B343" t="str">
            <v>1 FONAM</v>
          </cell>
          <cell r="C343" t="str">
            <v>ACEPTACIÓN OFERTA FONAM 082 DE 2025</v>
          </cell>
          <cell r="D343" t="str">
            <v xml:space="preserve">SERVICIOS AGRICOLAS Y EMPRESARIALES S.A.S. PODRA USAR LA SIGLA SAGEM S.A.S
</v>
          </cell>
          <cell r="E343">
            <v>45974</v>
          </cell>
          <cell r="F343" t="str">
            <v>PA04-3202053-26-162 Prestar el servicio de mantenimiento a todo costo de sistemas de saneamiento básico, implementados por la línea estratégica de relacionamiento campesino en el PNN Farallones de Cali, especialmente en los ecosistemas andinos y de páramo, en el marco de la conservación de la diversidad biológica de las Áreas Protegidas del SINAP Nacional.</v>
          </cell>
          <cell r="G343" t="str">
            <v>N-A</v>
          </cell>
          <cell r="H343" t="str">
            <v>5 MÍNIMA CUANTÍA</v>
          </cell>
          <cell r="I343" t="str">
            <v>20 OTROS</v>
          </cell>
          <cell r="J343" t="str">
            <v>SERVICIOS</v>
          </cell>
          <cell r="K343">
            <v>47101502</v>
          </cell>
          <cell r="L343">
            <v>28225</v>
          </cell>
          <cell r="M343">
            <v>78625</v>
          </cell>
          <cell r="N343">
            <v>45985</v>
          </cell>
          <cell r="O343" t="str">
            <v>N/A</v>
          </cell>
          <cell r="P343">
            <v>25860080</v>
          </cell>
          <cell r="Q343" t="str">
            <v>VEINTICINCO MILLONES OCHOCIENTOS SESENTA MIL OCHENTA</v>
          </cell>
          <cell r="R343" t="str">
            <v>2 PERSONA JURIDICA</v>
          </cell>
          <cell r="S343" t="str">
            <v>1 NIT</v>
          </cell>
          <cell r="V343">
            <v>900742151</v>
          </cell>
          <cell r="W343" t="str">
            <v>3 DV 2</v>
          </cell>
          <cell r="X343" t="str">
            <v>N-A</v>
          </cell>
          <cell r="Y343" t="str">
            <v>Valle del Cauca</v>
          </cell>
          <cell r="Z343" t="str">
            <v>Palmira</v>
          </cell>
          <cell r="AA343" t="str">
            <v>N/A</v>
          </cell>
          <cell r="AB343" t="str">
            <v>N/A</v>
          </cell>
          <cell r="AC343" t="str">
            <v>N/A</v>
          </cell>
          <cell r="AD343" t="str">
            <v>N/A</v>
          </cell>
          <cell r="AE343" t="str">
            <v>SI</v>
          </cell>
          <cell r="AF343" t="str">
            <v>1 PÓLIZA</v>
          </cell>
          <cell r="AG343" t="str">
            <v>8 MUNDIAL SEGUROS</v>
          </cell>
          <cell r="AH343" t="str">
            <v>44 CUMPLIM+ CALIDAD_CORRECTO FUNCIONAM D LOS BIENES SUMIN</v>
          </cell>
          <cell r="AI343">
            <v>45974</v>
          </cell>
          <cell r="AJ343">
            <v>100107458</v>
          </cell>
          <cell r="AK343" t="str">
            <v>GLORIA TERESITA SERNA ALZATE</v>
          </cell>
          <cell r="AL343" t="str">
            <v>PNN FARALLONES DE CALI</v>
          </cell>
          <cell r="AM343" t="str">
            <v>2 SUPERVISOR</v>
          </cell>
          <cell r="AN343" t="str">
            <v>3 CÉDULA DE CIUDADANÍA</v>
          </cell>
          <cell r="AO343">
            <v>1017125021</v>
          </cell>
          <cell r="AP343" t="str">
            <v>CAROLINA RIVERA BUILES</v>
          </cell>
          <cell r="AQ343">
            <v>48</v>
          </cell>
          <cell r="AR343" t="str">
            <v>3 NO PACTADOS</v>
          </cell>
          <cell r="AS343" t="str">
            <v>4 NO SE HA ADICIONADO NI EN VALOR y EN TIEMPO</v>
          </cell>
          <cell r="AT343">
            <v>0</v>
          </cell>
          <cell r="AU343">
            <v>0</v>
          </cell>
          <cell r="AV343" t="str">
            <v>-</v>
          </cell>
          <cell r="AW343">
            <v>0</v>
          </cell>
          <cell r="AY343" t="str">
            <v>N-A</v>
          </cell>
          <cell r="AZ343">
            <v>45985</v>
          </cell>
          <cell r="BA343">
            <v>45985</v>
          </cell>
          <cell r="BB343">
            <v>46021</v>
          </cell>
          <cell r="BD343" t="str">
            <v>2. NO</v>
          </cell>
          <cell r="BE343" t="str">
            <v>N-A</v>
          </cell>
          <cell r="BF343" t="str">
            <v>N-A</v>
          </cell>
          <cell r="BG343" t="str">
            <v>2. NO</v>
          </cell>
          <cell r="BH343">
            <v>0</v>
          </cell>
          <cell r="BI343" t="str">
            <v>-</v>
          </cell>
          <cell r="BJ343" t="str">
            <v>-</v>
          </cell>
          <cell r="BL343" t="str">
            <v>2025753502500021E</v>
          </cell>
          <cell r="BM343">
            <v>25860080</v>
          </cell>
          <cell r="BN343" t="str">
            <v>ALEX YANIRA PISMAG PORTILLA</v>
          </cell>
          <cell r="BO343" t="str">
            <v xml:space="preserve">https://community.secop.gov.co/Public/Tendering/ContractNoticePhases/View?PPI=CO1.PPI.43188992&amp;isFromPublicArea=True&amp;isModal=False </v>
          </cell>
          <cell r="BP343" t="str">
            <v>VIGENTE</v>
          </cell>
          <cell r="BR343" t="str">
            <v xml:space="preserve">https://community.secop.gov.co/Public/Tendering/ContractDetailView/Index?UniqueIdentifier=CO1.PCCNTR.8586101 </v>
          </cell>
          <cell r="BW343" t="e">
            <v>#N/A</v>
          </cell>
          <cell r="BX343" t="e">
            <v>#N/A</v>
          </cell>
          <cell r="BY343" t="e">
            <v>#N/A</v>
          </cell>
          <cell r="CN343">
            <v>25860080</v>
          </cell>
        </row>
        <row r="344">
          <cell r="A344" t="str">
            <v>DTPA-IP-78-2025</v>
          </cell>
          <cell r="B344" t="str">
            <v>2 NACION</v>
          </cell>
          <cell r="C344" t="str">
            <v>ACEPTACIÓN OFERTA NACIÓN 081 DE 2025</v>
          </cell>
          <cell r="D344" t="str">
            <v>INGENIERIA E INFRAESTRUCTURA DE COLOMBIA S.A.S.</v>
          </cell>
          <cell r="E344">
            <v>45972</v>
          </cell>
          <cell r="F344" t="str">
            <v>PA05-3202032-1-051 ADQUIRIR UN MOTOR FUERA DE BORDA PARA EL FORTALECIMIENTO OPERATIVO DE LAS ACTIVIDADES DE GESTIÓN DEL RIESGO EN EL DESARROLLO DE LAS ACCIONES DE PREVENCIÓN, VIGILANCIA Y CONTROL, EN EL PNN GORGONA</v>
          </cell>
          <cell r="G344" t="str">
            <v>N-A</v>
          </cell>
          <cell r="H344" t="str">
            <v>5 MÍNIMA CUANTÍA</v>
          </cell>
          <cell r="I344" t="str">
            <v>3 COMPRAVENTA y/o SUMINISTRO</v>
          </cell>
          <cell r="J344" t="str">
            <v>COMPRAVENTA</v>
          </cell>
          <cell r="K344">
            <v>26101515</v>
          </cell>
          <cell r="L344">
            <v>26325</v>
          </cell>
          <cell r="M344">
            <v>45825</v>
          </cell>
          <cell r="N344">
            <v>45973</v>
          </cell>
          <cell r="O344" t="str">
            <v>N/A</v>
          </cell>
          <cell r="P344">
            <v>55000000</v>
          </cell>
          <cell r="Q344" t="str">
            <v xml:space="preserve">CINCUENTA Y CINCO MILLONES </v>
          </cell>
          <cell r="R344" t="str">
            <v>2 PERSONA JURIDICA</v>
          </cell>
          <cell r="S344" t="str">
            <v>1 NIT</v>
          </cell>
          <cell r="V344">
            <v>900381761</v>
          </cell>
          <cell r="W344" t="str">
            <v>6 DV 5</v>
          </cell>
          <cell r="X344" t="str">
            <v>N-A</v>
          </cell>
          <cell r="Y344" t="str">
            <v>Meta</v>
          </cell>
          <cell r="Z344" t="str">
            <v>Mesetas</v>
          </cell>
          <cell r="AA344" t="str">
            <v>N/A</v>
          </cell>
          <cell r="AB344" t="str">
            <v>N/A</v>
          </cell>
          <cell r="AC344" t="str">
            <v>N/A</v>
          </cell>
          <cell r="AD344" t="str">
            <v>N/A</v>
          </cell>
          <cell r="AE344" t="str">
            <v>SI</v>
          </cell>
          <cell r="AF344" t="str">
            <v>1 PÓLIZA</v>
          </cell>
          <cell r="AG344" t="str">
            <v>12 SEGUROS DEL ESTADO</v>
          </cell>
          <cell r="AH344" t="str">
            <v>44 CUMPLIM+ CALIDAD_CORRECTO FUNCIONAM D LOS BIENES SUMIN</v>
          </cell>
          <cell r="AI344">
            <v>45974</v>
          </cell>
          <cell r="AJ344" t="str">
            <v>30-44-101067315</v>
          </cell>
          <cell r="AK344" t="str">
            <v>GLORIA TERESITA SERNA ALZATE</v>
          </cell>
          <cell r="AL344" t="str">
            <v>PNN UTRÍA</v>
          </cell>
          <cell r="AM344" t="str">
            <v>2 SUPERVISOR</v>
          </cell>
          <cell r="AN344" t="str">
            <v>3 CÉDULA DE CIUDADANÍA</v>
          </cell>
          <cell r="AO344">
            <v>6499218</v>
          </cell>
          <cell r="AP344" t="str">
            <v>ANDRES MAURICIO ROJAS CAÑAS</v>
          </cell>
          <cell r="AQ344">
            <v>20</v>
          </cell>
          <cell r="AR344" t="str">
            <v>3 NO PACTADOS</v>
          </cell>
          <cell r="AS344" t="str">
            <v>4 NO SE HA ADICIONADO NI EN VALOR y EN TIEMPO</v>
          </cell>
          <cell r="AT344">
            <v>0</v>
          </cell>
          <cell r="AU344">
            <v>0</v>
          </cell>
          <cell r="AV344" t="str">
            <v>-</v>
          </cell>
          <cell r="AW344">
            <v>0</v>
          </cell>
          <cell r="AY344" t="str">
            <v>N-A</v>
          </cell>
          <cell r="AZ344">
            <v>45975</v>
          </cell>
          <cell r="BA344">
            <v>45975</v>
          </cell>
          <cell r="BB344">
            <v>46001</v>
          </cell>
          <cell r="BD344" t="str">
            <v>2. NO</v>
          </cell>
          <cell r="BE344" t="str">
            <v>N-A</v>
          </cell>
          <cell r="BF344" t="str">
            <v>N-A</v>
          </cell>
          <cell r="BG344" t="str">
            <v>2. NO</v>
          </cell>
          <cell r="BH344">
            <v>0</v>
          </cell>
          <cell r="BI344" t="str">
            <v>-</v>
          </cell>
          <cell r="BJ344" t="str">
            <v>-</v>
          </cell>
          <cell r="BL344" t="str">
            <v>2025753501400025E</v>
          </cell>
          <cell r="BM344">
            <v>55000000</v>
          </cell>
          <cell r="BN344" t="str">
            <v>JULIANA ISABEL MONTES ROMERO</v>
          </cell>
          <cell r="BO344" t="str">
            <v xml:space="preserve">https://community.secop.gov.co/Public/Tendering/ContractNoticePhases/View?PPI=CO1.PPI.43230406&amp;isFromPublicArea=True&amp;isModal=False </v>
          </cell>
          <cell r="BP344" t="str">
            <v>VIGENTE</v>
          </cell>
          <cell r="BR344" t="str">
            <v xml:space="preserve">https://community.secop.gov.co/Public/Tendering/ContractDetailView/Index?UniqueIdentifier=CO1.PCCNTR.8576853 </v>
          </cell>
          <cell r="BW344" t="e">
            <v>#N/A</v>
          </cell>
          <cell r="BX344" t="e">
            <v>#N/A</v>
          </cell>
          <cell r="BY344" t="e">
            <v>#N/A</v>
          </cell>
          <cell r="CN344">
            <v>55000000</v>
          </cell>
        </row>
        <row r="345">
          <cell r="A345" t="str">
            <v>DTPA-IP-79-2025</v>
          </cell>
          <cell r="B345" t="str">
            <v>1 FONAM</v>
          </cell>
          <cell r="C345" t="str">
            <v>ACEPTACIÓN OFERTA FONAM 083 DE 2025</v>
          </cell>
          <cell r="D345" t="str">
            <v>INGEPRAK GZ S.A.S.</v>
          </cell>
          <cell r="E345">
            <v>45975</v>
          </cell>
          <cell r="F345" t="str">
            <v>PA05-3202010-25-016, PA05-3202032-1-019 Prestar servicios de mantenimiento preventivo y correctivo de la Micro Central Hidroeléctrica ubicada en el Parque Nacional Natural Gorgona, con el fin de garantizar su óptimo funcionamiento para el desarrollo de las actividades misionales y administrativas del área protegida, en el marco de la conservación de la diversidad biológica de las áreas protegidas del SINAP nacional.</v>
          </cell>
          <cell r="G345" t="str">
            <v>N-A</v>
          </cell>
          <cell r="H345" t="str">
            <v>5 MÍNIMA CUANTÍA</v>
          </cell>
          <cell r="I345" t="str">
            <v>20 OTROS</v>
          </cell>
          <cell r="J345" t="str">
            <v>SERVICIOS</v>
          </cell>
          <cell r="K345">
            <v>26131503</v>
          </cell>
          <cell r="L345">
            <v>30425</v>
          </cell>
          <cell r="M345">
            <v>78725</v>
          </cell>
          <cell r="N345">
            <v>45985</v>
          </cell>
          <cell r="O345" t="str">
            <v>N/A</v>
          </cell>
          <cell r="P345">
            <v>31026632</v>
          </cell>
          <cell r="Q345" t="str">
            <v xml:space="preserve">TREINTA Y UN MILLONES VEINTISÉIS MIL SEISCIENTOS TREINTA Y DOS </v>
          </cell>
          <cell r="R345" t="str">
            <v>2 PERSONA JURIDICA</v>
          </cell>
          <cell r="S345" t="str">
            <v>1 NIT</v>
          </cell>
          <cell r="V345">
            <v>901673500</v>
          </cell>
          <cell r="W345" t="str">
            <v>8 DV 7</v>
          </cell>
          <cell r="X345" t="str">
            <v>N-A</v>
          </cell>
          <cell r="Y345" t="str">
            <v>Valle del Cauca</v>
          </cell>
          <cell r="Z345" t="str">
            <v>Santiago de Cali</v>
          </cell>
          <cell r="AA345" t="str">
            <v>N/A</v>
          </cell>
          <cell r="AB345" t="str">
            <v>N/A</v>
          </cell>
          <cell r="AC345" t="str">
            <v>N/A</v>
          </cell>
          <cell r="AD345" t="str">
            <v>N/A</v>
          </cell>
          <cell r="AE345" t="str">
            <v>SI</v>
          </cell>
          <cell r="AF345" t="str">
            <v>1 PÓLIZA</v>
          </cell>
          <cell r="AG345" t="str">
            <v>12 SEGUROS DEL ESTADO</v>
          </cell>
          <cell r="AH345" t="str">
            <v>44 CUMPLIM+ CALIDAD_CORRECTO FUNCIONAM D LOS BIENES SUMIN</v>
          </cell>
          <cell r="AI345" t="str">
            <v>19/11/2025</v>
          </cell>
          <cell r="AJ345" t="str">
            <v>45-44-101171178</v>
          </cell>
          <cell r="AK345" t="str">
            <v>GLORIA TERESITA SERNA ALZATE</v>
          </cell>
          <cell r="AL345" t="str">
            <v>PNN GORGONA</v>
          </cell>
          <cell r="AM345" t="str">
            <v>2 SUPERVISOR</v>
          </cell>
          <cell r="AN345" t="str">
            <v>3 CÉDULA DE CIUDADANÍA</v>
          </cell>
          <cell r="AO345">
            <v>6499218</v>
          </cell>
          <cell r="AP345" t="str">
            <v>ANDRES MAURICIO ROJAS CAÑAS</v>
          </cell>
          <cell r="AQ345">
            <v>21</v>
          </cell>
          <cell r="AR345" t="str">
            <v>3 NO PACTADOS</v>
          </cell>
          <cell r="AS345" t="str">
            <v>4 NO SE HA ADICIONADO NI EN VALOR y EN TIEMPO</v>
          </cell>
          <cell r="AT345">
            <v>0</v>
          </cell>
          <cell r="AU345">
            <v>0</v>
          </cell>
          <cell r="AV345" t="str">
            <v>-</v>
          </cell>
          <cell r="AW345">
            <v>0</v>
          </cell>
          <cell r="AY345" t="str">
            <v>N-A</v>
          </cell>
          <cell r="AZ345" t="str">
            <v>20/11/2025</v>
          </cell>
          <cell r="BA345">
            <v>45985</v>
          </cell>
          <cell r="BB345">
            <v>45996</v>
          </cell>
          <cell r="BD345" t="str">
            <v>2. NO</v>
          </cell>
          <cell r="BE345" t="str">
            <v>N-A</v>
          </cell>
          <cell r="BF345" t="str">
            <v>N-A</v>
          </cell>
          <cell r="BG345" t="str">
            <v>2. NO</v>
          </cell>
          <cell r="BH345">
            <v>0</v>
          </cell>
          <cell r="BI345" t="str">
            <v>-</v>
          </cell>
          <cell r="BJ345" t="str">
            <v>-</v>
          </cell>
          <cell r="BL345" t="str">
            <v>2025753502500022E</v>
          </cell>
          <cell r="BM345">
            <v>31026632</v>
          </cell>
          <cell r="BN345" t="str">
            <v>STEPHANIE ANDREA RODRÍGUEZ VALENCIA</v>
          </cell>
          <cell r="BO345" t="str">
            <v xml:space="preserve">https://community.secop.gov.co/Public/Tendering/ContractNoticePhases/View?PPI=CO1.PPI.43272031&amp;isFromPublicArea=True&amp;isModal=False </v>
          </cell>
          <cell r="BP345" t="str">
            <v>VIGENTE</v>
          </cell>
          <cell r="BR345" t="str">
            <v xml:space="preserve">https://community.secop.gov.co/Public/Tendering/ContractDetailView/Index?UniqueIdentifier=CO1.PCCNTR.8593491 </v>
          </cell>
          <cell r="BW345" t="e">
            <v>#N/A</v>
          </cell>
          <cell r="BX345" t="e">
            <v>#N/A</v>
          </cell>
          <cell r="BY345" t="e">
            <v>#N/A</v>
          </cell>
          <cell r="CN345">
            <v>31026632</v>
          </cell>
        </row>
        <row r="346">
          <cell r="A346" t="str">
            <v>DTPA-IP-80-2025</v>
          </cell>
          <cell r="B346" t="str">
            <v>1 FONAM</v>
          </cell>
          <cell r="C346" t="str">
            <v>PROCESO DECLARADO DESIERTO - RESOLUCIÓN 046</v>
          </cell>
          <cell r="D346" t="str">
            <v>EQUIPOS-CABO-MANGLARES</v>
          </cell>
          <cell r="J346" t="str">
            <v>N/A</v>
          </cell>
          <cell r="AO346" t="e">
            <v>#N/A</v>
          </cell>
          <cell r="BM346">
            <v>0</v>
          </cell>
          <cell r="BN346" t="str">
            <v>JULIANA ISABEL MONTES ROMERO</v>
          </cell>
          <cell r="BW346" t="e">
            <v>#N/A</v>
          </cell>
          <cell r="BX346" t="e">
            <v>#N/A</v>
          </cell>
          <cell r="BY346" t="e">
            <v>#N/A</v>
          </cell>
          <cell r="CN346">
            <v>0</v>
          </cell>
        </row>
        <row r="347">
          <cell r="A347" t="str">
            <v>DTPA-IP-81-2025</v>
          </cell>
          <cell r="B347" t="str">
            <v>1 FONAM</v>
          </cell>
          <cell r="C347" t="str">
            <v>PROCESO DECLARADO DESIERTO - RESOLUCIÓN 048</v>
          </cell>
          <cell r="D347" t="str">
            <v>JULIANA-MANTE-EMBARCACIONES-URAMBA</v>
          </cell>
          <cell r="AO347" t="e">
            <v>#N/A</v>
          </cell>
          <cell r="BM347">
            <v>0</v>
          </cell>
          <cell r="BN347" t="str">
            <v>JULIANA ISABEL MONTES ROMERO</v>
          </cell>
        </row>
        <row r="348">
          <cell r="A348" t="str">
            <v>DTPA-IP-82-2025</v>
          </cell>
          <cell r="B348" t="str">
            <v>1 FONAM</v>
          </cell>
          <cell r="C348" t="str">
            <v>ACEPTACIÓN OFERTA FONAM 085 DE 2025</v>
          </cell>
          <cell r="D348" t="str">
            <v>MAR ANTIGUO S.A.S</v>
          </cell>
          <cell r="E348">
            <v>45994</v>
          </cell>
          <cell r="F348" t="str">
            <v>PA05-3202008-9-028 Prestar servicios de mantenimiento correctivo y preventivo de tanques de buceo y equipos de buceo del PNN Gorgona para implementar los instrumentos de planeación (planes de manejo / REM u otros programas y lineamientos) de la entidad, en el marco de la conservación de la diversidad biológica de las áreas protegidas del SINAP nacional.</v>
          </cell>
          <cell r="G348" t="str">
            <v>N-A</v>
          </cell>
          <cell r="H348" t="str">
            <v>5 MÍNIMA CUANTÍA</v>
          </cell>
          <cell r="I348" t="str">
            <v>11 MANTENIMIENTO y/o REPARACIÓN</v>
          </cell>
          <cell r="J348" t="str">
            <v>SERVICIOS</v>
          </cell>
          <cell r="O348" t="str">
            <v>N/A</v>
          </cell>
          <cell r="P348">
            <v>13833000</v>
          </cell>
          <cell r="Q348" t="str">
            <v>TRECE MILLONES OCHOCIENTOS TREINTA Y TRES MIL</v>
          </cell>
          <cell r="R348" t="str">
            <v>2 PERSONA JURIDICA</v>
          </cell>
          <cell r="S348" t="str">
            <v>1 NIT</v>
          </cell>
          <cell r="V348">
            <v>900034591</v>
          </cell>
          <cell r="W348" t="str">
            <v>3 DV 2</v>
          </cell>
          <cell r="X348" t="str">
            <v>N-A</v>
          </cell>
          <cell r="Y348" t="str">
            <v>Valle del Cauca</v>
          </cell>
          <cell r="Z348" t="str">
            <v>Santiago de Cali</v>
          </cell>
          <cell r="AA348" t="str">
            <v>N/A</v>
          </cell>
          <cell r="AB348" t="str">
            <v>N/A</v>
          </cell>
          <cell r="AC348" t="str">
            <v>N/A</v>
          </cell>
          <cell r="AD348" t="str">
            <v>N/A</v>
          </cell>
          <cell r="AE348" t="str">
            <v>SI</v>
          </cell>
          <cell r="AK348" t="str">
            <v>GLORIA TERESITA SERNA ALZATE</v>
          </cell>
          <cell r="AL348" t="str">
            <v>PNN GORGONA</v>
          </cell>
          <cell r="AM348" t="str">
            <v>2 SUPERVISOR</v>
          </cell>
          <cell r="AN348" t="str">
            <v>3 CÉDULA DE CIUDADANÍA</v>
          </cell>
          <cell r="AO348">
            <v>6499218</v>
          </cell>
          <cell r="AP348" t="str">
            <v>ANDRES MAURICIO ROJAS CAÑAS</v>
          </cell>
          <cell r="AQ348">
            <v>27</v>
          </cell>
          <cell r="AR348" t="str">
            <v>3 NO PACTADOS</v>
          </cell>
          <cell r="AS348" t="str">
            <v>4 NO SE HA ADICIONADO NI EN VALOR y EN TIEMPO</v>
          </cell>
          <cell r="AT348">
            <v>0</v>
          </cell>
          <cell r="AU348">
            <v>0</v>
          </cell>
          <cell r="AV348" t="str">
            <v>-</v>
          </cell>
          <cell r="AW348">
            <v>0</v>
          </cell>
          <cell r="AY348" t="str">
            <v>N-A</v>
          </cell>
          <cell r="AZ348">
            <v>46006</v>
          </cell>
          <cell r="BA348">
            <v>46006</v>
          </cell>
          <cell r="BB348">
            <v>46013</v>
          </cell>
          <cell r="BD348" t="str">
            <v>2. NO</v>
          </cell>
          <cell r="BE348" t="str">
            <v>N-A</v>
          </cell>
          <cell r="BF348" t="str">
            <v>N-A</v>
          </cell>
          <cell r="BG348" t="str">
            <v>2. NO</v>
          </cell>
          <cell r="BH348">
            <v>0</v>
          </cell>
          <cell r="BI348" t="str">
            <v>-</v>
          </cell>
          <cell r="BJ348" t="str">
            <v>-</v>
          </cell>
          <cell r="BM348">
            <v>13833000</v>
          </cell>
          <cell r="BN348" t="str">
            <v>KHAREM CARABALI MARULANDA</v>
          </cell>
          <cell r="BO348" t="str">
            <v xml:space="preserve">https://community.secop.gov.co/Public/Tendering/ContractNoticePhases/View?PPI=CO1.PPI.43795595&amp;isFromPublicArea=True&amp;isModal=False </v>
          </cell>
          <cell r="BP348" t="str">
            <v>VIGENTE</v>
          </cell>
          <cell r="BR348" t="str">
            <v xml:space="preserve">https://community.secop.gov.co/Public/Tendering/ContractDetailView/Index?UniqueIdentifier=CO1.PCCNTR.8671915 </v>
          </cell>
        </row>
        <row r="349">
          <cell r="A349" t="str">
            <v>DTPA-IP-83-2025</v>
          </cell>
          <cell r="B349" t="str">
            <v>1 FONAM</v>
          </cell>
          <cell r="C349" t="str">
            <v>PROCESO DECLARADO DESIERTO - RESOLUCIÓN 049</v>
          </cell>
          <cell r="D349" t="str">
            <v>DIANA-REACTIVOS-LABORATORIO</v>
          </cell>
          <cell r="AO349" t="e">
            <v>#N/A</v>
          </cell>
          <cell r="BM349">
            <v>0</v>
          </cell>
          <cell r="BN349" t="str">
            <v>DIANA PATRICIA GUERRERO</v>
          </cell>
        </row>
        <row r="350">
          <cell r="A350" t="str">
            <v>DTPA-IP-84-2025</v>
          </cell>
          <cell r="B350" t="str">
            <v>1 FONAM</v>
          </cell>
          <cell r="C350" t="str">
            <v>ACEPTACIÓN OFERTA FONAM 084 DE 2025</v>
          </cell>
          <cell r="D350" t="str">
            <v>KTPL S.A.S</v>
          </cell>
          <cell r="E350">
            <v>45988</v>
          </cell>
          <cell r="F350" t="str">
            <v>PA01-3202008-9-031 Adquirir equipos especializados de monitoreo en el DNMI Cabo Manglares para la Implementación de los instrumentos de planeación el marco de la conservación de la diversidad biológica de las áreas protegidas del SINAP.</v>
          </cell>
          <cell r="G350" t="str">
            <v>N-A</v>
          </cell>
          <cell r="H350" t="str">
            <v>5 MÍNIMA CUANTÍA</v>
          </cell>
          <cell r="I350" t="str">
            <v>3 COMPRAVENTA y/o SUMINISTRO</v>
          </cell>
          <cell r="J350" t="str">
            <v>COMPRAVENTA</v>
          </cell>
          <cell r="K350">
            <v>77101505</v>
          </cell>
          <cell r="L350">
            <v>25825</v>
          </cell>
          <cell r="M350">
            <v>79925</v>
          </cell>
          <cell r="N350">
            <v>45989</v>
          </cell>
          <cell r="O350" t="str">
            <v>N/A</v>
          </cell>
          <cell r="P350">
            <v>2590000</v>
          </cell>
          <cell r="Q350" t="str">
            <v xml:space="preserve">DOS MILLONES QUINIENTOS NOVENTA MIL </v>
          </cell>
          <cell r="R350" t="str">
            <v>2 PERSONA JURIDICA</v>
          </cell>
          <cell r="S350" t="str">
            <v>1 NIT</v>
          </cell>
          <cell r="V350">
            <v>900718390</v>
          </cell>
          <cell r="W350" t="str">
            <v>6 DV 5</v>
          </cell>
          <cell r="X350" t="str">
            <v>N-A</v>
          </cell>
          <cell r="Y350" t="str">
            <v>Valle del Cauca</v>
          </cell>
          <cell r="Z350" t="str">
            <v>Santiago de Cali</v>
          </cell>
          <cell r="AA350" t="str">
            <v>N/A</v>
          </cell>
          <cell r="AB350" t="str">
            <v>N/A</v>
          </cell>
          <cell r="AC350" t="str">
            <v>N/A</v>
          </cell>
          <cell r="AD350" t="str">
            <v>N/A</v>
          </cell>
          <cell r="AE350" t="str">
            <v>SI</v>
          </cell>
          <cell r="AF350" t="str">
            <v>1 PÓLIZA</v>
          </cell>
          <cell r="AG350" t="str">
            <v>12 SEGUROS DEL ESTADO</v>
          </cell>
          <cell r="AH350" t="str">
            <v>45 CUMPLIM+ CALIDAD DL SERVICIO</v>
          </cell>
          <cell r="AI350">
            <v>45989</v>
          </cell>
          <cell r="AJ350" t="str">
            <v>45-46-101034093</v>
          </cell>
          <cell r="AK350" t="str">
            <v>GLORIA TERESITA SERNA ALZATE</v>
          </cell>
          <cell r="AL350" t="str">
            <v>DNMI CABO MANGLARES</v>
          </cell>
          <cell r="AM350" t="str">
            <v>2 SUPERVISOR</v>
          </cell>
          <cell r="AN350" t="str">
            <v>3 CÉDULA DE CIUDADANÍA</v>
          </cell>
          <cell r="AO350">
            <v>1085903464</v>
          </cell>
          <cell r="AP350" t="str">
            <v>MARÍA FERNANDA VILLAREAL MONSALVE</v>
          </cell>
          <cell r="AQ350">
            <v>20</v>
          </cell>
          <cell r="AR350" t="str">
            <v>3 NO PACTADOS</v>
          </cell>
          <cell r="AS350" t="str">
            <v>4 NO SE HA ADICIONADO NI EN VALOR y EN TIEMPO</v>
          </cell>
          <cell r="AT350">
            <v>0</v>
          </cell>
          <cell r="AU350">
            <v>0</v>
          </cell>
          <cell r="AV350" t="str">
            <v>-</v>
          </cell>
          <cell r="AW350">
            <v>0</v>
          </cell>
          <cell r="AY350" t="str">
            <v>N-A</v>
          </cell>
          <cell r="AZ350">
            <v>45992</v>
          </cell>
          <cell r="BA350">
            <v>45992</v>
          </cell>
          <cell r="BB350">
            <v>46008</v>
          </cell>
          <cell r="BD350" t="str">
            <v>2. NO</v>
          </cell>
          <cell r="BE350" t="str">
            <v>N-A</v>
          </cell>
          <cell r="BF350" t="str">
            <v>N-A</v>
          </cell>
          <cell r="BG350" t="str">
            <v>2. NO</v>
          </cell>
          <cell r="BH350">
            <v>0</v>
          </cell>
          <cell r="BI350" t="str">
            <v>-</v>
          </cell>
          <cell r="BJ350" t="str">
            <v>-</v>
          </cell>
          <cell r="BL350" t="str">
            <v xml:space="preserve">2025753501400026E </v>
          </cell>
          <cell r="BM350">
            <v>2590000</v>
          </cell>
          <cell r="BN350" t="str">
            <v>JULIANA ISABEL MONTES ROMERO</v>
          </cell>
          <cell r="BO350" t="str">
            <v xml:space="preserve">https://community.secop.gov.co/Public/Tendering/ContractNoticePhases/View?PPI=CO1.PPI.43697448&amp;isFromPublicArea=True&amp;isModal=False </v>
          </cell>
          <cell r="BP350" t="str">
            <v>VIGENTE</v>
          </cell>
          <cell r="BR350" t="str">
            <v xml:space="preserve">https://community.secop.gov.co/Public/Tendering/ContractDetailView/Index?UniqueIdentifier=CO1.PCCNTR.8646150 </v>
          </cell>
        </row>
        <row r="351">
          <cell r="A351" t="str">
            <v>DTPA-IP-85-2025</v>
          </cell>
          <cell r="B351" t="str">
            <v>1 FONAM</v>
          </cell>
          <cell r="C351" t="str">
            <v>ACEPTACIÓN OFERTA FONAM 086 DE 2025</v>
          </cell>
          <cell r="D351" t="str">
            <v>GUSTAVO ALFONSO LACERA LAGUNA</v>
          </cell>
          <cell r="E351">
            <v>45996</v>
          </cell>
          <cell r="F351" t="str">
            <v xml:space="preserve">PA10-3202052-8-061 Diseño de metodologías pedagógicas para avanzar en la implementación de la escuela de formación biocultural como parte del legado del Parque Nacional Natural Utria.        </v>
          </cell>
          <cell r="G351" t="str">
            <v>N-A</v>
          </cell>
          <cell r="H351" t="str">
            <v>5 MÍNIMA CUANTÍA</v>
          </cell>
          <cell r="I351" t="str">
            <v>5 CONSULTORÍA</v>
          </cell>
          <cell r="J351" t="str">
            <v>SERVICIOS</v>
          </cell>
          <cell r="K351">
            <v>86101710</v>
          </cell>
          <cell r="L351">
            <v>36225</v>
          </cell>
          <cell r="M351">
            <v>82725</v>
          </cell>
          <cell r="N351">
            <v>45996</v>
          </cell>
          <cell r="O351" t="str">
            <v>N/A</v>
          </cell>
          <cell r="P351">
            <v>9600000</v>
          </cell>
          <cell r="Q351" t="str">
            <v>NUEVE MILLONES SEISCIENTOS MIL</v>
          </cell>
          <cell r="R351" t="str">
            <v>1 PERSONA NATURAL</v>
          </cell>
          <cell r="S351" t="str">
            <v>3 CÉDULA DE CIUDADANÍA</v>
          </cell>
          <cell r="T351">
            <v>10547587</v>
          </cell>
          <cell r="U351">
            <v>6</v>
          </cell>
          <cell r="X351" t="str">
            <v>MASCULINO</v>
          </cell>
          <cell r="Y351" t="str">
            <v>Magdalena</v>
          </cell>
          <cell r="Z351" t="str">
            <v>Santa Marta</v>
          </cell>
          <cell r="AA351" t="str">
            <v xml:space="preserve">GUSTAVO </v>
          </cell>
          <cell r="AB351" t="str">
            <v>ALFONSO</v>
          </cell>
          <cell r="AC351" t="str">
            <v>LACERA</v>
          </cell>
          <cell r="AD351" t="str">
            <v>LAGUNA</v>
          </cell>
          <cell r="AE351" t="str">
            <v>SI</v>
          </cell>
          <cell r="AF351" t="str">
            <v>1 PÓLIZA</v>
          </cell>
          <cell r="AG351" t="str">
            <v>12 SEGUROS DEL ESTADO</v>
          </cell>
          <cell r="AH351" t="str">
            <v>2 CUMPLIMIENTO</v>
          </cell>
          <cell r="AI351">
            <v>45996</v>
          </cell>
          <cell r="AJ351" t="str">
            <v>45-46-101034175</v>
          </cell>
          <cell r="AK351" t="str">
            <v>GLORIA TERESITA SERNA ALZATE</v>
          </cell>
          <cell r="AL351" t="str">
            <v>PNN UTRÍA</v>
          </cell>
          <cell r="AM351" t="str">
            <v>2 SUPERVISOR</v>
          </cell>
          <cell r="AN351" t="str">
            <v>3 CÉDULA DE CIUDADANÍA</v>
          </cell>
          <cell r="AO351">
            <v>66848955</v>
          </cell>
          <cell r="AP351" t="str">
            <v>MARIA XIMENA ZORRILLA A.</v>
          </cell>
          <cell r="AQ351">
            <v>10</v>
          </cell>
          <cell r="AR351" t="str">
            <v>3 NO PACTADOS</v>
          </cell>
          <cell r="AS351" t="str">
            <v>4 NO SE HA ADICIONADO NI EN VALOR y EN TIEMPO</v>
          </cell>
          <cell r="AT351">
            <v>0</v>
          </cell>
          <cell r="AU351">
            <v>0</v>
          </cell>
          <cell r="AV351" t="str">
            <v>-</v>
          </cell>
          <cell r="AW351">
            <v>0</v>
          </cell>
          <cell r="AY351" t="str">
            <v>N-A</v>
          </cell>
          <cell r="AZ351">
            <v>46000</v>
          </cell>
          <cell r="BA351">
            <v>46000</v>
          </cell>
          <cell r="BB351">
            <v>46006</v>
          </cell>
          <cell r="BD351" t="str">
            <v>2. NO</v>
          </cell>
          <cell r="BE351" t="str">
            <v>N-A</v>
          </cell>
          <cell r="BF351" t="str">
            <v>N-A</v>
          </cell>
          <cell r="BG351" t="str">
            <v>2. NO</v>
          </cell>
          <cell r="BH351">
            <v>0</v>
          </cell>
          <cell r="BI351" t="str">
            <v>-</v>
          </cell>
          <cell r="BJ351" t="str">
            <v>-</v>
          </cell>
          <cell r="BL351" t="str">
            <v>2025753501500001E</v>
          </cell>
          <cell r="BM351">
            <v>9600000</v>
          </cell>
          <cell r="BN351" t="str">
            <v>JULIANA ISABEL MONTES ROMERO</v>
          </cell>
          <cell r="BO351" t="str">
            <v xml:space="preserve">https://community.secop.gov.co/Public/Tendering/ContractNoticePhases/View?PPI=CO1.PPI.43831829&amp;isFromPublicArea=True&amp;isModal=False </v>
          </cell>
          <cell r="BP351" t="str">
            <v>VIGENTE</v>
          </cell>
          <cell r="BR351" t="str">
            <v xml:space="preserve">https://community.secop.gov.co/Public/Tendering/ContractDetailView/Index?UniqueIdentifier=CO1.PCCNTR.8679924 </v>
          </cell>
        </row>
        <row r="352">
          <cell r="A352" t="str">
            <v>DTPA-IP-86-2025</v>
          </cell>
          <cell r="B352" t="str">
            <v>1 FONAM</v>
          </cell>
          <cell r="C352" t="str">
            <v>ACEPTACIÓN OFERTA FONAM 087 DE 2025</v>
          </cell>
          <cell r="D352" t="str">
            <v>CARMELINA PONTON CASTELLANOS</v>
          </cell>
          <cell r="E352">
            <v>46001</v>
          </cell>
          <cell r="F352" t="str">
            <v>PA09-3202032-1-002 Prestar servicios de mantenimiento correctivo y preventivo de los medios de transporte (camionetas y motocicletas) del PNN Uramba Bahía Málaga en desarrollo de las actividades de prevención, vigilancia y control.</v>
          </cell>
          <cell r="G352" t="str">
            <v>N-A</v>
          </cell>
          <cell r="H352" t="str">
            <v>5 MÍNIMA CUANTÍA</v>
          </cell>
          <cell r="I352" t="str">
            <v>11 MANTENIMIENTO y/o REPARACIÓN</v>
          </cell>
          <cell r="J352" t="str">
            <v>SERVICIOS</v>
          </cell>
          <cell r="K352">
            <v>78181500</v>
          </cell>
          <cell r="L352">
            <v>36925</v>
          </cell>
          <cell r="M352">
            <v>84125</v>
          </cell>
          <cell r="N352">
            <v>46002</v>
          </cell>
          <cell r="O352" t="str">
            <v>N-A</v>
          </cell>
          <cell r="P352">
            <v>30841290</v>
          </cell>
          <cell r="Q352" t="str">
            <v>TREINTA MILLONES OCHOCIENTOS CUARENTA Y UN MIL DOSCIENTOS NOVENTA</v>
          </cell>
          <cell r="R352" t="str">
            <v>1 PERSONA NATURAL</v>
          </cell>
          <cell r="S352" t="str">
            <v>3 CÉDULA DE CIUDADANÍA</v>
          </cell>
          <cell r="T352">
            <v>66826666</v>
          </cell>
          <cell r="U352">
            <v>0</v>
          </cell>
          <cell r="X352" t="str">
            <v>FEMENINO</v>
          </cell>
          <cell r="Y352" t="str">
            <v>Valle del Cauca</v>
          </cell>
          <cell r="Z352" t="str">
            <v>Santiago de Cali</v>
          </cell>
          <cell r="AA352" t="str">
            <v>CARMELINA</v>
          </cell>
          <cell r="AC352" t="str">
            <v>PONTON</v>
          </cell>
          <cell r="AD352" t="str">
            <v>CASTELLANOS</v>
          </cell>
          <cell r="AE352" t="str">
            <v>SI</v>
          </cell>
          <cell r="AF352" t="str">
            <v>1 PÓLIZA</v>
          </cell>
          <cell r="AG352" t="str">
            <v>12 SEGUROS DEL ESTADO</v>
          </cell>
          <cell r="AH352" t="str">
            <v>45 CUMPLIM+ CALIDAD DL SERVICIO</v>
          </cell>
          <cell r="AI352">
            <v>46001</v>
          </cell>
          <cell r="AJ352" t="str">
            <v>45-44-101171735</v>
          </cell>
          <cell r="AK352" t="str">
            <v>GLORIA TERESITA SERNA ALZATE</v>
          </cell>
          <cell r="AL352" t="str">
            <v>PNN URAMBA BAHÍA MÁLAGA</v>
          </cell>
          <cell r="AM352" t="str">
            <v>2 SUPERVISOR</v>
          </cell>
          <cell r="AN352" t="str">
            <v>3 CÉDULA DE CIUDADANÍA</v>
          </cell>
          <cell r="AO352">
            <v>79189471</v>
          </cell>
          <cell r="AP352" t="str">
            <v>JUAN CARLOS CONTRERAS</v>
          </cell>
          <cell r="AQ352">
            <v>20</v>
          </cell>
          <cell r="AR352" t="str">
            <v>3 NO PACTADOS</v>
          </cell>
          <cell r="AS352" t="str">
            <v>4 NO SE HA ADICIONADO NI EN VALOR y EN TIEMPO</v>
          </cell>
          <cell r="AT352">
            <v>0</v>
          </cell>
          <cell r="AU352">
            <v>0</v>
          </cell>
          <cell r="AV352" t="str">
            <v>-</v>
          </cell>
          <cell r="AW352">
            <v>0</v>
          </cell>
          <cell r="AY352" t="str">
            <v>N-A</v>
          </cell>
          <cell r="AZ352">
            <v>46002</v>
          </cell>
          <cell r="BA352">
            <v>46002</v>
          </cell>
          <cell r="BB352">
            <v>46021</v>
          </cell>
          <cell r="BD352" t="str">
            <v>2. NO</v>
          </cell>
          <cell r="BE352" t="str">
            <v>N-A</v>
          </cell>
          <cell r="BF352" t="str">
            <v>N-A</v>
          </cell>
          <cell r="BG352" t="str">
            <v>2. NO</v>
          </cell>
          <cell r="BH352">
            <v>0</v>
          </cell>
          <cell r="BI352" t="str">
            <v>-</v>
          </cell>
          <cell r="BJ352" t="str">
            <v>-</v>
          </cell>
          <cell r="BL352" t="str">
            <v>2025753501700006E</v>
          </cell>
          <cell r="BM352">
            <v>30841290</v>
          </cell>
          <cell r="BN352" t="str">
            <v>JULIANA ISABEL MONTES ROMERO</v>
          </cell>
          <cell r="BO352" t="str">
            <v xml:space="preserve">https://community.secop.gov.co/Public/Tendering/ContractNoticePhases/View?PPI=CO1.PPI.43853056&amp;isFromPublicArea=True&amp;isModal=False </v>
          </cell>
          <cell r="BP352" t="str">
            <v>VIGENTE</v>
          </cell>
          <cell r="BR352" t="str">
            <v xml:space="preserve">https://community.secop.gov.co/Public/Tendering/ContractDetailView/Index?UniqueIdentifier=CO1.PCCNTR.8689154 </v>
          </cell>
        </row>
        <row r="353">
          <cell r="A353" t="str">
            <v>DTPA-IP-87-2025</v>
          </cell>
          <cell r="B353" t="str">
            <v>2 NACION</v>
          </cell>
          <cell r="C353" t="str">
            <v>ACEPTACIÓN OFERTA NACIÓN 088 DE 2025</v>
          </cell>
          <cell r="D353" t="str">
            <v>COOPERATIVA DE VIGILANTES STARCOOP C.T.A - STARCOOP C.T.A</v>
          </cell>
          <cell r="E353">
            <v>46002</v>
          </cell>
          <cell r="F353" t="str">
            <v>PA00-1101-11 PRESTACIÓN DEL SERVICIO DE VIGILANCIA Y SEGURIDAD PRIVADA PARA LA DIRECCIÓN TERRITORIAL PACÍFICO DE PARQUES NACIONALES NATURALES DE COLOMBIA. VF 2025 y 2026.</v>
          </cell>
          <cell r="G353" t="str">
            <v>N-A</v>
          </cell>
          <cell r="H353" t="str">
            <v>5 MÍNIMA CUANTÍA</v>
          </cell>
          <cell r="I353" t="str">
            <v>20 OTROS</v>
          </cell>
          <cell r="J353" t="str">
            <v>SERVICIOS</v>
          </cell>
          <cell r="K353">
            <v>92121500</v>
          </cell>
          <cell r="L353">
            <v>23325</v>
          </cell>
          <cell r="M353" t="str">
            <v>48825/125</v>
          </cell>
          <cell r="N353">
            <v>46003</v>
          </cell>
          <cell r="O353" t="str">
            <v>N-A</v>
          </cell>
          <cell r="P353">
            <v>21800400</v>
          </cell>
          <cell r="Q353" t="str">
            <v>VEINTIÚN MILLONES OCHOCIENTOS MIL CUATROCIENTOS</v>
          </cell>
          <cell r="R353" t="str">
            <v>2 PERSONA JURIDICA</v>
          </cell>
          <cell r="S353" t="str">
            <v>1 NIT</v>
          </cell>
          <cell r="V353">
            <v>830101476</v>
          </cell>
          <cell r="W353" t="str">
            <v>8 DV 7</v>
          </cell>
          <cell r="X353" t="str">
            <v>N-A</v>
          </cell>
          <cell r="Y353" t="str">
            <v>Bogotá D.C</v>
          </cell>
          <cell r="Z353" t="str">
            <v xml:space="preserve">Bogotá D.C </v>
          </cell>
          <cell r="AA353" t="str">
            <v>N/A</v>
          </cell>
          <cell r="AB353" t="str">
            <v>N/A</v>
          </cell>
          <cell r="AC353" t="str">
            <v>N/A</v>
          </cell>
          <cell r="AD353" t="str">
            <v>N/A</v>
          </cell>
          <cell r="AE353" t="str">
            <v>SI</v>
          </cell>
          <cell r="AF353" t="str">
            <v>1 PÓLIZA</v>
          </cell>
          <cell r="AG353" t="str">
            <v>8 MUNDIAL SEGUROS</v>
          </cell>
          <cell r="AH353" t="str">
            <v>44 CUMPLIM+ CALIDAD_CORRECTO FUNCIONAM D LOS BIENES SUMIN</v>
          </cell>
          <cell r="AI353">
            <v>46007</v>
          </cell>
          <cell r="AJ353">
            <v>100422397</v>
          </cell>
          <cell r="AK353" t="str">
            <v>GLORIA TERESITA SERNA ALZATE</v>
          </cell>
          <cell r="AL353" t="str">
            <v>DTPA</v>
          </cell>
          <cell r="AM353" t="str">
            <v>2 SUPERVISOR</v>
          </cell>
          <cell r="AN353" t="str">
            <v>3 CÉDULA DE CIUDADANÍA</v>
          </cell>
          <cell r="AO353">
            <v>1114891555</v>
          </cell>
          <cell r="AP353" t="str">
            <v>CLAUDIA GIOVANNA MUNOZ DUQUE</v>
          </cell>
          <cell r="AQ353">
            <v>142</v>
          </cell>
          <cell r="AR353" t="str">
            <v>3 NO PACTADOS</v>
          </cell>
          <cell r="AS353" t="str">
            <v>4 NO SE HA ADICIONADO NI EN VALOR y EN TIEMPO</v>
          </cell>
          <cell r="AT353">
            <v>1</v>
          </cell>
          <cell r="AU353">
            <v>13288814</v>
          </cell>
          <cell r="AV353">
            <v>46142</v>
          </cell>
          <cell r="AW353">
            <v>60</v>
          </cell>
          <cell r="AX353">
            <v>46142</v>
          </cell>
          <cell r="AY353" t="str">
            <v>N-A</v>
          </cell>
          <cell r="AZ353">
            <v>46008</v>
          </cell>
          <cell r="BA353">
            <v>46012</v>
          </cell>
          <cell r="BB353">
            <v>46333</v>
          </cell>
          <cell r="BC353">
            <v>47423</v>
          </cell>
          <cell r="BD353" t="str">
            <v>2. NO</v>
          </cell>
          <cell r="BE353" t="str">
            <v>N-A</v>
          </cell>
          <cell r="BF353" t="str">
            <v>N-A</v>
          </cell>
          <cell r="BG353" t="str">
            <v>1. SI</v>
          </cell>
          <cell r="BH353">
            <v>0</v>
          </cell>
          <cell r="BI353" t="str">
            <v>-</v>
          </cell>
          <cell r="BJ353" t="str">
            <v>-</v>
          </cell>
          <cell r="BK353" t="str">
            <v>PRORROGADO Y ADICIONADO</v>
          </cell>
          <cell r="BL353" t="str">
            <v>2025753502400006E</v>
          </cell>
          <cell r="BM353">
            <v>35089214</v>
          </cell>
          <cell r="BN353" t="str">
            <v>JULIANA ISABEL MONTES ROMERO</v>
          </cell>
          <cell r="BO353" t="str">
            <v xml:space="preserve">https://community.secop.gov.co/Public/Tendering/ContractNoticePhases/View?PPI=CO1.PPI.43944760&amp;isFromPublicArea=True&amp;isModal=False 
</v>
          </cell>
          <cell r="BP353" t="str">
            <v>VIGENTE</v>
          </cell>
          <cell r="BR353" t="str">
            <v xml:space="preserve">https://community.secop.gov.co/Public/Tendering/ContractDetailView/Index?UniqueIdentifier=CO1.PCCNTR.8692362 </v>
          </cell>
        </row>
        <row r="354">
          <cell r="A354" t="str">
            <v>DTPA-IP-88-2025</v>
          </cell>
          <cell r="B354" t="str">
            <v>1 FONAM</v>
          </cell>
          <cell r="C354" t="str">
            <v>ACEPTACIÓN OFERTA FONAM 089 DE 2025</v>
          </cell>
          <cell r="D354" t="str">
            <v xml:space="preserve">KTPL S.A.S
</v>
          </cell>
          <cell r="E354">
            <v>46002</v>
          </cell>
          <cell r="F354" t="str">
            <v>PA01-3202008-9-029 ADQUIRIR INSUMOS Y ELEMENTOS EN EL DNMI CABO MANGLARES PARA IMPLEMENTAR LOS INSTRUMENTOS DE PLANEACIÓN (PLANES DE MANEJO / REM U OTROS PROGRAMAS Y LINEAMIENTOS) DE LA ENTIDAD, EN EL MARCO DE LA CONSERVACIÓN DE LA DIVERSIDAD BIOLÓGICA DE LAS ÁREAS PROTEGIDAS DEL SINAP NACIONAL.</v>
          </cell>
          <cell r="G354" t="str">
            <v>N-A</v>
          </cell>
          <cell r="H354" t="str">
            <v>5 MÍNIMA CUANTÍA</v>
          </cell>
          <cell r="I354" t="str">
            <v>20 OTROS</v>
          </cell>
          <cell r="J354" t="str">
            <v>SERVICIOS</v>
          </cell>
          <cell r="K354">
            <v>44121600</v>
          </cell>
          <cell r="L354">
            <v>29425</v>
          </cell>
          <cell r="M354">
            <v>84325</v>
          </cell>
          <cell r="N354">
            <v>46002</v>
          </cell>
          <cell r="O354" t="str">
            <v>N-A</v>
          </cell>
          <cell r="P354">
            <v>7984800</v>
          </cell>
          <cell r="Q354" t="str">
            <v>SIETE MILLONES NOVECIENTOS OCHENTA Y CUATRO MIL OCHOCIENTOS</v>
          </cell>
          <cell r="R354" t="str">
            <v>2 PERSONA JURIDICA</v>
          </cell>
          <cell r="S354" t="str">
            <v>1 NIT</v>
          </cell>
          <cell r="V354">
            <v>900718390</v>
          </cell>
          <cell r="W354" t="str">
            <v>6 DV 5</v>
          </cell>
          <cell r="X354" t="str">
            <v>N-A</v>
          </cell>
          <cell r="Y354" t="str">
            <v>Valle del Cauca</v>
          </cell>
          <cell r="Z354" t="str">
            <v>Santiago de Cali</v>
          </cell>
          <cell r="AA354" t="str">
            <v>N/A</v>
          </cell>
          <cell r="AB354" t="str">
            <v>N/A</v>
          </cell>
          <cell r="AC354" t="str">
            <v>N/A</v>
          </cell>
          <cell r="AD354" t="str">
            <v>N/A</v>
          </cell>
          <cell r="AE354" t="str">
            <v>SI</v>
          </cell>
          <cell r="AF354" t="str">
            <v>1 PÓLIZA</v>
          </cell>
          <cell r="AG354" t="str">
            <v>12 SEGUROS DEL ESTADO</v>
          </cell>
          <cell r="AH354" t="str">
            <v>45 CUMPLIM+ CALIDAD DL SERVICIO</v>
          </cell>
          <cell r="AI354">
            <v>46003</v>
          </cell>
          <cell r="AJ354" t="str">
            <v>45-46-101034214</v>
          </cell>
          <cell r="AK354" t="str">
            <v>GLORIA TERESITA SERNA ALZATE</v>
          </cell>
          <cell r="AL354" t="str">
            <v>DNMI CABO MANGLARES</v>
          </cell>
          <cell r="AM354" t="str">
            <v>2 SUPERVISOR</v>
          </cell>
          <cell r="AN354" t="str">
            <v>3 CÉDULA DE CIUDADANÍA</v>
          </cell>
          <cell r="AO354">
            <v>1085903464</v>
          </cell>
          <cell r="AP354" t="str">
            <v>MARÍA FERNANDA VILLAREAL MONSALVE</v>
          </cell>
          <cell r="AQ354">
            <v>19</v>
          </cell>
          <cell r="AR354" t="str">
            <v>3 NO PACTADOS</v>
          </cell>
          <cell r="AS354" t="str">
            <v>4 NO SE HA ADICIONADO NI EN VALOR y EN TIEMPO</v>
          </cell>
          <cell r="AT354">
            <v>0</v>
          </cell>
          <cell r="AU354">
            <v>0</v>
          </cell>
          <cell r="AV354" t="str">
            <v>-</v>
          </cell>
          <cell r="AW354">
            <v>0</v>
          </cell>
          <cell r="AY354" t="str">
            <v>N-A</v>
          </cell>
          <cell r="AZ354">
            <v>46006</v>
          </cell>
          <cell r="BA354">
            <v>46006</v>
          </cell>
          <cell r="BB354">
            <v>46021</v>
          </cell>
          <cell r="BD354" t="str">
            <v>2. NO</v>
          </cell>
          <cell r="BE354" t="str">
            <v>N-A</v>
          </cell>
          <cell r="BF354" t="str">
            <v>N-A</v>
          </cell>
          <cell r="BG354" t="str">
            <v>2. NO</v>
          </cell>
          <cell r="BH354">
            <v>0</v>
          </cell>
          <cell r="BI354" t="str">
            <v>-</v>
          </cell>
          <cell r="BJ354" t="str">
            <v>-</v>
          </cell>
          <cell r="BL354" t="str">
            <v>2025753502000019E</v>
          </cell>
          <cell r="BM354">
            <v>7984800</v>
          </cell>
          <cell r="BN354" t="str">
            <v>KHAREM CARABALI MARULANDA</v>
          </cell>
          <cell r="BP354" t="str">
            <v>VIGENTE</v>
          </cell>
          <cell r="BR354" t="str">
            <v xml:space="preserve">https://community.secop.gov.co/Public/Tendering/ContractDetailView/Index?UniqueIdentifier=CO1.PCCNTR.8695508 </v>
          </cell>
        </row>
        <row r="355">
          <cell r="A355" t="str">
            <v>DTPA-IP-89-2025</v>
          </cell>
          <cell r="B355" t="str">
            <v>1 FONAM</v>
          </cell>
          <cell r="C355" t="str">
            <v>ACEPTACIÓN OFERTA FONAM 093 DE 2025</v>
          </cell>
          <cell r="D355" t="str">
            <v>BRAYAN ALBERTO CAMACHO OYOLA</v>
          </cell>
          <cell r="E355">
            <v>46008</v>
          </cell>
          <cell r="F355" t="str">
            <v>PA06-3202008-9-035 - PA06-3202060-19_1-041 Adquisición de muebles, enseres y dotación básica para las cabañas operativas del Parque Nacional Natural los Katios, en el marco de la conservación de la diversidad biológica de las Áreas Protegidas del SINAP Nacional</v>
          </cell>
          <cell r="G355" t="str">
            <v>N-A</v>
          </cell>
          <cell r="H355" t="str">
            <v>5 MÍNIMA CUANTÍA</v>
          </cell>
          <cell r="I355" t="str">
            <v>3 COMPRAVENTA y/o SUMINISTRO</v>
          </cell>
          <cell r="J355" t="str">
            <v>COMPRAVENTA</v>
          </cell>
          <cell r="K355" t="str">
            <v>52141525/52151702</v>
          </cell>
          <cell r="L355">
            <v>39225</v>
          </cell>
          <cell r="M355">
            <v>85225</v>
          </cell>
          <cell r="N355">
            <v>46009</v>
          </cell>
          <cell r="O355" t="str">
            <v>N-A</v>
          </cell>
          <cell r="P355">
            <v>40175000</v>
          </cell>
          <cell r="Q355" t="str">
            <v>CUARENTA MILLONES CIENTO SETENTA Y CINCO MIL</v>
          </cell>
          <cell r="R355" t="str">
            <v>1 PERSONA NATURAL</v>
          </cell>
          <cell r="S355" t="str">
            <v>3 CÉDULA DE CIUDADANÍA</v>
          </cell>
          <cell r="T355">
            <v>1030598851</v>
          </cell>
          <cell r="U355">
            <v>8</v>
          </cell>
          <cell r="X355" t="str">
            <v>MASCULINO</v>
          </cell>
          <cell r="Y355" t="str">
            <v>Bogotá D.C</v>
          </cell>
          <cell r="Z355" t="str">
            <v xml:space="preserve">Bogotá D.C </v>
          </cell>
          <cell r="AA355" t="str">
            <v>BRAYAN</v>
          </cell>
          <cell r="AB355" t="str">
            <v>ALBERTO</v>
          </cell>
          <cell r="AC355" t="str">
            <v>CAMACHO</v>
          </cell>
          <cell r="AD355" t="str">
            <v>OYOLA</v>
          </cell>
          <cell r="AE355" t="str">
            <v>SI</v>
          </cell>
          <cell r="AF355" t="str">
            <v>1 PÓLIZA</v>
          </cell>
          <cell r="AG355" t="str">
            <v>8 MUNDIAL SEGUROS</v>
          </cell>
          <cell r="AH355" t="str">
            <v>44 CUMPLIM+ CALIDAD_CORRECTO FUNCIONAM D LOS BIENES SUMIN</v>
          </cell>
          <cell r="AI355">
            <v>46008</v>
          </cell>
          <cell r="AJ355">
            <v>100065091</v>
          </cell>
          <cell r="AK355" t="str">
            <v>GLORIA TERESITA SERNA ALZATE</v>
          </cell>
          <cell r="AL355" t="str">
            <v>PNN LOS KATIOS</v>
          </cell>
          <cell r="AM355" t="str">
            <v>2 SUPERVISOR</v>
          </cell>
          <cell r="AN355" t="str">
            <v>3 CÉDULA DE CIUDADANÍA</v>
          </cell>
          <cell r="AO355">
            <v>12563768</v>
          </cell>
          <cell r="AP355" t="str">
            <v>NELSON DE LA ROSA MANJARRES</v>
          </cell>
          <cell r="AQ355">
            <v>13</v>
          </cell>
          <cell r="AR355" t="str">
            <v>3 NO PACTADOS</v>
          </cell>
          <cell r="AS355" t="str">
            <v>4 NO SE HA ADICIONADO NI EN VALOR y EN TIEMPO</v>
          </cell>
          <cell r="AT355">
            <v>0</v>
          </cell>
          <cell r="AU355">
            <v>0</v>
          </cell>
          <cell r="AV355" t="str">
            <v>-</v>
          </cell>
          <cell r="AW355">
            <v>0</v>
          </cell>
          <cell r="AY355" t="str">
            <v>N-A</v>
          </cell>
          <cell r="AZ355">
            <v>46010</v>
          </cell>
          <cell r="BA355">
            <v>46010</v>
          </cell>
          <cell r="BB355">
            <v>46021</v>
          </cell>
          <cell r="BD355" t="str">
            <v>2. NO</v>
          </cell>
          <cell r="BE355" t="str">
            <v>N-A</v>
          </cell>
          <cell r="BF355" t="str">
            <v>N-A</v>
          </cell>
          <cell r="BG355" t="str">
            <v>2. NO</v>
          </cell>
          <cell r="BH355">
            <v>0</v>
          </cell>
          <cell r="BI355" t="str">
            <v>-</v>
          </cell>
          <cell r="BJ355" t="str">
            <v>-</v>
          </cell>
          <cell r="BL355" t="str">
            <v>2025753501400027E</v>
          </cell>
          <cell r="BM355">
            <v>40175000</v>
          </cell>
          <cell r="BN355" t="str">
            <v>DIANA PATRICIA GUERRERO</v>
          </cell>
          <cell r="BP355" t="str">
            <v>VIGENTE</v>
          </cell>
          <cell r="BR355" t="str">
            <v xml:space="preserve">https://community.secop.gov.co/Public/Tendering/ContractDetailView/Index?UniqueIdentifier=CO1.PCCNTR.8710896 </v>
          </cell>
        </row>
        <row r="356">
          <cell r="A356" t="str">
            <v>DTPA-IP-90-2025</v>
          </cell>
          <cell r="B356" t="str">
            <v>1 FONAM</v>
          </cell>
          <cell r="C356" t="str">
            <v>ACEPTACIÓN OFERTA FONAM 090 DE 2025</v>
          </cell>
          <cell r="D356" t="str">
            <v>CARLOS ALBERTO GUTIERREZ HOYOS</v>
          </cell>
          <cell r="E356">
            <v>46008</v>
          </cell>
          <cell r="F356" t="str">
            <v>PA00-3202008-15-051 Adquisición e instalación de mobiliario para la sede administrativa de la Dirección Territorial Pacífico, en el marco de la conservación de la diversidad biológica de las Áreas Protegidas del SINAP Nacional</v>
          </cell>
          <cell r="G356" t="str">
            <v>N-A</v>
          </cell>
          <cell r="H356" t="str">
            <v>5 MÍNIMA CUANTÍA</v>
          </cell>
          <cell r="I356" t="str">
            <v>3 COMPRAVENTA y/o SUMINISTRO</v>
          </cell>
          <cell r="J356" t="str">
            <v>COMPRAVENTA</v>
          </cell>
          <cell r="K356">
            <v>56101703</v>
          </cell>
          <cell r="L356">
            <v>39725</v>
          </cell>
          <cell r="M356">
            <v>85125</v>
          </cell>
          <cell r="N356">
            <v>46009</v>
          </cell>
          <cell r="O356" t="str">
            <v>N-A</v>
          </cell>
          <cell r="P356">
            <v>47927700</v>
          </cell>
          <cell r="Q356" t="str">
            <v>CUARENTA Y SIETE MILLONES NOVECIENTOS VEINTISIETE MIL SETECIENTOS</v>
          </cell>
          <cell r="R356" t="str">
            <v>1 PERSONA NATURAL</v>
          </cell>
          <cell r="S356" t="str">
            <v>3 CÉDULA DE CIUDADANÍA</v>
          </cell>
          <cell r="T356">
            <v>1039695302</v>
          </cell>
          <cell r="U356">
            <v>4</v>
          </cell>
          <cell r="X356" t="str">
            <v>MASCULINO</v>
          </cell>
          <cell r="Y356" t="str">
            <v>Antioquia</v>
          </cell>
          <cell r="Z356" t="str">
            <v>Medellín</v>
          </cell>
          <cell r="AA356" t="str">
            <v>CARLOS</v>
          </cell>
          <cell r="AB356" t="str">
            <v>ALBERTO</v>
          </cell>
          <cell r="AC356" t="str">
            <v>GUTIERREZ</v>
          </cell>
          <cell r="AD356" t="str">
            <v>HOYOS</v>
          </cell>
          <cell r="AE356" t="str">
            <v>SI</v>
          </cell>
          <cell r="AF356" t="str">
            <v>1 PÓLIZA</v>
          </cell>
          <cell r="AG356" t="str">
            <v>12 SEGUROS DEL ESTADO</v>
          </cell>
          <cell r="AH356" t="str">
            <v>45 CUMPLIM+ CALIDAD DL SERVICIO</v>
          </cell>
          <cell r="AI356">
            <v>46009</v>
          </cell>
          <cell r="AJ356" t="str">
            <v>14-44-101251802</v>
          </cell>
          <cell r="AK356" t="str">
            <v>GLORIA TERESITA SERNA ALZATE</v>
          </cell>
          <cell r="AL356" t="str">
            <v>DTPA</v>
          </cell>
          <cell r="AM356" t="str">
            <v>2 SUPERVISOR</v>
          </cell>
          <cell r="AN356" t="str">
            <v>3 CÉDULA DE CIUDADANÍA</v>
          </cell>
          <cell r="AO356">
            <v>29671794</v>
          </cell>
          <cell r="AP356" t="str">
            <v>VICTORIA EUGENIA CAMILO</v>
          </cell>
          <cell r="AQ356">
            <v>13</v>
          </cell>
          <cell r="AR356" t="str">
            <v>3 NO PACTADOS</v>
          </cell>
          <cell r="AS356" t="str">
            <v>4 NO SE HA ADICIONADO NI EN VALOR y EN TIEMPO</v>
          </cell>
          <cell r="AT356">
            <v>0</v>
          </cell>
          <cell r="AU356">
            <v>0</v>
          </cell>
          <cell r="AV356" t="str">
            <v>-</v>
          </cell>
          <cell r="AW356">
            <v>0</v>
          </cell>
          <cell r="AY356" t="str">
            <v>N-A</v>
          </cell>
          <cell r="AZ356">
            <v>46013</v>
          </cell>
          <cell r="BA356">
            <v>46013</v>
          </cell>
          <cell r="BB356">
            <v>46021</v>
          </cell>
          <cell r="BD356" t="str">
            <v>2. NO</v>
          </cell>
          <cell r="BE356" t="str">
            <v>N-A</v>
          </cell>
          <cell r="BF356" t="str">
            <v>N-A</v>
          </cell>
          <cell r="BG356" t="str">
            <v>2. NO</v>
          </cell>
          <cell r="BH356">
            <v>0</v>
          </cell>
          <cell r="BI356" t="str">
            <v>-</v>
          </cell>
          <cell r="BJ356" t="str">
            <v>-</v>
          </cell>
          <cell r="BL356" t="str">
            <v>2025753501400029E</v>
          </cell>
          <cell r="BM356">
            <v>47927700</v>
          </cell>
          <cell r="BN356" t="str">
            <v>DIANA PATRICIA GUERRERO</v>
          </cell>
          <cell r="BO356" t="str">
            <v xml:space="preserve">https://community.secop.gov.co/Public/Tendering/ContractNoticePhases/View?PPI=CO1.PPI.43993224&amp;isFromPublicArea=True&amp;isModal=False </v>
          </cell>
          <cell r="BP356" t="str">
            <v>VIGENTE</v>
          </cell>
          <cell r="BR356" t="str">
            <v xml:space="preserve">https://community.secop.gov.co/Public/Tendering/ContractDetailView/Index?UniqueIdentifier=CO1.PCCNTR.8710894 </v>
          </cell>
        </row>
        <row r="357">
          <cell r="A357" t="str">
            <v>DTPA-IP-91-2025</v>
          </cell>
          <cell r="B357" t="str">
            <v>1 FONAM</v>
          </cell>
          <cell r="C357" t="str">
            <v>ACEPTACIÓN OFERTA FONAM 097 DE 2025</v>
          </cell>
          <cell r="D357" t="str">
            <v>GALILEO INSTRUMENTS S.A.S</v>
          </cell>
          <cell r="E357">
            <v>46013</v>
          </cell>
          <cell r="F357" t="str">
            <v>PA04-3202032-1-109 PRESTAR EL SERVICIO DE MANTENIMIENTO A TODO COSTO, DE AERONAVES NO TRIPULADAS (DRONES), EMPLEADAS EN EL PNN FARALLONES DE CALI, PARA EL DESARROLLO DE ACTIVIDADES ENMARCADAS DENTRO DE LA LINEA ESTRATEGICA DE PREVENCION, VIGILANCIA Y CONTROL, ESPECIALMENTE PARA LOS ECOSISTEMAS ANDINOS Y DE PARAMO, EN EL MARCO DE LA CONSERVACION DE LA DIVERSIDAD BIOLOGICA DE LAS AREAS PROTEGIDAS DEL SINAP NACIONAL</v>
          </cell>
          <cell r="G357" t="str">
            <v>N-A</v>
          </cell>
          <cell r="H357" t="str">
            <v>5 MÍNIMA CUANTÍA</v>
          </cell>
          <cell r="I357" t="str">
            <v>20 OTROS</v>
          </cell>
          <cell r="J357" t="str">
            <v>SERVICIOS</v>
          </cell>
          <cell r="K357">
            <v>25131705</v>
          </cell>
          <cell r="L357">
            <v>37125</v>
          </cell>
          <cell r="M357">
            <v>85525</v>
          </cell>
          <cell r="N357">
            <v>46014</v>
          </cell>
          <cell r="O357" t="str">
            <v>N-A</v>
          </cell>
          <cell r="P357">
            <v>1666000</v>
          </cell>
          <cell r="Q357" t="str">
            <v>UN MILLÓN SEISCIENTOS SESENTA Y SEIS MIL</v>
          </cell>
          <cell r="R357" t="str">
            <v>2 PERSONA JURIDICA</v>
          </cell>
          <cell r="S357" t="str">
            <v>1 NIT</v>
          </cell>
          <cell r="V357">
            <v>900393949</v>
          </cell>
          <cell r="W357" t="str">
            <v>5 DV 4</v>
          </cell>
          <cell r="X357" t="str">
            <v>N-A</v>
          </cell>
          <cell r="Y357" t="str">
            <v>Antioquia</v>
          </cell>
          <cell r="Z357" t="str">
            <v>Medellín</v>
          </cell>
          <cell r="AA357" t="str">
            <v>N/A</v>
          </cell>
          <cell r="AB357" t="str">
            <v>N/A</v>
          </cell>
          <cell r="AC357" t="str">
            <v>N/A</v>
          </cell>
          <cell r="AD357" t="str">
            <v>N/A</v>
          </cell>
          <cell r="AE357" t="str">
            <v>SI</v>
          </cell>
          <cell r="AF357" t="str">
            <v>1 PÓLIZA</v>
          </cell>
          <cell r="AG357" t="str">
            <v>12 SEGUROS DEL ESTADO</v>
          </cell>
          <cell r="AH357" t="str">
            <v>45 CUMPLIM+ CALIDAD DL SERVICIO</v>
          </cell>
          <cell r="AI357">
            <v>46014</v>
          </cell>
          <cell r="AJ357" t="str">
            <v>60-44-101017212</v>
          </cell>
          <cell r="AK357" t="str">
            <v>GLORIA TERESITA SERNA ALZATE</v>
          </cell>
          <cell r="AL357" t="str">
            <v>PNN FARALLONES DE CALI</v>
          </cell>
          <cell r="AM357" t="str">
            <v>2 SUPERVISOR</v>
          </cell>
          <cell r="AN357" t="str">
            <v>3 CÉDULA DE CIUDADANÍA</v>
          </cell>
          <cell r="AO357">
            <v>1082775671</v>
          </cell>
          <cell r="AP357" t="str">
            <v>JUAN MANUEL GUZMÁN LÓPEZ</v>
          </cell>
          <cell r="AQ357">
            <v>9</v>
          </cell>
          <cell r="AR357" t="str">
            <v>3 NO PACTADOS</v>
          </cell>
          <cell r="AS357" t="str">
            <v>4 NO SE HA ADICIONADO NI EN VALOR y EN TIEMPO</v>
          </cell>
          <cell r="AT357">
            <v>0</v>
          </cell>
          <cell r="AU357">
            <v>0</v>
          </cell>
          <cell r="AV357" t="str">
            <v>-</v>
          </cell>
          <cell r="AW357">
            <v>0</v>
          </cell>
          <cell r="AY357" t="str">
            <v>N-A</v>
          </cell>
          <cell r="AZ357">
            <v>46014</v>
          </cell>
          <cell r="BA357">
            <v>46014</v>
          </cell>
          <cell r="BB357">
            <v>46021</v>
          </cell>
          <cell r="BD357" t="str">
            <v>2. NO</v>
          </cell>
          <cell r="BE357" t="str">
            <v>N-A</v>
          </cell>
          <cell r="BF357" t="str">
            <v>N-A</v>
          </cell>
          <cell r="BG357" t="str">
            <v>2. NO</v>
          </cell>
          <cell r="BH357">
            <v>0</v>
          </cell>
          <cell r="BI357" t="str">
            <v>-</v>
          </cell>
          <cell r="BJ357" t="str">
            <v>-</v>
          </cell>
          <cell r="BL357" t="str">
            <v>2025753501700007E</v>
          </cell>
          <cell r="BM357">
            <v>1666000</v>
          </cell>
          <cell r="BN357" t="str">
            <v>ALEX YANIRA PISMAG PORTILLA</v>
          </cell>
          <cell r="BO357" t="str">
            <v xml:space="preserve">https://community.secop.gov.co/Public/Tendering/ContractNoticePhases/View?PPI=CO1.PPI.44139419&amp;isFromPublicArea=True&amp;isModal=False </v>
          </cell>
          <cell r="BP357" t="str">
            <v>VIGENTE</v>
          </cell>
          <cell r="BR357" t="str">
            <v xml:space="preserve">https://community.secop.gov.co/Public/Tendering/ContractDetailView/Index?UniqueIdentifier=CO1.PCCNTR.8725738 </v>
          </cell>
        </row>
        <row r="358">
          <cell r="A358" t="str">
            <v>DTPA-IP-92-2025</v>
          </cell>
          <cell r="B358" t="str">
            <v>2 NACION</v>
          </cell>
          <cell r="C358" t="str">
            <v>ACEPTACIÓN OFERTA NACIÓN 092 DE 2025</v>
          </cell>
          <cell r="D358" t="str">
            <v>TOP ECO CLEANING S.A.S</v>
          </cell>
          <cell r="E358">
            <v>46008</v>
          </cell>
          <cell r="F358" t="str">
            <v>PA00-1101-12 Prestar el servicio de aseo y cafetería para la dirección territorial pacífico, en el marco de la conservación de la diversidad biológica de las áreas protegidas del SINAP nacional. vf 2025-2026.</v>
          </cell>
          <cell r="G358" t="str">
            <v>N-A</v>
          </cell>
          <cell r="H358" t="str">
            <v>5 MÍNIMA CUANTÍA</v>
          </cell>
          <cell r="I358" t="str">
            <v>20 OTROS</v>
          </cell>
          <cell r="J358" t="str">
            <v>SERVICIOS</v>
          </cell>
          <cell r="K358">
            <v>76111501</v>
          </cell>
          <cell r="L358">
            <v>23325</v>
          </cell>
          <cell r="M358">
            <v>49325</v>
          </cell>
          <cell r="N358">
            <v>46009</v>
          </cell>
          <cell r="O358" t="str">
            <v>N-A</v>
          </cell>
          <cell r="P358">
            <v>48823592</v>
          </cell>
          <cell r="Q358" t="str">
            <v>CUARENTA Y OCHO MILLONES OCHOCIENTOS VEINTITRÉS MIL QUINIENTOS NOVENTA Y DOS</v>
          </cell>
          <cell r="R358" t="str">
            <v>2 PERSONA JURIDICA</v>
          </cell>
          <cell r="S358" t="str">
            <v>1 NIT</v>
          </cell>
          <cell r="V358">
            <v>901615399</v>
          </cell>
          <cell r="W358" t="str">
            <v>2 DV 1</v>
          </cell>
          <cell r="X358" t="str">
            <v>N-A</v>
          </cell>
          <cell r="Y358" t="str">
            <v>Antioquia</v>
          </cell>
          <cell r="Z358" t="str">
            <v>Medellín</v>
          </cell>
          <cell r="AA358" t="str">
            <v>N/A</v>
          </cell>
          <cell r="AB358" t="str">
            <v>N/A</v>
          </cell>
          <cell r="AC358" t="str">
            <v>N/A</v>
          </cell>
          <cell r="AD358" t="str">
            <v>N/A</v>
          </cell>
          <cell r="AE358" t="str">
            <v>SI</v>
          </cell>
          <cell r="AF358" t="str">
            <v>1 PÓLIZA</v>
          </cell>
          <cell r="AG358" t="str">
            <v>14 ASEGURADORA SOLIDARIA</v>
          </cell>
          <cell r="AH358" t="str">
            <v>5 RESPONSABILIDAD EXTRACONTRACTUAL</v>
          </cell>
          <cell r="AI358">
            <v>46009</v>
          </cell>
          <cell r="AJ358" t="str">
            <v>994000195954 / 994000036766</v>
          </cell>
          <cell r="AK358" t="str">
            <v>GLORIA TERESITA SERNA ALZATE</v>
          </cell>
          <cell r="AL358" t="str">
            <v>DTPA</v>
          </cell>
          <cell r="AM358" t="str">
            <v>2 SUPERVISOR</v>
          </cell>
          <cell r="AN358" t="str">
            <v>3 CÉDULA DE CIUDADANÍA</v>
          </cell>
          <cell r="AO358">
            <v>1114891555</v>
          </cell>
          <cell r="AP358" t="str">
            <v>CLAUDIA GIOVANNA MUNOZ DUQUE</v>
          </cell>
          <cell r="AQ358">
            <v>266</v>
          </cell>
          <cell r="AR358" t="str">
            <v>3 NO PACTADOS</v>
          </cell>
          <cell r="AS358" t="str">
            <v>4 NO SE HA ADICIONADO NI EN VALOR y EN TIEMPO</v>
          </cell>
          <cell r="AT358">
            <v>0</v>
          </cell>
          <cell r="AU358">
            <v>0</v>
          </cell>
          <cell r="AV358" t="str">
            <v>-</v>
          </cell>
          <cell r="AW358">
            <v>0</v>
          </cell>
          <cell r="AY358" t="str">
            <v>N-A</v>
          </cell>
          <cell r="AZ358">
            <v>46010</v>
          </cell>
          <cell r="BA358">
            <v>46010</v>
          </cell>
          <cell r="BB358">
            <v>46279</v>
          </cell>
          <cell r="BD358" t="str">
            <v>2. NO</v>
          </cell>
          <cell r="BE358" t="str">
            <v>N-A</v>
          </cell>
          <cell r="BF358" t="str">
            <v>N-A</v>
          </cell>
          <cell r="BG358" t="str">
            <v>2. NO</v>
          </cell>
          <cell r="BH358">
            <v>0</v>
          </cell>
          <cell r="BI358" t="str">
            <v>-</v>
          </cell>
          <cell r="BJ358" t="str">
            <v>-</v>
          </cell>
          <cell r="BL358" t="str">
            <v>2025753502400007E</v>
          </cell>
          <cell r="BM358">
            <v>48823592</v>
          </cell>
          <cell r="BN358" t="str">
            <v>JULIANA ISABEL MONTES ROMERO</v>
          </cell>
          <cell r="BO358" t="str">
            <v xml:space="preserve">https://community.secop.gov.co/Public/Tendering/ContractNoticePhases/View?PPI=CO1.PPI.44029155&amp;isFromPublicArea=True&amp;isModal=False </v>
          </cell>
          <cell r="BP358" t="str">
            <v>VIGENTE</v>
          </cell>
          <cell r="BR358" t="str">
            <v xml:space="preserve">https://community.secop.gov.co/Public/Tendering/ContractDetailView/Index?UniqueIdentifier=CO1.PCCNTR.8710401 </v>
          </cell>
        </row>
        <row r="359">
          <cell r="A359" t="str">
            <v>DTPA-IP-93-2025</v>
          </cell>
          <cell r="B359" t="str">
            <v>1 FONAM</v>
          </cell>
          <cell r="C359" t="str">
            <v>ACEPTACIÓN OFERTA FONAM 091 DE 2025</v>
          </cell>
          <cell r="D359" t="str">
            <v>MAR 10 S.A.S</v>
          </cell>
          <cell r="E359">
            <v>46007</v>
          </cell>
          <cell r="F359" t="str">
            <v>PA09-3202032-1-022 Compra e instalación de guardas de motores para la protección de las embarcaciones del PNN Uramba Bahía Málaga, con el fin de fortalecer las acciones de prevención, vigilancia y control en las áreas protegidas.</v>
          </cell>
          <cell r="G359" t="str">
            <v>N-A</v>
          </cell>
          <cell r="H359" t="str">
            <v>5 MÍNIMA CUANTÍA</v>
          </cell>
          <cell r="I359" t="str">
            <v>3 COMPRAVENTA y/o SUMINISTRO</v>
          </cell>
          <cell r="J359" t="str">
            <v>COMPRAVENTA</v>
          </cell>
          <cell r="K359">
            <v>26111700</v>
          </cell>
          <cell r="L359">
            <v>37925</v>
          </cell>
          <cell r="M359">
            <v>85025</v>
          </cell>
          <cell r="N359">
            <v>46009</v>
          </cell>
          <cell r="O359" t="str">
            <v>N-A</v>
          </cell>
          <cell r="P359">
            <v>11000000</v>
          </cell>
          <cell r="Q359" t="str">
            <v>ONCE MILLONES</v>
          </cell>
          <cell r="R359" t="str">
            <v>2 PERSONA JURIDICA</v>
          </cell>
          <cell r="S359" t="str">
            <v>1 NIT</v>
          </cell>
          <cell r="V359">
            <v>900284069</v>
          </cell>
          <cell r="W359" t="str">
            <v>1 DV 0</v>
          </cell>
          <cell r="X359" t="str">
            <v>N-A</v>
          </cell>
          <cell r="Y359" t="str">
            <v>Valle del Cauca</v>
          </cell>
          <cell r="Z359" t="str">
            <v>Candelaria</v>
          </cell>
          <cell r="AA359" t="str">
            <v>N/A</v>
          </cell>
          <cell r="AB359" t="str">
            <v>N/A</v>
          </cell>
          <cell r="AC359" t="str">
            <v>N/A</v>
          </cell>
          <cell r="AD359" t="str">
            <v>N/A</v>
          </cell>
          <cell r="AE359" t="str">
            <v>SI</v>
          </cell>
          <cell r="AF359" t="str">
            <v>1 PÓLIZA</v>
          </cell>
          <cell r="AG359" t="str">
            <v>14 ASEGURADORA SOLIDARIA</v>
          </cell>
          <cell r="AH359" t="str">
            <v>45 CUMPLIM+ CALIDAD DL SERVICIO</v>
          </cell>
          <cell r="AI359">
            <v>46008</v>
          </cell>
          <cell r="AJ359">
            <v>994000062425</v>
          </cell>
          <cell r="AK359" t="str">
            <v>GLORIA TERESITA SERNA ALZATE</v>
          </cell>
          <cell r="AL359" t="str">
            <v>PNN URAMBA BAHÍA MÁLAGA</v>
          </cell>
          <cell r="AM359" t="str">
            <v>2 SUPERVISOR</v>
          </cell>
          <cell r="AN359" t="str">
            <v>3 CÉDULA DE CIUDADANÍA</v>
          </cell>
          <cell r="AO359">
            <v>79189471</v>
          </cell>
          <cell r="AP359" t="str">
            <v>JUAN CARLOS CONTRERAS</v>
          </cell>
          <cell r="AQ359">
            <v>14</v>
          </cell>
          <cell r="AR359" t="str">
            <v>3 NO PACTADOS</v>
          </cell>
          <cell r="AS359" t="str">
            <v>4 NO SE HA ADICIONADO NI EN VALOR y EN TIEMPO</v>
          </cell>
          <cell r="AT359">
            <v>0</v>
          </cell>
          <cell r="AU359">
            <v>0</v>
          </cell>
          <cell r="AV359" t="str">
            <v>-</v>
          </cell>
          <cell r="AW359">
            <v>0</v>
          </cell>
          <cell r="AY359" t="str">
            <v>N-A</v>
          </cell>
          <cell r="AZ359">
            <v>46010</v>
          </cell>
          <cell r="BA359">
            <v>46010</v>
          </cell>
          <cell r="BB359">
            <v>46021</v>
          </cell>
          <cell r="BD359" t="str">
            <v>2. NO</v>
          </cell>
          <cell r="BE359" t="str">
            <v>N-A</v>
          </cell>
          <cell r="BF359" t="str">
            <v>N-A</v>
          </cell>
          <cell r="BG359" t="str">
            <v>2. NO</v>
          </cell>
          <cell r="BH359">
            <v>0</v>
          </cell>
          <cell r="BI359" t="str">
            <v>-</v>
          </cell>
          <cell r="BJ359" t="str">
            <v>-</v>
          </cell>
          <cell r="BL359" t="str">
            <v>2025753501400028E</v>
          </cell>
          <cell r="BM359">
            <v>11000000</v>
          </cell>
          <cell r="BN359" t="str">
            <v>JULIANA ISABEL MONTES ROMERO</v>
          </cell>
          <cell r="BP359" t="str">
            <v>VIGENTE</v>
          </cell>
          <cell r="BR359" t="str">
            <v xml:space="preserve">https://community.secop.gov.co/Public/Tendering/ContractDetailView/Index?UniqueIdentifier=CO1.PCCNTR.8709642 </v>
          </cell>
        </row>
        <row r="360">
          <cell r="A360" t="str">
            <v>DTPA-IP-94-2025</v>
          </cell>
          <cell r="B360" t="str">
            <v>2 NACION</v>
          </cell>
          <cell r="C360" t="str">
            <v>ACEPTACIÓN OFERTA NACIÓN 095 DE 2025</v>
          </cell>
          <cell r="D360" t="str">
            <v>COMERCIALIZADORA DE PAPELES "PA'YA HACE LA DIFERENCIA" S.A.S</v>
          </cell>
          <cell r="E360">
            <v>46009</v>
          </cell>
          <cell r="F360" t="str">
            <v>PA00-3202008-15-091 Adquisición de materiales para el desarrollo de actividades pedagógicas y de educación ambiental de la Dirección Territorial Pacífico y sus áreas protegidas, en el marco de la conservación de la diversidad biológica de las Áreas Protegidas del SINAP Nacional</v>
          </cell>
          <cell r="G360" t="str">
            <v>N-A</v>
          </cell>
          <cell r="H360" t="str">
            <v>5 MÍNIMA CUANTÍA</v>
          </cell>
          <cell r="I360" t="str">
            <v>3 COMPRAVENTA y/o SUMINISTRO</v>
          </cell>
          <cell r="J360" t="str">
            <v>COMPRAVENTA</v>
          </cell>
          <cell r="K360">
            <v>60106103</v>
          </cell>
          <cell r="L360">
            <v>27325</v>
          </cell>
          <cell r="M360">
            <v>49925</v>
          </cell>
          <cell r="N360">
            <v>46010</v>
          </cell>
          <cell r="O360" t="str">
            <v>N-A</v>
          </cell>
          <cell r="P360">
            <v>13885515</v>
          </cell>
          <cell r="Q360" t="str">
            <v xml:space="preserve">TRECE MILLONES OCHOCIENTOS OCHENTA Y CINCO MIL QUINIENTOS QUINCE </v>
          </cell>
          <cell r="R360" t="str">
            <v>2 PERSONA JURIDICA</v>
          </cell>
          <cell r="S360" t="str">
            <v>1 NIT</v>
          </cell>
          <cell r="V360">
            <v>900923526</v>
          </cell>
          <cell r="W360" t="str">
            <v>9 DV 8</v>
          </cell>
          <cell r="X360" t="str">
            <v>N-A</v>
          </cell>
          <cell r="Y360" t="str">
            <v>Bogotá D.C</v>
          </cell>
          <cell r="Z360" t="str">
            <v>Bogotá D.C</v>
          </cell>
          <cell r="AA360" t="str">
            <v>N/A</v>
          </cell>
          <cell r="AB360" t="str">
            <v>N/A</v>
          </cell>
          <cell r="AC360" t="str">
            <v>N/A</v>
          </cell>
          <cell r="AD360" t="str">
            <v>N/A</v>
          </cell>
          <cell r="AE360" t="str">
            <v>SI</v>
          </cell>
          <cell r="AF360" t="str">
            <v>1 PÓLIZA</v>
          </cell>
          <cell r="AG360" t="str">
            <v>14 ASEGURADORA SOLIDARIA</v>
          </cell>
          <cell r="AH360" t="str">
            <v>45 CUMPLIM+ CALIDAD DL SERVICIO</v>
          </cell>
          <cell r="AI360">
            <v>46009</v>
          </cell>
          <cell r="AJ360" t="str">
            <v>360 47 994000055943</v>
          </cell>
          <cell r="AK360" t="str">
            <v>GLORIA TERESITA SERNA ALZATE</v>
          </cell>
          <cell r="AL360" t="str">
            <v>DTPA</v>
          </cell>
          <cell r="AM360" t="str">
            <v>2 SUPERVISOR</v>
          </cell>
          <cell r="AN360" t="str">
            <v>3 CÉDULA DE CIUDADANÍA</v>
          </cell>
          <cell r="AO360">
            <v>29664613</v>
          </cell>
          <cell r="AP360" t="str">
            <v>DIANA ISABEL ZUÑIGA</v>
          </cell>
          <cell r="AQ360">
            <v>12</v>
          </cell>
          <cell r="AR360" t="str">
            <v>3 NO PACTADOS</v>
          </cell>
          <cell r="AS360" t="str">
            <v>4 NO SE HA ADICIONADO NI EN VALOR y EN TIEMPO</v>
          </cell>
          <cell r="AT360">
            <v>0</v>
          </cell>
          <cell r="AU360">
            <v>0</v>
          </cell>
          <cell r="AV360" t="str">
            <v>-</v>
          </cell>
          <cell r="AW360">
            <v>0</v>
          </cell>
          <cell r="AY360" t="str">
            <v>N-A</v>
          </cell>
          <cell r="AZ360">
            <v>46010</v>
          </cell>
          <cell r="BA360">
            <v>46010</v>
          </cell>
          <cell r="BB360">
            <v>46021</v>
          </cell>
          <cell r="BD360" t="str">
            <v>2. NO</v>
          </cell>
          <cell r="BE360" t="str">
            <v>N-A</v>
          </cell>
          <cell r="BF360" t="str">
            <v>N-A</v>
          </cell>
          <cell r="BG360" t="str">
            <v>2. NO</v>
          </cell>
          <cell r="BH360">
            <v>0</v>
          </cell>
          <cell r="BI360" t="str">
            <v>-</v>
          </cell>
          <cell r="BJ360" t="str">
            <v>-</v>
          </cell>
          <cell r="BL360" t="str">
            <v>2025753500300006E</v>
          </cell>
          <cell r="BM360">
            <v>13885515</v>
          </cell>
          <cell r="BN360" t="str">
            <v>DIANA PATRICIA GUERRERO</v>
          </cell>
          <cell r="BP360" t="str">
            <v>VIGENTE</v>
          </cell>
          <cell r="BR360" t="str">
            <v xml:space="preserve">https://community.secop.gov.co/Public/Tendering/ContractDetailView/Index?UniqueIdentifier=CO1.PCCNTR.8714050 </v>
          </cell>
        </row>
        <row r="361">
          <cell r="A361" t="str">
            <v>DTPA-IP-95-2025</v>
          </cell>
          <cell r="B361" t="str">
            <v>1 FONAM</v>
          </cell>
          <cell r="C361" t="str">
            <v>ACEPTACIÓN OFERTA FONAM 096 DE 2025</v>
          </cell>
          <cell r="D361" t="str">
            <v>KTPL S.A.S</v>
          </cell>
          <cell r="E361">
            <v>46010</v>
          </cell>
          <cell r="F361" t="str">
            <v>PA09-3202032-1-025 Adquirir equipos para cumplimiento de regulación de navegabilidad de las lanchas del PNN Uramba para implementar las acciones de prevención, vigilancia y control en las áreas protegidas administradas por PNNC, en el marco de la conservación de la diversidad biológica de las Áreas Protegidas del SINAP Nacional”.</v>
          </cell>
          <cell r="G361" t="str">
            <v>N-A</v>
          </cell>
          <cell r="H361" t="str">
            <v>5 MÍNIMA CUANTÍA</v>
          </cell>
          <cell r="I361" t="str">
            <v>3 COMPRAVENTA y/o SUMINISTRO</v>
          </cell>
          <cell r="J361" t="str">
            <v>COMPRAVENTA</v>
          </cell>
          <cell r="K361">
            <v>46161604</v>
          </cell>
          <cell r="L361">
            <v>39025</v>
          </cell>
          <cell r="M361">
            <v>85425</v>
          </cell>
          <cell r="N361">
            <v>46010</v>
          </cell>
          <cell r="O361" t="str">
            <v>N-A</v>
          </cell>
          <cell r="P361">
            <v>25132693.600000001</v>
          </cell>
          <cell r="Q361" t="str">
            <v>VEINTICINCO MILLONES CIENTO TREINTA Y DOS MIL SEISCIENTOS NOVENTA Y TRES CON SESENTA CENTAVOS</v>
          </cell>
          <cell r="R361" t="str">
            <v>2 PERSONA JURIDICA</v>
          </cell>
          <cell r="S361" t="str">
            <v>1 NIT</v>
          </cell>
          <cell r="V361">
            <v>900718390</v>
          </cell>
          <cell r="W361" t="str">
            <v>6 DV 5</v>
          </cell>
          <cell r="X361" t="str">
            <v>N-A</v>
          </cell>
          <cell r="Y361" t="str">
            <v>Valle del Cauca</v>
          </cell>
          <cell r="Z361" t="str">
            <v>Santiago de Cali</v>
          </cell>
          <cell r="AA361" t="str">
            <v>N/A</v>
          </cell>
          <cell r="AB361" t="str">
            <v>N/A</v>
          </cell>
          <cell r="AC361" t="str">
            <v>N/A</v>
          </cell>
          <cell r="AD361" t="str">
            <v>N/A</v>
          </cell>
          <cell r="AE361" t="str">
            <v>SI</v>
          </cell>
          <cell r="AF361" t="str">
            <v>1 PÓLIZA</v>
          </cell>
          <cell r="AG361" t="str">
            <v>12 SEGUROS DEL ESTADO</v>
          </cell>
          <cell r="AH361" t="str">
            <v>44 CUMPLIM+ CALIDAD_CORRECTO FUNCIONAM D LOS BIENES SUMIN</v>
          </cell>
          <cell r="AI361">
            <v>46010</v>
          </cell>
          <cell r="AJ361" t="str">
            <v>45-46-101034256</v>
          </cell>
          <cell r="AK361" t="str">
            <v>GLORIA TERESITA SERNA ALZATE</v>
          </cell>
          <cell r="AL361" t="str">
            <v>PNN URAMBA BAHÍA MÁLAGA</v>
          </cell>
          <cell r="AM361" t="str">
            <v>2 SUPERVISOR</v>
          </cell>
          <cell r="AN361" t="str">
            <v>3 CÉDULA DE CIUDADANÍA</v>
          </cell>
          <cell r="AO361">
            <v>1130641246</v>
          </cell>
          <cell r="AP361" t="str">
            <v>NORMAN ANDRÉS ARBOLEDA AGUIRRE</v>
          </cell>
          <cell r="AQ361">
            <v>12</v>
          </cell>
          <cell r="AR361" t="str">
            <v>3 NO PACTADOS</v>
          </cell>
          <cell r="AS361" t="str">
            <v>4 NO SE HA ADICIONADO NI EN VALOR y EN TIEMPO</v>
          </cell>
          <cell r="AT361">
            <v>0</v>
          </cell>
          <cell r="AU361">
            <v>0</v>
          </cell>
          <cell r="AV361" t="str">
            <v>-</v>
          </cell>
          <cell r="AW361">
            <v>0</v>
          </cell>
          <cell r="AY361" t="str">
            <v>N-A</v>
          </cell>
          <cell r="AZ361">
            <v>46014</v>
          </cell>
          <cell r="BA361">
            <v>46014</v>
          </cell>
          <cell r="BB361">
            <v>46021</v>
          </cell>
          <cell r="BD361" t="str">
            <v>2. NO</v>
          </cell>
          <cell r="BE361" t="str">
            <v>N-A</v>
          </cell>
          <cell r="BF361" t="str">
            <v>N-A</v>
          </cell>
          <cell r="BG361" t="str">
            <v>2. NO</v>
          </cell>
          <cell r="BH361">
            <v>0</v>
          </cell>
          <cell r="BI361" t="str">
            <v>-</v>
          </cell>
          <cell r="BJ361" t="str">
            <v>-</v>
          </cell>
          <cell r="BL361" t="str">
            <v>2025753501400030E</v>
          </cell>
          <cell r="BM361">
            <v>25132693.600000001</v>
          </cell>
          <cell r="BN361" t="str">
            <v>DIANA PATRICIA GUERRERO</v>
          </cell>
          <cell r="BP361" t="str">
            <v>VIGENTE</v>
          </cell>
          <cell r="BR361" t="str">
            <v xml:space="preserve">https://community.secop.gov.co/Public/Tendering/ContractDetailView/Index?UniqueIdentifier=CO1.PCCNTR.8719658 </v>
          </cell>
        </row>
        <row r="362">
          <cell r="A362" t="str">
            <v>DTPA-IP-96-2025</v>
          </cell>
          <cell r="B362" t="str">
            <v>2 NACION</v>
          </cell>
          <cell r="C362" t="str">
            <v>ACEPTACIÓN OFERTA NACIÓN 094 DE 2025</v>
          </cell>
          <cell r="D362" t="str">
            <v xml:space="preserve">JOSE HERIBERTO LLANO CASTAÑO </v>
          </cell>
          <cell r="E362">
            <v>46009</v>
          </cell>
          <cell r="F362" t="str">
            <v>PA00-1101-10 PRESTAR SERVICIO DE MANTENIMIENTO, RECARGA Y CAMBIO DE EXTINTORES DE LAS DIFERENTES SEDES ADMINISTRATIVAS Y OPERATIVAS DE LA DIRECCIÓN TERRITORIAL PACÍFICO Y SUS ÁREAS PROTEGIDAS.</v>
          </cell>
          <cell r="G362" t="str">
            <v>N-A</v>
          </cell>
          <cell r="H362" t="str">
            <v>5 MÍNIMA CUANTÍA</v>
          </cell>
          <cell r="I362" t="str">
            <v>3 COMPRAVENTA y/o SUMINISTRO</v>
          </cell>
          <cell r="J362" t="str">
            <v>SUMINISTRO</v>
          </cell>
          <cell r="L362">
            <v>27725</v>
          </cell>
          <cell r="M362">
            <v>49825</v>
          </cell>
          <cell r="N362">
            <v>46010</v>
          </cell>
          <cell r="O362" t="str">
            <v>N-A</v>
          </cell>
          <cell r="P362">
            <v>8740439</v>
          </cell>
          <cell r="Q362" t="str">
            <v>OCHO MILLONES SETECIENTOS CUARENTA MIL CUATROCIENTOS TREINTA Y NUEVE</v>
          </cell>
          <cell r="R362" t="str">
            <v>1 PERSONA NATURAL</v>
          </cell>
          <cell r="S362" t="str">
            <v>3 CÉDULA DE CIUDADANÍA</v>
          </cell>
          <cell r="T362">
            <v>79712262</v>
          </cell>
          <cell r="U362">
            <v>6</v>
          </cell>
          <cell r="X362" t="str">
            <v>MASCULINO</v>
          </cell>
          <cell r="Y362" t="str">
            <v>Caldas</v>
          </cell>
          <cell r="Z362" t="str">
            <v>Manizales</v>
          </cell>
          <cell r="AA362" t="str">
            <v>JOSE</v>
          </cell>
          <cell r="AB362" t="str">
            <v>HERIBERTO</v>
          </cell>
          <cell r="AC362" t="str">
            <v>LLANO</v>
          </cell>
          <cell r="AD362" t="str">
            <v>CASTAÑO</v>
          </cell>
          <cell r="AE362" t="str">
            <v>SI</v>
          </cell>
          <cell r="AF362" t="str">
            <v>1 PÓLIZA</v>
          </cell>
          <cell r="AG362" t="str">
            <v>12 SEGUROS DEL ESTADO</v>
          </cell>
          <cell r="AH362" t="str">
            <v>44 CUMPLIM+ CALIDAD_CORRECTO FUNCIONAM D LOS BIENES SUMIN</v>
          </cell>
          <cell r="AI362">
            <v>46014</v>
          </cell>
          <cell r="AJ362" t="str">
            <v>42-44-101165647</v>
          </cell>
          <cell r="AK362" t="str">
            <v>GLORIA TERESITA SERNA ALZATE</v>
          </cell>
          <cell r="AL362" t="str">
            <v>DTPA</v>
          </cell>
          <cell r="AM362" t="str">
            <v>2 SUPERVISOR</v>
          </cell>
          <cell r="AN362" t="str">
            <v>3 CÉDULA DE CIUDADANÍA</v>
          </cell>
          <cell r="AO362">
            <v>1085261007</v>
          </cell>
          <cell r="AP362" t="str">
            <v>JUAN CARLOS ALPALA BURBANO</v>
          </cell>
          <cell r="AQ362">
            <v>9</v>
          </cell>
          <cell r="AR362" t="str">
            <v>3 NO PACTADOS</v>
          </cell>
          <cell r="AS362" t="str">
            <v>4 NO SE HA ADICIONADO NI EN VALOR y EN TIEMPO</v>
          </cell>
          <cell r="AT362">
            <v>0</v>
          </cell>
          <cell r="AU362">
            <v>0</v>
          </cell>
          <cell r="AV362" t="str">
            <v>-</v>
          </cell>
          <cell r="AW362">
            <v>0</v>
          </cell>
          <cell r="AY362" t="str">
            <v>N-A</v>
          </cell>
          <cell r="AZ362">
            <v>46014</v>
          </cell>
          <cell r="BA362">
            <v>46014</v>
          </cell>
          <cell r="BB362">
            <v>46017</v>
          </cell>
          <cell r="BD362" t="str">
            <v>2. NO</v>
          </cell>
          <cell r="BE362" t="str">
            <v>N-A</v>
          </cell>
          <cell r="BF362" t="str">
            <v>N-A</v>
          </cell>
          <cell r="BG362" t="str">
            <v>2. NO</v>
          </cell>
          <cell r="BH362">
            <v>0</v>
          </cell>
          <cell r="BI362" t="str">
            <v>-</v>
          </cell>
          <cell r="BJ362" t="str">
            <v>-</v>
          </cell>
          <cell r="BL362" t="str">
            <v>2025753501100003E</v>
          </cell>
          <cell r="BM362">
            <v>8740439</v>
          </cell>
          <cell r="BN362" t="str">
            <v>JULIANA ISABEL MONTES ROMERO</v>
          </cell>
          <cell r="BO362" t="str">
            <v xml:space="preserve">https://community.secop.gov.co/Public/Tendering/ContractNoticePhases/View?PPI=CO1.PPI.44109451&amp;isFromPublicArea=True&amp;isModal=False </v>
          </cell>
          <cell r="BP362" t="str">
            <v>VIGENTE</v>
          </cell>
          <cell r="BR362" t="str">
            <v xml:space="preserve">https://community.secop.gov.co/Public/Tendering/ContractDetailView/Index?UniqueIdentifier=CO1.PCCNTR.8714052 </v>
          </cell>
        </row>
        <row r="363">
          <cell r="A363" t="str">
            <v>DTPA-IP-97-2025</v>
          </cell>
          <cell r="B363" t="str">
            <v>1 FONAM</v>
          </cell>
          <cell r="C363" t="str">
            <v>ACEPTACIÓN OFERTA FONAM 100 DE 2025</v>
          </cell>
          <cell r="D363" t="str">
            <v>INGENIERIA E INFRAESTRUCTURA DE COLOMBIA S.A.S.</v>
          </cell>
          <cell r="E363">
            <v>46017</v>
          </cell>
          <cell r="F363" t="str">
            <v>PA10-3202052-8-063 Adquirir equipos y elementos para adelantar monitoreo e investigación a los valores objeto de conservación que aporte a la gestión territorial de las áreas protegidas en el PNN Utria.</v>
          </cell>
          <cell r="G363" t="str">
            <v>N-A</v>
          </cell>
          <cell r="H363" t="str">
            <v>5 MÍNIMA CUANTÍA</v>
          </cell>
          <cell r="I363" t="str">
            <v>3 COMPRAVENTA y/o SUMINISTRO</v>
          </cell>
          <cell r="J363" t="str">
            <v>COMPRAVENTA</v>
          </cell>
          <cell r="K363" t="str">
            <v>46181504/41111614</v>
          </cell>
          <cell r="L363">
            <v>36325</v>
          </cell>
          <cell r="M363">
            <v>86225</v>
          </cell>
          <cell r="N363">
            <v>46017</v>
          </cell>
          <cell r="O363" t="str">
            <v>N-A</v>
          </cell>
          <cell r="P363">
            <v>16098220.25</v>
          </cell>
          <cell r="Q363" t="str">
            <v>DIECISÉIS MILLONES NOVENTA Y OCHO MIL DOSCIENTOS VEINTE CON VEINTICINCO CENTAVOS</v>
          </cell>
          <cell r="R363" t="str">
            <v>2 PERSONA JURIDICA</v>
          </cell>
          <cell r="S363" t="str">
            <v>1 NIT</v>
          </cell>
          <cell r="V363">
            <v>900381761</v>
          </cell>
          <cell r="W363" t="str">
            <v>6 DV 5</v>
          </cell>
          <cell r="X363" t="str">
            <v>N-A</v>
          </cell>
          <cell r="Y363" t="str">
            <v>Meta</v>
          </cell>
          <cell r="Z363" t="str">
            <v>Mesetas</v>
          </cell>
          <cell r="AA363" t="str">
            <v>N/A</v>
          </cell>
          <cell r="AB363" t="str">
            <v>N/A</v>
          </cell>
          <cell r="AC363" t="str">
            <v>N/A</v>
          </cell>
          <cell r="AD363" t="str">
            <v>N/A</v>
          </cell>
          <cell r="AE363" t="str">
            <v>SI</v>
          </cell>
          <cell r="AF363" t="str">
            <v>1 PÓLIZA</v>
          </cell>
          <cell r="AG363" t="str">
            <v>12 SEGUROS DEL ESTADO</v>
          </cell>
          <cell r="AH363" t="str">
            <v>44 CUMPLIM+ CALIDAD_CORRECTO FUNCIONAM D LOS BIENES SUMIN</v>
          </cell>
          <cell r="AI363">
            <v>46017</v>
          </cell>
          <cell r="AJ363" t="str">
            <v>11-44-101273586</v>
          </cell>
          <cell r="AK363" t="str">
            <v>GLORIA TERESITA SERNA ALZATE</v>
          </cell>
          <cell r="AL363" t="str">
            <v>PNN UTRÍA</v>
          </cell>
          <cell r="AM363" t="str">
            <v>2 SUPERVISOR</v>
          </cell>
          <cell r="AN363" t="str">
            <v>3 CÉDULA DE CIUDADANÍA</v>
          </cell>
          <cell r="AO363">
            <v>66848955</v>
          </cell>
          <cell r="AP363" t="str">
            <v>MARIA XIMENA ZORRILLA A.</v>
          </cell>
          <cell r="AQ363">
            <v>5</v>
          </cell>
          <cell r="AR363" t="str">
            <v>3 NO PACTADOS</v>
          </cell>
          <cell r="AS363" t="str">
            <v>4 NO SE HA ADICIONADO NI EN VALOR y EN TIEMPO</v>
          </cell>
          <cell r="AT363">
            <v>0</v>
          </cell>
          <cell r="AU363">
            <v>0</v>
          </cell>
          <cell r="AV363" t="str">
            <v>-</v>
          </cell>
          <cell r="AW363">
            <v>0</v>
          </cell>
          <cell r="AY363" t="str">
            <v>N-A</v>
          </cell>
          <cell r="AZ363">
            <v>46017</v>
          </cell>
          <cell r="BA363">
            <v>46017</v>
          </cell>
          <cell r="BB363">
            <v>46021</v>
          </cell>
          <cell r="BD363" t="str">
            <v>2. NO</v>
          </cell>
          <cell r="BE363" t="str">
            <v>N-A</v>
          </cell>
          <cell r="BF363" t="str">
            <v>N-A</v>
          </cell>
          <cell r="BG363" t="str">
            <v>2. NO</v>
          </cell>
          <cell r="BH363">
            <v>0</v>
          </cell>
          <cell r="BI363" t="str">
            <v>-</v>
          </cell>
          <cell r="BJ363" t="str">
            <v>-</v>
          </cell>
          <cell r="BL363" t="str">
            <v>2025753501400031E</v>
          </cell>
          <cell r="BM363">
            <v>16098220.25</v>
          </cell>
          <cell r="BN363" t="str">
            <v>JULIANA ISABEL MONTES ROMERO</v>
          </cell>
          <cell r="BP363" t="str">
            <v>VIGENTE</v>
          </cell>
          <cell r="BR363" t="str">
            <v xml:space="preserve">https://community.secop.gov.co/Public/Tendering/ContractDetailView/Index?UniqueIdentifier=CO1.PCCNTR.8733923 </v>
          </cell>
        </row>
        <row r="364">
          <cell r="A364" t="str">
            <v>DTPA-IP-98-2025</v>
          </cell>
          <cell r="B364" t="str">
            <v>1 FONAM</v>
          </cell>
          <cell r="C364" t="str">
            <v>ACEPTACIÓN OFERTA FONAM 101 DE 2025</v>
          </cell>
          <cell r="D364" t="str">
            <v>MICRONET S.A.S.</v>
          </cell>
          <cell r="E364">
            <v>46017</v>
          </cell>
          <cell r="F364" t="str">
            <v>PA00-3202008-15-096 PA04-3202032-1-179 PA04-3202032-1-182 - PA04-3202008-15-183 Adquirir licencias de software de ofimática para los equipos de cómputo de la Dirección Territorial Pacífico y el PNN Farallones de Cali, con el fin de garantizar su óptimo funcionamiento operativo y administrativo.</v>
          </cell>
          <cell r="G364" t="str">
            <v>N-A</v>
          </cell>
          <cell r="H364" t="str">
            <v>5 MÍNIMA CUANTÍA</v>
          </cell>
          <cell r="I364" t="str">
            <v>3 COMPRAVENTA y/o SUMINISTRO</v>
          </cell>
          <cell r="J364" t="str">
            <v>COMPRAVENTA</v>
          </cell>
          <cell r="K364">
            <v>81112501</v>
          </cell>
          <cell r="L364" t="str">
            <v>39925/40025</v>
          </cell>
          <cell r="M364" t="str">
            <v>86425/86325</v>
          </cell>
          <cell r="N364">
            <v>46017</v>
          </cell>
          <cell r="O364" t="str">
            <v>N-A</v>
          </cell>
          <cell r="P364">
            <v>52252500</v>
          </cell>
          <cell r="Q364" t="str">
            <v xml:space="preserve">CINCUENTA Y DOS MILLONES DOSCIENTOS CINCUENTA Y DOS MIL QUINIENTOS </v>
          </cell>
          <cell r="R364" t="str">
            <v>2 PERSONA JURIDICA</v>
          </cell>
          <cell r="S364" t="str">
            <v>1 NIT</v>
          </cell>
          <cell r="V364">
            <v>815001055</v>
          </cell>
          <cell r="W364" t="str">
            <v>7 DV 6</v>
          </cell>
          <cell r="X364" t="str">
            <v>N-A</v>
          </cell>
          <cell r="Y364" t="str">
            <v>Valle del Cauca</v>
          </cell>
          <cell r="Z364" t="str">
            <v>Santiago de Cali</v>
          </cell>
          <cell r="AA364" t="str">
            <v>N/A</v>
          </cell>
          <cell r="AB364" t="str">
            <v>N/A</v>
          </cell>
          <cell r="AC364" t="str">
            <v>N/A</v>
          </cell>
          <cell r="AD364" t="str">
            <v>N/A</v>
          </cell>
          <cell r="AE364" t="str">
            <v>SI</v>
          </cell>
          <cell r="AF364" t="str">
            <v>1 PÓLIZA</v>
          </cell>
          <cell r="AG364" t="str">
            <v>12 SEGUROS DEL ESTADO</v>
          </cell>
          <cell r="AH364" t="str">
            <v>44 CUMPLIM+ CALIDAD_CORRECTO FUNCIONAM D LOS BIENES SUMIN</v>
          </cell>
          <cell r="AI364">
            <v>46020</v>
          </cell>
          <cell r="AJ364" t="str">
            <v>62-44-101022616</v>
          </cell>
          <cell r="AK364" t="str">
            <v>GLORIA TERESITA SERNA ALZATE</v>
          </cell>
          <cell r="AL364" t="str">
            <v>PNN FARALLONES DE CALI</v>
          </cell>
          <cell r="AM364" t="str">
            <v>2 SUPERVISOR</v>
          </cell>
          <cell r="AN364" t="str">
            <v>3 CÉDULA DE CIUDADANÍA</v>
          </cell>
          <cell r="AO364">
            <v>16738049</v>
          </cell>
          <cell r="AP364" t="str">
            <v>JAIME ALBERTO CELIS PERDOMO</v>
          </cell>
          <cell r="AQ364">
            <v>5</v>
          </cell>
          <cell r="AR364" t="str">
            <v>3 NO PACTADOS</v>
          </cell>
          <cell r="AS364" t="str">
            <v>4 NO SE HA ADICIONADO NI EN VALOR y EN TIEMPO</v>
          </cell>
          <cell r="AT364">
            <v>0</v>
          </cell>
          <cell r="AU364">
            <v>0</v>
          </cell>
          <cell r="AV364" t="str">
            <v>-</v>
          </cell>
          <cell r="AW364">
            <v>0</v>
          </cell>
          <cell r="AY364" t="str">
            <v>N-A</v>
          </cell>
          <cell r="AZ364">
            <v>46020</v>
          </cell>
          <cell r="BA364">
            <v>46020</v>
          </cell>
          <cell r="BB364">
            <v>46021</v>
          </cell>
          <cell r="BD364" t="str">
            <v>2. NO</v>
          </cell>
          <cell r="BE364" t="str">
            <v>N-A</v>
          </cell>
          <cell r="BF364" t="str">
            <v>N-A</v>
          </cell>
          <cell r="BG364" t="str">
            <v>2. NO</v>
          </cell>
          <cell r="BH364">
            <v>0</v>
          </cell>
          <cell r="BI364" t="str">
            <v>-</v>
          </cell>
          <cell r="BJ364" t="str">
            <v>-</v>
          </cell>
          <cell r="BL364" t="str">
            <v>2025753501400032E</v>
          </cell>
          <cell r="BM364">
            <v>52252500</v>
          </cell>
          <cell r="BN364" t="str">
            <v>WENDY ISABEL DAVID</v>
          </cell>
          <cell r="BO364" t="str">
            <v>https://community.secop.gov.co/Public/Tendering/ContractNoticePhases/View?PPI=CO1.PPI.44196896&amp;isFromPublicArea=True&amp;isModal=False</v>
          </cell>
          <cell r="BP364" t="str">
            <v>VIGENTE</v>
          </cell>
          <cell r="BR364" t="str">
            <v>https://community.secop.gov.co/Public/Tendering/ContractDetailView/Index?UniqueIdentifier=CO1.PCCNTR.8734755</v>
          </cell>
        </row>
        <row r="365">
          <cell r="A365" t="str">
            <v>DTPA-IP-99-2025</v>
          </cell>
          <cell r="B365" t="str">
            <v>1 FONAM</v>
          </cell>
          <cell r="C365" t="str">
            <v>ACEPTACIÓN OFERTA FONAM 098 DE 2025</v>
          </cell>
          <cell r="D365" t="str">
            <v>QUIMITRONICA S.A.S</v>
          </cell>
          <cell r="E365">
            <v>46014</v>
          </cell>
          <cell r="F365" t="str">
            <v xml:space="preserve">PA04-3202008-9-134 PA04-3202008-9-160 PA04-3202008-9-129 Adquisición de insumos y reactivos para la ejecución de acciones en el Programa de Administración del Recurso Hídrico del Parque Nacional Natural Farallones, especialmente en los ecosistemas andinos y de páramo, en el marco de la conservación de la diversidad biológica de las Áreas Protegidas del SINAP Nacional
</v>
          </cell>
          <cell r="G365" t="str">
            <v>N-A</v>
          </cell>
          <cell r="H365" t="str">
            <v>5 MÍNIMA CUANTÍA</v>
          </cell>
          <cell r="I365" t="str">
            <v>3 COMPRAVENTA y/o SUMINISTRO</v>
          </cell>
          <cell r="J365" t="str">
            <v>COMPRAVENTA</v>
          </cell>
          <cell r="K365">
            <v>12161500</v>
          </cell>
          <cell r="L365">
            <v>36725</v>
          </cell>
          <cell r="M365">
            <v>85625</v>
          </cell>
          <cell r="N365">
            <v>46017</v>
          </cell>
          <cell r="O365" t="str">
            <v>N-A</v>
          </cell>
          <cell r="P365">
            <v>39632698</v>
          </cell>
          <cell r="Q365" t="str">
            <v>TREINTA Y NUEVE MILLONES SEISCIENTOS TREINTA Y DOS MIL SEISCIENTOS NOVENTA Y OCHO</v>
          </cell>
          <cell r="R365" t="str">
            <v>2 PERSONA JURIDICA</v>
          </cell>
          <cell r="S365" t="str">
            <v>1 NIT</v>
          </cell>
          <cell r="V365">
            <v>830051965</v>
          </cell>
          <cell r="W365" t="str">
            <v>2 DV 1</v>
          </cell>
          <cell r="X365" t="str">
            <v>N-A</v>
          </cell>
          <cell r="Y365" t="str">
            <v>Bogotá D.C</v>
          </cell>
          <cell r="Z365" t="str">
            <v>Bogotá D.C</v>
          </cell>
          <cell r="AA365" t="str">
            <v>N/A</v>
          </cell>
          <cell r="AB365" t="str">
            <v>N/A</v>
          </cell>
          <cell r="AC365" t="str">
            <v>N/A</v>
          </cell>
          <cell r="AD365" t="str">
            <v>N/A</v>
          </cell>
          <cell r="AE365" t="str">
            <v>SI</v>
          </cell>
          <cell r="AF365" t="str">
            <v>1 PÓLIZA</v>
          </cell>
          <cell r="AG365" t="str">
            <v>12 SEGUROS DEL ESTADO</v>
          </cell>
          <cell r="AH365" t="str">
            <v>44 CUMPLIM+ CALIDAD_CORRECTO FUNCIONAM D LOS BIENES SUMIN</v>
          </cell>
          <cell r="AI365">
            <v>46020</v>
          </cell>
          <cell r="AJ365" t="str">
            <v>63-44-101018097</v>
          </cell>
          <cell r="AK365" t="str">
            <v>GLORIA TERESITA SERNA ALZATE</v>
          </cell>
          <cell r="AL365" t="str">
            <v>PNN FARALLONES DE CALI</v>
          </cell>
          <cell r="AM365" t="str">
            <v>2 SUPERVISOR</v>
          </cell>
          <cell r="AN365" t="str">
            <v>3 CÉDULA DE CIUDADANÍA</v>
          </cell>
          <cell r="AO365">
            <v>16738049</v>
          </cell>
          <cell r="AP365" t="str">
            <v>JAIME ALBERTO CELIS PERDOMO</v>
          </cell>
          <cell r="AQ365">
            <v>7</v>
          </cell>
          <cell r="AR365" t="str">
            <v>3 NO PACTADOS</v>
          </cell>
          <cell r="AS365" t="str">
            <v>4 NO SE HA ADICIONADO NI EN VALOR y EN TIEMPO</v>
          </cell>
          <cell r="AT365">
            <v>0</v>
          </cell>
          <cell r="AU365">
            <v>0</v>
          </cell>
          <cell r="AV365" t="str">
            <v>-</v>
          </cell>
          <cell r="AW365">
            <v>0</v>
          </cell>
          <cell r="AY365" t="str">
            <v>N-A</v>
          </cell>
          <cell r="AZ365">
            <v>46020</v>
          </cell>
          <cell r="BA365">
            <v>46020</v>
          </cell>
          <cell r="BB365">
            <v>46021</v>
          </cell>
          <cell r="BD365" t="str">
            <v>2. NO</v>
          </cell>
          <cell r="BE365" t="str">
            <v>N-A</v>
          </cell>
          <cell r="BF365" t="str">
            <v>N-A</v>
          </cell>
          <cell r="BG365" t="str">
            <v>2. NO</v>
          </cell>
          <cell r="BH365">
            <v>0</v>
          </cell>
          <cell r="BI365" t="str">
            <v>-</v>
          </cell>
          <cell r="BJ365" t="str">
            <v>-</v>
          </cell>
          <cell r="BL365" t="str">
            <v>2025753501400033E</v>
          </cell>
          <cell r="BM365">
            <v>39632698</v>
          </cell>
          <cell r="BN365" t="str">
            <v>DIANA PATRICIA GUERRERO</v>
          </cell>
          <cell r="BP365" t="str">
            <v>VIGENTE</v>
          </cell>
          <cell r="BR365" t="str">
            <v xml:space="preserve">https://community.secop.gov.co/Public/Tendering/ContractDetailView/Index?UniqueIdentifier=CO1.PCCNTR.8730003 </v>
          </cell>
        </row>
        <row r="366">
          <cell r="A366" t="str">
            <v>DTPA-IP-100-2025</v>
          </cell>
          <cell r="B366" t="str">
            <v>1 FONAM</v>
          </cell>
          <cell r="C366" t="str">
            <v>ACEPTACIÓN OFERTA FONAM 102 DE 2025</v>
          </cell>
          <cell r="D366" t="str">
            <v>DEICY BRAVO JOJOA</v>
          </cell>
          <cell r="E366">
            <v>46021</v>
          </cell>
          <cell r="F366" t="str">
            <v>PA04-3202032-1-099 ADQUISICIÓN DE MUEBLES, ENSERES Y LA DOTACIÓN BÁSICA PARA LAS CABAÑAS OPERATIVAS DEL PARQUE NACIONAL NATURAL FARALLONES DE CALI, ESPECIALMENTE EN LOS ECOSISTEMAS ANDINOS Y DE PÁRAMO, EN EL MARCO DE LA CONSERVACIÓN DE LA DIVERSIDAD BIOLÓGICA DE LAS ÁREAS PROTEGIDAS DEL SINAP NACIONAL</v>
          </cell>
          <cell r="G366" t="str">
            <v>N-A</v>
          </cell>
          <cell r="H366" t="str">
            <v>5 MÍNIMA CUANTÍA</v>
          </cell>
          <cell r="I366" t="str">
            <v>3 COMPRAVENTA y/o SUMINISTRO</v>
          </cell>
          <cell r="J366" t="str">
            <v>COMPRAVENTA</v>
          </cell>
          <cell r="K366" t="str">
            <v>52141500/39121000/56101500</v>
          </cell>
          <cell r="L366">
            <v>39525</v>
          </cell>
          <cell r="M366">
            <v>86525</v>
          </cell>
          <cell r="N366">
            <v>46021</v>
          </cell>
          <cell r="O366" t="str">
            <v>N-A</v>
          </cell>
          <cell r="P366">
            <v>52387597</v>
          </cell>
          <cell r="Q366" t="str">
            <v>CINCUENTA Y DOS MILLONES TRESCIENTOS OCHENTA Y SIETE MIL QUINIENTOS NOVENTA Y SIETE</v>
          </cell>
          <cell r="R366" t="str">
            <v>1 PERSONA NATURAL</v>
          </cell>
          <cell r="S366" t="str">
            <v>3 CÉDULA DE CIUDADANÍA</v>
          </cell>
          <cell r="T366">
            <v>59706955</v>
          </cell>
          <cell r="U366">
            <v>4</v>
          </cell>
          <cell r="X366" t="str">
            <v>N-A</v>
          </cell>
          <cell r="Y366" t="str">
            <v>Cauca</v>
          </cell>
          <cell r="Z366" t="str">
            <v>Popayan</v>
          </cell>
          <cell r="AA366" t="str">
            <v>DEICY</v>
          </cell>
          <cell r="AC366" t="str">
            <v>JOJOA</v>
          </cell>
          <cell r="AD366" t="str">
            <v>BRAVO</v>
          </cell>
          <cell r="AE366" t="str">
            <v>SI</v>
          </cell>
          <cell r="AF366" t="str">
            <v>1 PÓLIZA</v>
          </cell>
          <cell r="AG366" t="str">
            <v>12 SEGUROS DEL ESTADO</v>
          </cell>
          <cell r="AH366" t="str">
            <v>44 CUMPLIM+ CALIDAD_CORRECTO FUNCIONAM D LOS BIENES SUMIN</v>
          </cell>
          <cell r="AI366">
            <v>46021</v>
          </cell>
          <cell r="AJ366" t="str">
            <v>18-44-101111435</v>
          </cell>
          <cell r="AK366" t="str">
            <v>GLORIA TERESITA SERNA ALZATE</v>
          </cell>
          <cell r="AL366" t="str">
            <v>PNN FARALLONES DE CALI</v>
          </cell>
          <cell r="AM366" t="str">
            <v>2 SUPERVISOR</v>
          </cell>
          <cell r="AN366" t="str">
            <v>3 CÉDULA DE CIUDADANÍA</v>
          </cell>
          <cell r="AO366">
            <v>29120620</v>
          </cell>
          <cell r="AP366" t="str">
            <v>MARIA JULIANA CERON</v>
          </cell>
          <cell r="AQ366">
            <v>2</v>
          </cell>
          <cell r="AR366" t="str">
            <v>3 NO PACTADOS</v>
          </cell>
          <cell r="AS366" t="str">
            <v>4 NO SE HA ADICIONADO NI EN VALOR y EN TIEMPO</v>
          </cell>
          <cell r="AT366">
            <v>0</v>
          </cell>
          <cell r="AU366">
            <v>0</v>
          </cell>
          <cell r="AV366" t="str">
            <v>-</v>
          </cell>
          <cell r="AW366">
            <v>0</v>
          </cell>
          <cell r="AY366" t="str">
            <v>N-A</v>
          </cell>
          <cell r="AZ366">
            <v>46021</v>
          </cell>
          <cell r="BA366">
            <v>46021</v>
          </cell>
          <cell r="BB366">
            <v>46021</v>
          </cell>
          <cell r="BD366" t="str">
            <v>2. NO</v>
          </cell>
          <cell r="BE366" t="str">
            <v>N-A</v>
          </cell>
          <cell r="BF366" t="str">
            <v>N-A</v>
          </cell>
          <cell r="BG366" t="str">
            <v>2. NO</v>
          </cell>
          <cell r="BH366">
            <v>0</v>
          </cell>
          <cell r="BI366" t="str">
            <v>-</v>
          </cell>
          <cell r="BJ366" t="str">
            <v>-</v>
          </cell>
          <cell r="BL366" t="str">
            <v>2025753501400034E</v>
          </cell>
          <cell r="BM366">
            <v>52387597</v>
          </cell>
          <cell r="BN366" t="str">
            <v>ALEX YANIRA PISMAG PORTILLA</v>
          </cell>
          <cell r="BP366" t="str">
            <v>VIGENTE</v>
          </cell>
          <cell r="BR366" t="str">
            <v xml:space="preserve">https://community.secop.gov.co/Public/Tendering/ContractDetailView/Index?UniqueIdentifier=CO1.PCCNTR.8742003 </v>
          </cell>
        </row>
        <row r="367">
          <cell r="A367" t="str">
            <v>DTPA-IP-101-2025</v>
          </cell>
          <cell r="B367" t="str">
            <v>1 FONAM</v>
          </cell>
          <cell r="C367" t="str">
            <v>PROCESO DECLARADO DESIERTO - RESOLUCIÓN 063</v>
          </cell>
          <cell r="D367" t="str">
            <v>KHAREM-INSUMOS-URAMBA</v>
          </cell>
          <cell r="AO367" t="e">
            <v>#N/A</v>
          </cell>
          <cell r="BM367">
            <v>0</v>
          </cell>
          <cell r="BN367" t="str">
            <v>KHAREM CARABALI MARULANDA</v>
          </cell>
        </row>
        <row r="368">
          <cell r="A368" t="str">
            <v>DTPA-IP-102-2025</v>
          </cell>
          <cell r="B368" t="str">
            <v>2 NACION</v>
          </cell>
          <cell r="C368" t="str">
            <v>ACEPTACIÓN OFERTA NACIÓN 099 DE 2025</v>
          </cell>
          <cell r="D368" t="str">
            <v xml:space="preserve">INGENIERIA E INFRAESTRUCTURA DE COLOMBIA S.A.S
</v>
          </cell>
          <cell r="E368">
            <v>46020</v>
          </cell>
          <cell r="F368" t="str">
            <v xml:space="preserve">PA00-3202008-15-089 Adquirir elementos de protección personal para el desarrollo de las actividades misionales de la Dirección Territorial Pacífico y sus áreas protegidas en el marco de la conservación de la diversidad biológica de las áreas protegidas del SINAP nacional
</v>
          </cell>
          <cell r="G368" t="str">
            <v>N-A</v>
          </cell>
          <cell r="H368" t="str">
            <v>5 MÍNIMA CUANTÍA</v>
          </cell>
          <cell r="I368" t="str">
            <v>3 COMPRAVENTA y/o SUMINISTRO</v>
          </cell>
          <cell r="J368" t="str">
            <v>COMPRAVENTA</v>
          </cell>
          <cell r="K368">
            <v>46181500</v>
          </cell>
          <cell r="L368">
            <v>27225</v>
          </cell>
          <cell r="M368">
            <v>51925</v>
          </cell>
          <cell r="N368">
            <v>46017</v>
          </cell>
          <cell r="O368" t="str">
            <v>N-A</v>
          </cell>
          <cell r="P368">
            <v>24098681.399999999</v>
          </cell>
          <cell r="Q368" t="str">
            <v>VEINTICUATRO MILLONES NOVENTA Y OCHO MIL SEISCIENTOS OCHENTA Y UN CON CUARENTA CENTAVOS</v>
          </cell>
          <cell r="R368" t="str">
            <v>2 PERSONA JURIDICA</v>
          </cell>
          <cell r="S368" t="str">
            <v>1 NIT</v>
          </cell>
          <cell r="V368">
            <v>900381761</v>
          </cell>
          <cell r="W368" t="str">
            <v>6 DV 5</v>
          </cell>
          <cell r="X368" t="str">
            <v>N-A</v>
          </cell>
          <cell r="Y368" t="str">
            <v>Meta</v>
          </cell>
          <cell r="Z368" t="str">
            <v>Mesetas</v>
          </cell>
          <cell r="AA368" t="str">
            <v>N/A</v>
          </cell>
          <cell r="AB368" t="str">
            <v>N/A</v>
          </cell>
          <cell r="AC368" t="str">
            <v>N/A</v>
          </cell>
          <cell r="AD368" t="str">
            <v>N/A</v>
          </cell>
          <cell r="AE368" t="str">
            <v>SI</v>
          </cell>
          <cell r="AF368" t="str">
            <v>1 PÓLIZA</v>
          </cell>
          <cell r="AG368" t="str">
            <v>12 SEGUROS DEL ESTADO</v>
          </cell>
          <cell r="AH368" t="str">
            <v>44 CUMPLIM+ CALIDAD_CORRECTO FUNCIONAM D LOS BIENES SUMIN</v>
          </cell>
          <cell r="AI368">
            <v>46020</v>
          </cell>
          <cell r="AJ368" t="str">
            <v>11-44-101273601</v>
          </cell>
          <cell r="AK368" t="str">
            <v>GLORIA TERESITA SERNA ALZATE</v>
          </cell>
          <cell r="AL368" t="str">
            <v>DTPA</v>
          </cell>
          <cell r="AM368" t="str">
            <v>2 SUPERVISOR</v>
          </cell>
          <cell r="AN368" t="str">
            <v>3 CÉDULA DE CIUDADANÍA</v>
          </cell>
          <cell r="AO368">
            <v>1085261007</v>
          </cell>
          <cell r="AP368" t="str">
            <v>JUAN CARLOS ALPALA BURBANO</v>
          </cell>
          <cell r="AQ368">
            <v>6</v>
          </cell>
          <cell r="AR368" t="str">
            <v>3 NO PACTADOS</v>
          </cell>
          <cell r="AS368" t="str">
            <v>4 NO SE HA ADICIONADO NI EN VALOR y EN TIEMPO</v>
          </cell>
          <cell r="AT368">
            <v>0</v>
          </cell>
          <cell r="AU368">
            <v>0</v>
          </cell>
          <cell r="AV368" t="str">
            <v>-</v>
          </cell>
          <cell r="AW368">
            <v>0</v>
          </cell>
          <cell r="AY368" t="str">
            <v>N-A</v>
          </cell>
          <cell r="AZ368">
            <v>46021</v>
          </cell>
          <cell r="BA368">
            <v>46021</v>
          </cell>
          <cell r="BB368">
            <v>46022</v>
          </cell>
          <cell r="BD368" t="str">
            <v>2. NO</v>
          </cell>
          <cell r="BE368" t="str">
            <v>N-A</v>
          </cell>
          <cell r="BF368" t="str">
            <v>N-A</v>
          </cell>
          <cell r="BG368" t="str">
            <v>2. NO</v>
          </cell>
          <cell r="BH368">
            <v>0</v>
          </cell>
          <cell r="BI368" t="str">
            <v>-</v>
          </cell>
          <cell r="BJ368" t="str">
            <v>-</v>
          </cell>
          <cell r="BL368" t="str">
            <v>2025753500300007E</v>
          </cell>
          <cell r="BM368">
            <v>24098681.399999999</v>
          </cell>
          <cell r="BN368" t="str">
            <v>DIANA PATRICIA GUERRERO</v>
          </cell>
          <cell r="BP368" t="str">
            <v>VIGENTE</v>
          </cell>
          <cell r="BR368" t="str">
            <v xml:space="preserve">https://community.secop.gov.co/Public/Tendering/ContractDetailView/Index?UniqueIdentifier=CO1.PCCNTR.8733615 </v>
          </cell>
        </row>
        <row r="369">
          <cell r="A369" t="str">
            <v>DTPA-IP-103-2025</v>
          </cell>
          <cell r="AO369" t="e">
            <v>#N/A</v>
          </cell>
          <cell r="BM369">
            <v>0</v>
          </cell>
        </row>
        <row r="370">
          <cell r="A370" t="str">
            <v>DTPA-IP-104-2025</v>
          </cell>
          <cell r="AO370" t="e">
            <v>#N/A</v>
          </cell>
          <cell r="BM370">
            <v>0</v>
          </cell>
        </row>
        <row r="371">
          <cell r="A371" t="str">
            <v>DTPA-IP-105-2025</v>
          </cell>
          <cell r="BM371">
            <v>0</v>
          </cell>
        </row>
        <row r="372">
          <cell r="A372" t="str">
            <v>DTPA-IP-106-2025</v>
          </cell>
        </row>
        <row r="373">
          <cell r="A373" t="str">
            <v>ORDENES DE COMPRA ACUERDOS MARCO</v>
          </cell>
          <cell r="AO373" t="e">
            <v>#N/A</v>
          </cell>
          <cell r="BW373" t="e">
            <v>#N/A</v>
          </cell>
          <cell r="BX373" t="e">
            <v>#N/A</v>
          </cell>
          <cell r="BY373" t="e">
            <v>#N/A</v>
          </cell>
        </row>
        <row r="374">
          <cell r="A374" t="str">
            <v>ORDEN DE COMPRA 142956</v>
          </cell>
          <cell r="B374" t="str">
            <v>1 FONAM</v>
          </cell>
          <cell r="C374" t="str">
            <v>ORDEN DE COMPRA 142956</v>
          </cell>
          <cell r="D374" t="str">
            <v>DISTRACOM S.A</v>
          </cell>
          <cell r="E374">
            <v>45723</v>
          </cell>
          <cell r="F374" t="str">
            <v>PA00-3202008-15-037-PA04-3202032-1-102. Adhesión al acuerdo marco de precios CCE-326-AMP-2022 para el suministro de combustible de la Dirección Territorial Pacifico y sus áreas protegidas especialmente en los ecosistemas andinos y de páramo-DTPA y PNNFARALLONES.</v>
          </cell>
          <cell r="G374" t="str">
            <v>N-A</v>
          </cell>
          <cell r="H374" t="str">
            <v>6 ACUERDO MARCO DE PRECIO</v>
          </cell>
          <cell r="I374" t="str">
            <v>21 ORDEN DE COMPRA</v>
          </cell>
          <cell r="J374" t="str">
            <v>SUMINISTRO</v>
          </cell>
          <cell r="K374" t="str">
            <v>15101506/15101505</v>
          </cell>
          <cell r="L374">
            <v>10025</v>
          </cell>
          <cell r="M374">
            <v>13025</v>
          </cell>
          <cell r="N374">
            <v>45723</v>
          </cell>
          <cell r="O374" t="str">
            <v>N/A</v>
          </cell>
          <cell r="P374">
            <v>42170000</v>
          </cell>
          <cell r="Q374" t="str">
            <v>CUARENTA Y DOS MILLONES CIENTO SETENTA MIL</v>
          </cell>
          <cell r="R374" t="str">
            <v>2 PERSONA JURIDICA</v>
          </cell>
          <cell r="S374" t="str">
            <v>1 NIT</v>
          </cell>
          <cell r="T374" t="str">
            <v>N/A</v>
          </cell>
          <cell r="U374" t="str">
            <v>N/A</v>
          </cell>
          <cell r="V374">
            <v>811009788</v>
          </cell>
          <cell r="W374" t="str">
            <v>9 DV 8</v>
          </cell>
          <cell r="X374" t="str">
            <v>N-A</v>
          </cell>
          <cell r="Y374" t="str">
            <v>Antioquia</v>
          </cell>
          <cell r="Z374" t="str">
            <v>Medellín</v>
          </cell>
          <cell r="AA374" t="str">
            <v>N/A</v>
          </cell>
          <cell r="AB374" t="str">
            <v>N/A</v>
          </cell>
          <cell r="AC374" t="str">
            <v>N/A</v>
          </cell>
          <cell r="AD374" t="str">
            <v>N/A</v>
          </cell>
          <cell r="AE374" t="str">
            <v>SI</v>
          </cell>
          <cell r="AF374" t="str">
            <v>1 PÓLIZA</v>
          </cell>
          <cell r="AG374" t="str">
            <v>12 SEGUROS DEL ESTADO</v>
          </cell>
          <cell r="AH374" t="str">
            <v>45 CUMPLIM+ CALIDAD DL SERVICIO</v>
          </cell>
          <cell r="AI374">
            <v>45726</v>
          </cell>
          <cell r="AJ374" t="str">
            <v>60-46-101004601</v>
          </cell>
          <cell r="AK374" t="str">
            <v>GLORIA TERESITA SERNA ALZATE</v>
          </cell>
          <cell r="AL374" t="str">
            <v>DTPA</v>
          </cell>
          <cell r="AM374" t="str">
            <v>2 SUPERVISOR</v>
          </cell>
          <cell r="AN374" t="str">
            <v>3 CÉDULA DE CIUDADANÍA</v>
          </cell>
          <cell r="AO374">
            <v>1082775671</v>
          </cell>
          <cell r="AP374" t="str">
            <v>JUAN MANUEL GUZMÁN LÓPEZ</v>
          </cell>
          <cell r="AQ374">
            <v>280</v>
          </cell>
          <cell r="AR374" t="str">
            <v>3 NO PACTADOS</v>
          </cell>
          <cell r="AS374" t="str">
            <v>4 NO SE HA ADICIONADO NI EN VALOR y EN TIEMPO</v>
          </cell>
          <cell r="AT374">
            <v>0</v>
          </cell>
          <cell r="AU374">
            <v>41035200</v>
          </cell>
          <cell r="AV374">
            <v>46020</v>
          </cell>
          <cell r="AW374">
            <v>0</v>
          </cell>
          <cell r="AX374">
            <v>46174</v>
          </cell>
          <cell r="AY374" t="str">
            <v>N/A</v>
          </cell>
          <cell r="AZ374">
            <v>45726</v>
          </cell>
          <cell r="BA374">
            <v>45726</v>
          </cell>
          <cell r="BB374">
            <v>46234</v>
          </cell>
          <cell r="BC374" t="str">
            <v>N/A</v>
          </cell>
          <cell r="BD374" t="str">
            <v>2. NO</v>
          </cell>
          <cell r="BE374" t="str">
            <v>N/A</v>
          </cell>
          <cell r="BF374">
            <v>0</v>
          </cell>
          <cell r="BG374" t="str">
            <v>2. NO</v>
          </cell>
          <cell r="BH374">
            <v>0</v>
          </cell>
          <cell r="BI374" t="str">
            <v>N/A</v>
          </cell>
          <cell r="BJ374">
            <v>0</v>
          </cell>
          <cell r="BK374" t="str">
            <v>PRORROGADO l ll Y ADICIONADO</v>
          </cell>
          <cell r="BL374" t="str">
            <v>2025753502300001E</v>
          </cell>
          <cell r="BM374">
            <v>83205200</v>
          </cell>
          <cell r="BN374" t="str">
            <v>DIANA PATRICIA GUERRERO</v>
          </cell>
          <cell r="BO374" t="str">
            <v>N-A</v>
          </cell>
          <cell r="BP374" t="str">
            <v>VIGENTE</v>
          </cell>
          <cell r="BR374" t="str">
            <v xml:space="preserve">https://www.colombiacompra.gov.co/tienda-virtual-del-estado-colombiano/ordenes-compra/142956 </v>
          </cell>
          <cell r="BW374" t="str">
            <v>BANCO BILBAO VIZCAYA ARGENTARIA COLOMBIA S.A. BBVA</v>
          </cell>
          <cell r="BX374" t="str">
            <v>Corriente</v>
          </cell>
          <cell r="BY374">
            <v>559106273</v>
          </cell>
          <cell r="CN374">
            <v>83205200</v>
          </cell>
        </row>
        <row r="375">
          <cell r="A375" t="str">
            <v>ORDEN DE COMPRA 142956</v>
          </cell>
          <cell r="B375" t="str">
            <v>1 FONAM</v>
          </cell>
          <cell r="C375" t="str">
            <v>ORDEN DE COMPRA 142956</v>
          </cell>
          <cell r="D375" t="str">
            <v>DISTRACOM S.A</v>
          </cell>
          <cell r="E375">
            <v>45723</v>
          </cell>
          <cell r="F375" t="str">
            <v>PA00-3202008-15-037-PA04-3202032-1-102. Adhesión al acuerdo marco de precios CCE-326-AMP-2022 para el suministro de combustible de la Dirección Territorial Pacifico y sus áreas protegidas especialmente en los ecosistemas andinos y de páramo-DTPA y PNNFARALLONES.</v>
          </cell>
          <cell r="G375" t="str">
            <v>N-A</v>
          </cell>
          <cell r="H375" t="str">
            <v>6 ACUERDO MARCO DE PRECIO</v>
          </cell>
          <cell r="I375" t="str">
            <v>21 ORDEN DE COMPRA</v>
          </cell>
          <cell r="J375" t="str">
            <v>SUMINISTRO</v>
          </cell>
          <cell r="K375" t="str">
            <v>15101506/15101505</v>
          </cell>
          <cell r="L375">
            <v>12425</v>
          </cell>
          <cell r="M375">
            <v>12925</v>
          </cell>
          <cell r="N375">
            <v>45723</v>
          </cell>
          <cell r="O375" t="str">
            <v>N/A</v>
          </cell>
          <cell r="P375">
            <v>83000000</v>
          </cell>
          <cell r="Q375" t="str">
            <v>OCHENTA Y TRES MILLONES</v>
          </cell>
          <cell r="R375" t="str">
            <v>2 PERSONA JURIDICA</v>
          </cell>
          <cell r="S375" t="str">
            <v>1 NIT</v>
          </cell>
          <cell r="T375" t="str">
            <v>N/A</v>
          </cell>
          <cell r="U375" t="str">
            <v>N/A</v>
          </cell>
          <cell r="V375">
            <v>811009788</v>
          </cell>
          <cell r="W375" t="str">
            <v>9 DV 8</v>
          </cell>
          <cell r="X375" t="str">
            <v>N-A</v>
          </cell>
          <cell r="Y375" t="str">
            <v>Antioquia</v>
          </cell>
          <cell r="Z375" t="str">
            <v>Medellín</v>
          </cell>
          <cell r="AA375" t="str">
            <v>N/A</v>
          </cell>
          <cell r="AB375" t="str">
            <v>N/A</v>
          </cell>
          <cell r="AC375" t="str">
            <v>N/A</v>
          </cell>
          <cell r="AD375" t="str">
            <v>N/A</v>
          </cell>
          <cell r="AE375" t="str">
            <v>SI</v>
          </cell>
          <cell r="AF375" t="str">
            <v>1 PÓLIZA</v>
          </cell>
          <cell r="AG375" t="str">
            <v>12 SEGUROS DEL ESTADO</v>
          </cell>
          <cell r="AH375" t="str">
            <v>45 CUMPLIM+ CALIDAD DL SERVICIO</v>
          </cell>
          <cell r="AI375">
            <v>45726</v>
          </cell>
          <cell r="AJ375" t="str">
            <v>60-46-101004601</v>
          </cell>
          <cell r="AK375" t="str">
            <v>GLORIA TERESITA SERNA ALZATE</v>
          </cell>
          <cell r="AL375" t="str">
            <v>PNN FARALLONES DE CALI</v>
          </cell>
          <cell r="AM375" t="str">
            <v>2 SUPERVISOR</v>
          </cell>
          <cell r="AN375" t="str">
            <v>3 CÉDULA DE CIUDADANÍA</v>
          </cell>
          <cell r="AO375">
            <v>16738049</v>
          </cell>
          <cell r="AP375" t="str">
            <v>JAIME ALBERTO CELIS PERDOMO</v>
          </cell>
          <cell r="AQ375">
            <v>280</v>
          </cell>
          <cell r="AR375" t="str">
            <v>3 NO PACTADOS</v>
          </cell>
          <cell r="AS375" t="str">
            <v>4 NO SE HA ADICIONADO NI EN VALOR y EN TIEMPO</v>
          </cell>
          <cell r="AT375">
            <v>0</v>
          </cell>
          <cell r="AU375">
            <v>0</v>
          </cell>
          <cell r="AV375" t="str">
            <v>N/A</v>
          </cell>
          <cell r="AW375">
            <v>0</v>
          </cell>
          <cell r="AX375" t="str">
            <v>N/A</v>
          </cell>
          <cell r="AY375" t="str">
            <v>N/A</v>
          </cell>
          <cell r="AZ375">
            <v>45726</v>
          </cell>
          <cell r="BA375">
            <v>45726</v>
          </cell>
          <cell r="BB375">
            <v>46022</v>
          </cell>
          <cell r="BC375" t="str">
            <v>N/A</v>
          </cell>
          <cell r="BD375" t="str">
            <v>2. NO</v>
          </cell>
          <cell r="BE375" t="str">
            <v>N/A</v>
          </cell>
          <cell r="BF375">
            <v>0</v>
          </cell>
          <cell r="BG375" t="str">
            <v>2. NO</v>
          </cell>
          <cell r="BH375">
            <v>0</v>
          </cell>
          <cell r="BI375" t="str">
            <v>N/A</v>
          </cell>
          <cell r="BJ375">
            <v>0</v>
          </cell>
          <cell r="BK375" t="str">
            <v>N/A</v>
          </cell>
          <cell r="BL375" t="str">
            <v>2025753502300001E</v>
          </cell>
          <cell r="BM375">
            <v>83000000</v>
          </cell>
          <cell r="BN375" t="str">
            <v>DIANA PATRICIA GUERRERO</v>
          </cell>
          <cell r="BO375" t="str">
            <v>N-A</v>
          </cell>
          <cell r="BP375" t="str">
            <v>VIGENTE</v>
          </cell>
          <cell r="BR375" t="str">
            <v xml:space="preserve">https://www.colombiacompra.gov.co/tienda-virtual-del-estado-colombiano/ordenes-compra/142956 </v>
          </cell>
          <cell r="BW375" t="str">
            <v>BANCO BILBAO VIZCAYA ARGENTARIA COLOMBIA S.A. BBVA</v>
          </cell>
          <cell r="BX375" t="str">
            <v>Corriente</v>
          </cell>
          <cell r="BY375">
            <v>559106273</v>
          </cell>
          <cell r="CN375">
            <v>83000000</v>
          </cell>
        </row>
        <row r="376">
          <cell r="A376" t="str">
            <v>ORDEN DE COMPRA 142941</v>
          </cell>
          <cell r="B376" t="str">
            <v>1 FONAM</v>
          </cell>
          <cell r="C376" t="str">
            <v>ORDEN DE COMPRA 142941</v>
          </cell>
          <cell r="D376" t="str">
            <v>PLUXEE COLOMBIA S.A.S.</v>
          </cell>
          <cell r="E376">
            <v>45723</v>
          </cell>
          <cell r="F376" t="str">
            <v>PA05-3202032-1-022 Adhesión al acuerdo marco de precios CCE-326-AMP-2022 para el suministro de combustible de la Dirección Territorial Pacifico y sus áreas protegidas para el desarrollo operativo de las actividades enmarcadas en la conservación de la diversidad biológica de las áreas protegidas del SINAP-PNN GORGONA.</v>
          </cell>
          <cell r="G376" t="str">
            <v>N-A</v>
          </cell>
          <cell r="H376" t="str">
            <v>6 ACUERDO MARCO DE PRECIO</v>
          </cell>
          <cell r="I376" t="str">
            <v>21 ORDEN DE COMPRA</v>
          </cell>
          <cell r="J376" t="str">
            <v>SUMINISTRO</v>
          </cell>
          <cell r="K376" t="str">
            <v>15101506/15101505</v>
          </cell>
          <cell r="L376">
            <v>10825</v>
          </cell>
          <cell r="M376">
            <v>13125</v>
          </cell>
          <cell r="N376">
            <v>45723</v>
          </cell>
          <cell r="O376" t="str">
            <v>N/A</v>
          </cell>
          <cell r="P376">
            <v>88144888</v>
          </cell>
          <cell r="Q376" t="str">
            <v>OCHENTA Y OCHO MILLONES CIENTO CUARENTA Y CUATRO MIL OCHOCIENTOS OCHENTA Y OCHO</v>
          </cell>
          <cell r="R376" t="str">
            <v>2 PERSONA JURIDICA</v>
          </cell>
          <cell r="S376" t="str">
            <v>1 NIT</v>
          </cell>
          <cell r="T376" t="str">
            <v>N/A</v>
          </cell>
          <cell r="U376" t="str">
            <v>N/A</v>
          </cell>
          <cell r="V376">
            <v>800219876</v>
          </cell>
          <cell r="W376" t="str">
            <v>10 DV 9</v>
          </cell>
          <cell r="X376" t="str">
            <v>N-A</v>
          </cell>
          <cell r="Y376" t="str">
            <v>Cundinamarca</v>
          </cell>
          <cell r="Z376" t="str">
            <v>Bogotá</v>
          </cell>
          <cell r="AA376" t="str">
            <v>N/A</v>
          </cell>
          <cell r="AB376" t="str">
            <v>N/A</v>
          </cell>
          <cell r="AC376" t="str">
            <v>N/A</v>
          </cell>
          <cell r="AD376" t="str">
            <v>N/A</v>
          </cell>
          <cell r="AE376" t="str">
            <v>SI</v>
          </cell>
          <cell r="AF376" t="str">
            <v>1 PÓLIZA</v>
          </cell>
          <cell r="AG376" t="str">
            <v>13 SURAMERICANA</v>
          </cell>
          <cell r="AH376" t="str">
            <v>45 CUMPLIM+ CALIDAD DL SERVICIO</v>
          </cell>
          <cell r="AI376">
            <v>45723</v>
          </cell>
          <cell r="AJ376">
            <v>4227504</v>
          </cell>
          <cell r="AK376" t="str">
            <v>GLORIA TERESITA SERNA ALZATE</v>
          </cell>
          <cell r="AL376" t="str">
            <v>PNN GORGONA</v>
          </cell>
          <cell r="AM376" t="str">
            <v>2 SUPERVISOR</v>
          </cell>
          <cell r="AN376" t="str">
            <v>3 CÉDULA DE CIUDADANÍA</v>
          </cell>
          <cell r="AO376">
            <v>6499218</v>
          </cell>
          <cell r="AP376" t="str">
            <v>ANDRES MAURICIO ROJAS CAÑAS</v>
          </cell>
          <cell r="AQ376">
            <v>289</v>
          </cell>
          <cell r="AR376" t="str">
            <v>3 NO PACTADOS</v>
          </cell>
          <cell r="AS376" t="str">
            <v>4 NO SE HA ADICIONADO NI EN VALOR y EN TIEMPO</v>
          </cell>
          <cell r="AT376">
            <v>0</v>
          </cell>
          <cell r="AU376">
            <v>0</v>
          </cell>
          <cell r="AV376" t="str">
            <v>N/A</v>
          </cell>
          <cell r="AW376">
            <v>0</v>
          </cell>
          <cell r="AX376" t="str">
            <v>N/A</v>
          </cell>
          <cell r="AY376" t="str">
            <v>N/A</v>
          </cell>
          <cell r="AZ376" t="str">
            <v>19/03/2025</v>
          </cell>
          <cell r="BA376">
            <v>45735</v>
          </cell>
          <cell r="BB376">
            <v>46022</v>
          </cell>
          <cell r="BC376" t="str">
            <v>N/A</v>
          </cell>
          <cell r="BD376" t="str">
            <v>2. NO</v>
          </cell>
          <cell r="BE376" t="str">
            <v>N/A</v>
          </cell>
          <cell r="BF376">
            <v>0</v>
          </cell>
          <cell r="BG376" t="str">
            <v>2. NO</v>
          </cell>
          <cell r="BH376">
            <v>0</v>
          </cell>
          <cell r="BI376" t="str">
            <v>N/A</v>
          </cell>
          <cell r="BJ376">
            <v>0</v>
          </cell>
          <cell r="BK376" t="str">
            <v>N/A</v>
          </cell>
          <cell r="BL376" t="str">
            <v>2025753502300002E</v>
          </cell>
          <cell r="BM376">
            <v>88144888</v>
          </cell>
          <cell r="BN376" t="str">
            <v>DIANA PATRICIA GUERRERO</v>
          </cell>
          <cell r="BO376" t="str">
            <v>N-A</v>
          </cell>
          <cell r="BP376" t="str">
            <v>VIGENTE</v>
          </cell>
          <cell r="BR376" t="str">
            <v xml:space="preserve">https://www.colombiacompra.gov.co/tienda-virtual-del-estado-colombiano/ordenes-compra/142941 </v>
          </cell>
          <cell r="BW376" t="str">
            <v>BANCOLOMBIA S.A.</v>
          </cell>
          <cell r="BX376" t="str">
            <v>Corriente</v>
          </cell>
          <cell r="BY376">
            <v>4821987602</v>
          </cell>
          <cell r="CN376">
            <v>88144888</v>
          </cell>
        </row>
        <row r="377">
          <cell r="A377" t="str">
            <v>ORDEN DE COMPRA 142945</v>
          </cell>
          <cell r="B377" t="str">
            <v>1 FONAM</v>
          </cell>
          <cell r="C377" t="str">
            <v>ORDEN DE COMPRA 142945</v>
          </cell>
          <cell r="D377" t="str">
            <v>PLUXEE COLOMBIA S.A.S.</v>
          </cell>
          <cell r="E377">
            <v>45723</v>
          </cell>
          <cell r="F377" t="str">
            <v>PA10-3202032-1-022 Adhesión al acuerdo marco de precios CCE-326-AMP-2022 para el suministro de combustible de la Dirección Territorial Pacifico y sus áreas protegidas para el desarrollo operativo de las actividades enmarcadas en la conservación de la diversidad biológica de las áreas protegidas del SINAP-PNN UTRIA</v>
          </cell>
          <cell r="G377" t="str">
            <v>N-A</v>
          </cell>
          <cell r="H377" t="str">
            <v>6 ACUERDO MARCO DE PRECIO</v>
          </cell>
          <cell r="I377" t="str">
            <v>21 ORDEN DE COMPRA</v>
          </cell>
          <cell r="J377" t="str">
            <v>SUMINISTRO</v>
          </cell>
          <cell r="K377" t="str">
            <v>15101506/15101505</v>
          </cell>
          <cell r="L377">
            <v>9525</v>
          </cell>
          <cell r="M377">
            <v>13225</v>
          </cell>
          <cell r="N377">
            <v>45723</v>
          </cell>
          <cell r="O377" t="str">
            <v>N/A</v>
          </cell>
          <cell r="P377">
            <v>95000000</v>
          </cell>
          <cell r="Q377" t="str">
            <v>NOVENTA Y CINCO MILLONES</v>
          </cell>
          <cell r="R377" t="str">
            <v>2 PERSONA JURIDICA</v>
          </cell>
          <cell r="S377" t="str">
            <v>1 NIT</v>
          </cell>
          <cell r="T377" t="str">
            <v>N/A</v>
          </cell>
          <cell r="U377" t="str">
            <v>N/A</v>
          </cell>
          <cell r="V377">
            <v>800219876</v>
          </cell>
          <cell r="W377" t="str">
            <v>10 DV 9</v>
          </cell>
          <cell r="X377" t="str">
            <v>N-A</v>
          </cell>
          <cell r="Y377" t="str">
            <v>Cundinamarca</v>
          </cell>
          <cell r="Z377" t="str">
            <v>Bogotá</v>
          </cell>
          <cell r="AA377" t="str">
            <v>N/A</v>
          </cell>
          <cell r="AB377" t="str">
            <v>N/A</v>
          </cell>
          <cell r="AC377" t="str">
            <v>N/A</v>
          </cell>
          <cell r="AD377" t="str">
            <v>N/A</v>
          </cell>
          <cell r="AE377" t="str">
            <v>SI</v>
          </cell>
          <cell r="AF377" t="str">
            <v>1 PÓLIZA</v>
          </cell>
          <cell r="AG377" t="str">
            <v>13 SURAMERICANA</v>
          </cell>
          <cell r="AH377" t="str">
            <v>45 CUMPLIM+ CALIDAD DL SERVICIO</v>
          </cell>
          <cell r="AI377">
            <v>45727</v>
          </cell>
          <cell r="AJ377">
            <v>4228774</v>
          </cell>
          <cell r="AK377" t="str">
            <v>GLORIA TERESITA SERNA ALZATE</v>
          </cell>
          <cell r="AL377" t="str">
            <v>PNN UTRÍA</v>
          </cell>
          <cell r="AM377" t="str">
            <v>2 SUPERVISOR</v>
          </cell>
          <cell r="AN377" t="str">
            <v>3 CÉDULA DE CIUDADANÍA</v>
          </cell>
          <cell r="AO377">
            <v>66848955</v>
          </cell>
          <cell r="AP377" t="str">
            <v>MARIA XIMENA ZORRILLA A.</v>
          </cell>
          <cell r="AQ377">
            <v>289</v>
          </cell>
          <cell r="AR377" t="str">
            <v>3 NO PACTADOS</v>
          </cell>
          <cell r="AS377" t="str">
            <v>4 NO SE HA ADICIONADO NI EN VALOR y EN TIEMPO</v>
          </cell>
          <cell r="AT377">
            <v>0</v>
          </cell>
          <cell r="AU377">
            <v>0</v>
          </cell>
          <cell r="AV377" t="str">
            <v>N/A</v>
          </cell>
          <cell r="AW377">
            <v>0</v>
          </cell>
          <cell r="AX377" t="str">
            <v>N/A</v>
          </cell>
          <cell r="AY377" t="str">
            <v>N/A</v>
          </cell>
          <cell r="AZ377" t="str">
            <v>19/03/2025</v>
          </cell>
          <cell r="BA377">
            <v>45735</v>
          </cell>
          <cell r="BB377">
            <v>46022</v>
          </cell>
          <cell r="BC377" t="str">
            <v>N/A</v>
          </cell>
          <cell r="BD377" t="str">
            <v>2. NO</v>
          </cell>
          <cell r="BE377" t="str">
            <v>N/A</v>
          </cell>
          <cell r="BF377">
            <v>0</v>
          </cell>
          <cell r="BG377" t="str">
            <v>2. NO</v>
          </cell>
          <cell r="BH377">
            <v>0</v>
          </cell>
          <cell r="BI377" t="str">
            <v>N/A</v>
          </cell>
          <cell r="BJ377">
            <v>0</v>
          </cell>
          <cell r="BK377" t="str">
            <v>N/A</v>
          </cell>
          <cell r="BL377" t="str">
            <v>2025753502300003E</v>
          </cell>
          <cell r="BM377">
            <v>95000000</v>
          </cell>
          <cell r="BN377" t="str">
            <v>DIANA PATRICIA GUERRERO</v>
          </cell>
          <cell r="BO377" t="str">
            <v>N-A</v>
          </cell>
          <cell r="BP377" t="str">
            <v>VIGENTE</v>
          </cell>
          <cell r="BR377" t="str">
            <v>https://www.colombiacompra.gov.co/tienda-virtual-del-estado-colombiano/ordenes-compra/142945</v>
          </cell>
          <cell r="BW377" t="str">
            <v>BANCOLOMBIA S.A.</v>
          </cell>
          <cell r="BX377" t="str">
            <v>Corriente</v>
          </cell>
          <cell r="BY377">
            <v>4821987602</v>
          </cell>
          <cell r="CN377">
            <v>95000000</v>
          </cell>
        </row>
        <row r="378">
          <cell r="A378" t="str">
            <v>ORDEN DE COMPRA 143035</v>
          </cell>
          <cell r="B378" t="str">
            <v>2 NACION</v>
          </cell>
          <cell r="C378" t="str">
            <v>ORDEN DE COMPRA 143035</v>
          </cell>
          <cell r="D378" t="str">
            <v>PLUXEE COLOMBIA S.A.S.</v>
          </cell>
          <cell r="E378">
            <v>45726</v>
          </cell>
          <cell r="F378" t="str">
            <v>PA08-3202032-1-016, PA06-3202032-1-027, PA01-3202008-9-024, Adhesión al acuerdo marco de precios CCE-326-AMP-2022 para el suministro de combustible de la Dirección Territorial Pacifico y sus áreas protegidas para el desarrollo operativo de las actividades enmarcadas en la conservación de la diversidad biológica de las áreas protegidas del SINAP –PNN SANQUIANGAPNN KATIOS -DNMI CABO MANGLARES.</v>
          </cell>
          <cell r="G378" t="str">
            <v>N-A</v>
          </cell>
          <cell r="H378" t="str">
            <v>6 ACUERDO MARCO DE PRECIO</v>
          </cell>
          <cell r="I378" t="str">
            <v>21 ORDEN DE COMPRA</v>
          </cell>
          <cell r="J378" t="str">
            <v>SUMINISTRO</v>
          </cell>
          <cell r="K378" t="str">
            <v>15101506/15101505</v>
          </cell>
          <cell r="L378">
            <v>15725</v>
          </cell>
          <cell r="M378">
            <v>15925</v>
          </cell>
          <cell r="N378">
            <v>45727</v>
          </cell>
          <cell r="O378" t="str">
            <v>N/A</v>
          </cell>
          <cell r="P378">
            <v>35000000</v>
          </cell>
          <cell r="Q378" t="str">
            <v>TREINTA Y CINCO MILLONES</v>
          </cell>
          <cell r="R378" t="str">
            <v>2 PERSONA JURIDICA</v>
          </cell>
          <cell r="S378" t="str">
            <v>1 NIT</v>
          </cell>
          <cell r="T378" t="str">
            <v>N/A</v>
          </cell>
          <cell r="U378" t="str">
            <v>N/A</v>
          </cell>
          <cell r="V378">
            <v>800219876</v>
          </cell>
          <cell r="W378" t="str">
            <v>10 DV 9</v>
          </cell>
          <cell r="X378" t="str">
            <v>N-A</v>
          </cell>
          <cell r="Y378" t="str">
            <v>Cundinamarca</v>
          </cell>
          <cell r="Z378" t="str">
            <v>Bogotá</v>
          </cell>
          <cell r="AA378" t="str">
            <v>N/A</v>
          </cell>
          <cell r="AB378" t="str">
            <v>N/A</v>
          </cell>
          <cell r="AC378" t="str">
            <v>N/A</v>
          </cell>
          <cell r="AD378" t="str">
            <v>N/A</v>
          </cell>
          <cell r="AE378" t="str">
            <v>SI</v>
          </cell>
          <cell r="AF378" t="str">
            <v>1 PÓLIZA</v>
          </cell>
          <cell r="AG378" t="str">
            <v>13 SURAMERICANA</v>
          </cell>
          <cell r="AH378" t="str">
            <v>45 CUMPLIM+ CALIDAD DL SERVICIO</v>
          </cell>
          <cell r="AI378">
            <v>45727</v>
          </cell>
          <cell r="AJ378">
            <v>4228956</v>
          </cell>
          <cell r="AK378" t="str">
            <v>GLORIA TERESITA SERNA ALZATE</v>
          </cell>
          <cell r="AL378" t="str">
            <v>DNMI CABO MANGLARES</v>
          </cell>
          <cell r="AM378" t="str">
            <v>2 SUPERVISOR</v>
          </cell>
          <cell r="AN378" t="str">
            <v>3 CÉDULA DE CIUDADANÍA</v>
          </cell>
          <cell r="AO378">
            <v>16279020</v>
          </cell>
          <cell r="AP378" t="str">
            <v>GUSTAVO ADOLFO MAYOR A</v>
          </cell>
          <cell r="AQ378">
            <v>289</v>
          </cell>
          <cell r="AR378" t="str">
            <v>3 NO PACTADOS</v>
          </cell>
          <cell r="AS378" t="str">
            <v>4 NO SE HA ADICIONADO NI EN VALOR y EN TIEMPO</v>
          </cell>
          <cell r="AT378">
            <v>0</v>
          </cell>
          <cell r="AU378">
            <v>0</v>
          </cell>
          <cell r="AV378" t="str">
            <v>N/A</v>
          </cell>
          <cell r="AW378">
            <v>0</v>
          </cell>
          <cell r="AX378" t="str">
            <v>N/A</v>
          </cell>
          <cell r="AY378" t="str">
            <v>N/A</v>
          </cell>
          <cell r="AZ378" t="str">
            <v>19/03/2025</v>
          </cell>
          <cell r="BA378">
            <v>45735</v>
          </cell>
          <cell r="BB378">
            <v>46022</v>
          </cell>
          <cell r="BC378" t="str">
            <v>N/A</v>
          </cell>
          <cell r="BD378" t="str">
            <v>2. NO</v>
          </cell>
          <cell r="BE378" t="str">
            <v>N/A</v>
          </cell>
          <cell r="BF378">
            <v>0</v>
          </cell>
          <cell r="BG378" t="str">
            <v>2. NO</v>
          </cell>
          <cell r="BH378">
            <v>0</v>
          </cell>
          <cell r="BI378" t="str">
            <v>N/A</v>
          </cell>
          <cell r="BJ378">
            <v>0</v>
          </cell>
          <cell r="BK378" t="str">
            <v>N/A</v>
          </cell>
          <cell r="BL378" t="str">
            <v>2025753502200001E</v>
          </cell>
          <cell r="BM378">
            <v>35000000</v>
          </cell>
          <cell r="BN378" t="str">
            <v>DIANA PATRICIA GUERRERO</v>
          </cell>
          <cell r="BO378" t="str">
            <v>N-A</v>
          </cell>
          <cell r="BP378" t="str">
            <v>VIGENTE</v>
          </cell>
          <cell r="BR378" t="str">
            <v>https://www.colombiacompra.gov.co/tienda-virtual-del-estado-colombiano/ordenes-compra/143035</v>
          </cell>
          <cell r="BW378" t="str">
            <v>BANCOLOMBIA S.A.</v>
          </cell>
          <cell r="BX378" t="str">
            <v>Corriente</v>
          </cell>
          <cell r="BY378">
            <v>4821987602</v>
          </cell>
          <cell r="CN378">
            <v>35000000</v>
          </cell>
        </row>
        <row r="379">
          <cell r="A379" t="str">
            <v>ORDEN DE COMPRA 143035</v>
          </cell>
          <cell r="B379" t="str">
            <v>2 NACION</v>
          </cell>
          <cell r="C379" t="str">
            <v>ORDEN DE COMPRA 143035</v>
          </cell>
          <cell r="D379" t="str">
            <v>PLUXEE COLOMBIA S.A.S.</v>
          </cell>
          <cell r="E379">
            <v>45726</v>
          </cell>
          <cell r="F379" t="str">
            <v xml:space="preserve">PA08-3202032-1-016, PA06-3202032-1-027, PA01-3202008-9-024, Adhesión al acuerdo marco de precios CCE-326-AMP-2022 para el suministro de combustible de la Dirección Territorial Pacifico y sus áreas protegidas para el desarrollo operativo de las actividades enmarcadas en la conservación de la diversidad biológica de las áreas protegidas del SINAP –PNN SANQUIANGAPNN KATIOS -DNMI CABO MANGLARES.
</v>
          </cell>
          <cell r="G379" t="str">
            <v>N-A</v>
          </cell>
          <cell r="H379" t="str">
            <v>6 ACUERDO MARCO DE PRECIO</v>
          </cell>
          <cell r="I379" t="str">
            <v>21 ORDEN DE COMPRA</v>
          </cell>
          <cell r="J379" t="str">
            <v>SUMINISTRO</v>
          </cell>
          <cell r="K379" t="str">
            <v>15101506/15101505</v>
          </cell>
          <cell r="L379">
            <v>15125</v>
          </cell>
          <cell r="M379">
            <v>16025</v>
          </cell>
          <cell r="N379">
            <v>45727</v>
          </cell>
          <cell r="O379" t="str">
            <v>N/A</v>
          </cell>
          <cell r="P379">
            <v>45000000</v>
          </cell>
          <cell r="Q379" t="str">
            <v>CUARENTA Y CINCO MILLONES</v>
          </cell>
          <cell r="R379" t="str">
            <v>2 PERSONA JURIDICA</v>
          </cell>
          <cell r="S379" t="str">
            <v>1 NIT</v>
          </cell>
          <cell r="T379" t="str">
            <v>N/A</v>
          </cell>
          <cell r="U379" t="str">
            <v>N/A</v>
          </cell>
          <cell r="V379">
            <v>800219876</v>
          </cell>
          <cell r="W379" t="str">
            <v>10 DV 9</v>
          </cell>
          <cell r="X379" t="str">
            <v>N-A</v>
          </cell>
          <cell r="Y379" t="str">
            <v>Cundinamarca</v>
          </cell>
          <cell r="Z379" t="str">
            <v>Bogotá</v>
          </cell>
          <cell r="AA379" t="str">
            <v>N/A</v>
          </cell>
          <cell r="AB379" t="str">
            <v>N/A</v>
          </cell>
          <cell r="AC379" t="str">
            <v>N/A</v>
          </cell>
          <cell r="AD379" t="str">
            <v>N/A</v>
          </cell>
          <cell r="AE379" t="str">
            <v>SI</v>
          </cell>
          <cell r="AF379" t="str">
            <v>1 PÓLIZA</v>
          </cell>
          <cell r="AG379" t="str">
            <v>13 SURAMERICANA</v>
          </cell>
          <cell r="AH379" t="str">
            <v>45 CUMPLIM+ CALIDAD DL SERVICIO</v>
          </cell>
          <cell r="AI379">
            <v>45727</v>
          </cell>
          <cell r="AJ379">
            <v>4228956</v>
          </cell>
          <cell r="AK379" t="str">
            <v>GLORIA TERESITA SERNA ALZATE</v>
          </cell>
          <cell r="AL379" t="str">
            <v>PNN SANQUIANGA</v>
          </cell>
          <cell r="AM379" t="str">
            <v>2 SUPERVISOR</v>
          </cell>
          <cell r="AN379" t="str">
            <v>3 CÉDULA DE CIUDADANÍA</v>
          </cell>
          <cell r="AO379">
            <v>16279020</v>
          </cell>
          <cell r="AP379" t="str">
            <v>GUSTAVO ADOLFO MAYOR A</v>
          </cell>
          <cell r="AQ379">
            <v>289</v>
          </cell>
          <cell r="AR379" t="str">
            <v>3 NO PACTADOS</v>
          </cell>
          <cell r="AS379" t="str">
            <v>4 NO SE HA ADICIONADO NI EN VALOR y EN TIEMPO</v>
          </cell>
          <cell r="AT379">
            <v>0</v>
          </cell>
          <cell r="AU379">
            <v>0</v>
          </cell>
          <cell r="AV379" t="str">
            <v>N/A</v>
          </cell>
          <cell r="AW379">
            <v>0</v>
          </cell>
          <cell r="AX379" t="str">
            <v>N/A</v>
          </cell>
          <cell r="AY379" t="str">
            <v>N/A</v>
          </cell>
          <cell r="AZ379" t="str">
            <v>19/03/2025</v>
          </cell>
          <cell r="BA379">
            <v>45735</v>
          </cell>
          <cell r="BB379">
            <v>46022</v>
          </cell>
          <cell r="BC379" t="str">
            <v>N/A</v>
          </cell>
          <cell r="BD379" t="str">
            <v>2. NO</v>
          </cell>
          <cell r="BE379" t="str">
            <v>N/A</v>
          </cell>
          <cell r="BF379">
            <v>0</v>
          </cell>
          <cell r="BG379" t="str">
            <v>2. NO</v>
          </cell>
          <cell r="BH379">
            <v>0</v>
          </cell>
          <cell r="BI379" t="str">
            <v>-</v>
          </cell>
          <cell r="BJ379" t="str">
            <v>-</v>
          </cell>
          <cell r="BK379" t="str">
            <v>N/A</v>
          </cell>
          <cell r="BL379" t="str">
            <v>2025753502200001E</v>
          </cell>
          <cell r="BM379">
            <v>45000000</v>
          </cell>
          <cell r="BN379" t="str">
            <v>DIANA PATRICIA GUERRERO</v>
          </cell>
          <cell r="BO379" t="str">
            <v>N-A</v>
          </cell>
          <cell r="BP379" t="str">
            <v>VIGENTE</v>
          </cell>
          <cell r="BR379" t="str">
            <v>https://www.colombiacompra.gov.co/tienda-virtual-del-estado-colombiano/ordenes-compra/143035</v>
          </cell>
          <cell r="BW379" t="str">
            <v>BANCOLOMBIA S.A.</v>
          </cell>
          <cell r="BX379" t="str">
            <v>Corriente</v>
          </cell>
          <cell r="BY379">
            <v>4821987602</v>
          </cell>
          <cell r="CN379">
            <v>45000000</v>
          </cell>
        </row>
        <row r="380">
          <cell r="A380" t="str">
            <v>ORDEN DE COMPRA 143035</v>
          </cell>
          <cell r="B380" t="str">
            <v>2 NACION</v>
          </cell>
          <cell r="C380" t="str">
            <v>ORDEN DE COMPRA 143035</v>
          </cell>
          <cell r="D380" t="str">
            <v>PLUXEE COLOMBIA S.A.S.</v>
          </cell>
          <cell r="E380">
            <v>45726</v>
          </cell>
          <cell r="F380" t="str">
            <v xml:space="preserve">PA08-3202032-1-016, PA06-3202032-1-027, PA01-3202008-9-024, Adhesión al acuerdo marco de precios CCE-326-AMP-2022 para el suministro de combustible de la Dirección Territorial Pacifico y sus áreas protegidas para el desarrollo operativo de las actividades enmarcadas en la conservación de la diversidad biológica de las áreas protegidas del SINAP –PNN SANQUIANGAPNN KATIOS -DNMI CABO MANGLARES.
</v>
          </cell>
          <cell r="G380" t="str">
            <v>N-A</v>
          </cell>
          <cell r="H380" t="str">
            <v>6 ACUERDO MARCO DE PRECIO</v>
          </cell>
          <cell r="I380" t="str">
            <v>21 ORDEN DE COMPRA</v>
          </cell>
          <cell r="J380" t="str">
            <v>SUMINISTRO</v>
          </cell>
          <cell r="K380" t="str">
            <v>15101506/15101505</v>
          </cell>
          <cell r="L380">
            <v>15625</v>
          </cell>
          <cell r="M380">
            <v>15825</v>
          </cell>
          <cell r="N380">
            <v>45727</v>
          </cell>
          <cell r="O380" t="str">
            <v>N/A</v>
          </cell>
          <cell r="P380">
            <v>90000000</v>
          </cell>
          <cell r="Q380" t="str">
            <v>NOVENTA MILLONES</v>
          </cell>
          <cell r="R380" t="str">
            <v>2 PERSONA JURIDICA</v>
          </cell>
          <cell r="S380" t="str">
            <v>1 NIT</v>
          </cell>
          <cell r="T380" t="str">
            <v>N/A</v>
          </cell>
          <cell r="U380" t="str">
            <v>N/A</v>
          </cell>
          <cell r="V380">
            <v>800219876</v>
          </cell>
          <cell r="W380" t="str">
            <v>10 DV 9</v>
          </cell>
          <cell r="X380" t="str">
            <v>N-A</v>
          </cell>
          <cell r="Y380" t="str">
            <v>Cundinamarca</v>
          </cell>
          <cell r="Z380" t="str">
            <v>Bogotá</v>
          </cell>
          <cell r="AA380" t="str">
            <v>N/A</v>
          </cell>
          <cell r="AB380" t="str">
            <v>N/A</v>
          </cell>
          <cell r="AC380" t="str">
            <v>N/A</v>
          </cell>
          <cell r="AD380" t="str">
            <v>N/A</v>
          </cell>
          <cell r="AE380" t="str">
            <v>SI</v>
          </cell>
          <cell r="AF380" t="str">
            <v>1 PÓLIZA</v>
          </cell>
          <cell r="AG380" t="str">
            <v>13 SURAMERICANA</v>
          </cell>
          <cell r="AH380" t="str">
            <v>45 CUMPLIM+ CALIDAD DL SERVICIO</v>
          </cell>
          <cell r="AI380">
            <v>45727</v>
          </cell>
          <cell r="AJ380">
            <v>4228956</v>
          </cell>
          <cell r="AK380" t="str">
            <v>GLORIA TERESITA SERNA ALZATE</v>
          </cell>
          <cell r="AL380" t="str">
            <v>PNN LOS KATIOS</v>
          </cell>
          <cell r="AM380" t="str">
            <v>2 SUPERVISOR</v>
          </cell>
          <cell r="AN380" t="str">
            <v>3 CÉDULA DE CIUDADANÍA</v>
          </cell>
          <cell r="AO380">
            <v>12563768</v>
          </cell>
          <cell r="AP380" t="str">
            <v>NELSON DE LA ROSA MANJARRES</v>
          </cell>
          <cell r="AQ380">
            <v>289</v>
          </cell>
          <cell r="AR380" t="str">
            <v>3 NO PACTADOS</v>
          </cell>
          <cell r="AS380" t="str">
            <v>4 NO SE HA ADICIONADO NI EN VALOR y EN TIEMPO</v>
          </cell>
          <cell r="AT380">
            <v>0</v>
          </cell>
          <cell r="AU380">
            <v>0</v>
          </cell>
          <cell r="AV380" t="str">
            <v>N/A</v>
          </cell>
          <cell r="AW380">
            <v>0</v>
          </cell>
          <cell r="AX380" t="str">
            <v>N/A</v>
          </cell>
          <cell r="AY380" t="str">
            <v>N/A</v>
          </cell>
          <cell r="AZ380" t="str">
            <v>19/03/2025</v>
          </cell>
          <cell r="BA380">
            <v>45735</v>
          </cell>
          <cell r="BB380">
            <v>46022</v>
          </cell>
          <cell r="BC380" t="str">
            <v>N/A</v>
          </cell>
          <cell r="BD380" t="str">
            <v>2. NO</v>
          </cell>
          <cell r="BE380" t="str">
            <v>N/A</v>
          </cell>
          <cell r="BF380">
            <v>0</v>
          </cell>
          <cell r="BG380" t="str">
            <v>2. NO</v>
          </cell>
          <cell r="BH380">
            <v>0</v>
          </cell>
          <cell r="BI380" t="str">
            <v>N/A</v>
          </cell>
          <cell r="BJ380">
            <v>0</v>
          </cell>
          <cell r="BK380" t="str">
            <v>N/A</v>
          </cell>
          <cell r="BL380" t="str">
            <v>2025753502200001E</v>
          </cell>
          <cell r="BM380">
            <v>90000000</v>
          </cell>
          <cell r="BN380" t="str">
            <v>DIANA PATRICIA GUERRERO</v>
          </cell>
          <cell r="BO380" t="str">
            <v>N-A</v>
          </cell>
          <cell r="BP380" t="str">
            <v>VIGENTE</v>
          </cell>
          <cell r="BR380" t="str">
            <v>https://www.colombiacompra.gov.co/tienda-virtual-del-estado-colombiano/ordenes-compra/143035</v>
          </cell>
          <cell r="BW380" t="str">
            <v>BANCOLOMBIA S.A.</v>
          </cell>
          <cell r="BX380" t="str">
            <v>Corriente</v>
          </cell>
          <cell r="BY380">
            <v>4821987602</v>
          </cell>
          <cell r="CN380">
            <v>90000000</v>
          </cell>
        </row>
        <row r="381">
          <cell r="A381" t="str">
            <v>ORDEN DE COMPRA 144401</v>
          </cell>
          <cell r="B381" t="str">
            <v>2 NACION</v>
          </cell>
          <cell r="C381" t="str">
            <v>ORDEN DE COMPRA 144401</v>
          </cell>
          <cell r="D381" t="str">
            <v>PANAMERICANA OUTSOURCING S.A.</v>
          </cell>
          <cell r="E381">
            <v>45749</v>
          </cell>
          <cell r="F381" t="str">
            <v>PA00-1101-03, PA05-1103-02, PA08-1105-02 Servicio de aseo y cafetería y la adquisición de productos e insumos de aseo para la Dirección Territorial Pacífico y áreas protegidas.</v>
          </cell>
          <cell r="G381" t="str">
            <v>N-A</v>
          </cell>
          <cell r="H381" t="str">
            <v>6 ACUERDO MARCO DE PRECIO</v>
          </cell>
          <cell r="I381" t="str">
            <v>21 ORDEN DE COMPRA</v>
          </cell>
          <cell r="J381" t="str">
            <v>COMPRAVENTA</v>
          </cell>
          <cell r="K381">
            <v>47121803</v>
          </cell>
          <cell r="L381">
            <v>17825</v>
          </cell>
          <cell r="M381">
            <v>19625</v>
          </cell>
          <cell r="N381">
            <v>45750</v>
          </cell>
          <cell r="O381" t="str">
            <v>N/A</v>
          </cell>
          <cell r="P381">
            <v>29869202</v>
          </cell>
          <cell r="Q381" t="str">
            <v xml:space="preserve">VEINTINUEVE MILLONES OCHOCIENTOS SESENTA Y NUEVE MIL DOSCIENTOS DOS </v>
          </cell>
          <cell r="R381" t="str">
            <v>2 PERSONA JURIDICA</v>
          </cell>
          <cell r="S381" t="str">
            <v>1 NIT</v>
          </cell>
          <cell r="T381" t="str">
            <v>N/A</v>
          </cell>
          <cell r="U381" t="str">
            <v>N/A</v>
          </cell>
          <cell r="V381">
            <v>830077655</v>
          </cell>
          <cell r="W381" t="str">
            <v>7 DV 6</v>
          </cell>
          <cell r="X381" t="str">
            <v>N-A</v>
          </cell>
          <cell r="Y381" t="str">
            <v>Bogotá D.C</v>
          </cell>
          <cell r="Z381" t="str">
            <v>Bogotá D.C</v>
          </cell>
          <cell r="AA381" t="str">
            <v>N/A</v>
          </cell>
          <cell r="AB381" t="str">
            <v>N/A</v>
          </cell>
          <cell r="AC381" t="str">
            <v>N/A</v>
          </cell>
          <cell r="AD381" t="str">
            <v>N/A</v>
          </cell>
          <cell r="AE381" t="str">
            <v>NO</v>
          </cell>
          <cell r="AF381" t="str">
            <v>6 NO CONSTITUYÓ GARANTÍAS</v>
          </cell>
          <cell r="AG381" t="str">
            <v>N-A</v>
          </cell>
          <cell r="AH381" t="str">
            <v>N-A</v>
          </cell>
          <cell r="AI381" t="str">
            <v>N-A</v>
          </cell>
          <cell r="AJ381" t="str">
            <v>N-A</v>
          </cell>
          <cell r="AK381" t="str">
            <v>GLORIA TERESITA SERNA ALZATE</v>
          </cell>
          <cell r="AL381" t="str">
            <v>DTPA</v>
          </cell>
          <cell r="AM381" t="str">
            <v>2 SUPERVISOR</v>
          </cell>
          <cell r="AN381" t="str">
            <v>3 CÉDULA DE CIUDADANÍA</v>
          </cell>
          <cell r="AO381">
            <v>24344682</v>
          </cell>
          <cell r="AP381" t="str">
            <v>DIANA CAROLINA GOMEZ</v>
          </cell>
          <cell r="AR381" t="str">
            <v>3 NO PACTADOS</v>
          </cell>
          <cell r="AS381" t="str">
            <v>4 NO SE HA ADICIONADO NI EN VALOR y EN TIEMPO</v>
          </cell>
          <cell r="AT381">
            <v>0</v>
          </cell>
          <cell r="AU381">
            <v>0</v>
          </cell>
          <cell r="AV381" t="str">
            <v>N/A</v>
          </cell>
          <cell r="AW381">
            <v>0</v>
          </cell>
          <cell r="AX381" t="str">
            <v>N/A</v>
          </cell>
          <cell r="AY381" t="str">
            <v>N/A</v>
          </cell>
          <cell r="AZ381" t="str">
            <v>N-A</v>
          </cell>
          <cell r="BA381">
            <v>45749</v>
          </cell>
          <cell r="BB381">
            <v>45772</v>
          </cell>
          <cell r="BC381" t="str">
            <v>N/A</v>
          </cell>
          <cell r="BD381" t="str">
            <v>2. NO</v>
          </cell>
          <cell r="BE381" t="str">
            <v>N/A</v>
          </cell>
          <cell r="BF381">
            <v>0</v>
          </cell>
          <cell r="BG381" t="str">
            <v>2. NO</v>
          </cell>
          <cell r="BH381">
            <v>0</v>
          </cell>
          <cell r="BI381" t="str">
            <v>N/A</v>
          </cell>
          <cell r="BJ381">
            <v>0</v>
          </cell>
          <cell r="BK381" t="str">
            <v>N/A</v>
          </cell>
          <cell r="BL381" t="str">
            <v>2025753502200002E</v>
          </cell>
          <cell r="BM381">
            <v>29869202</v>
          </cell>
          <cell r="BN381" t="str">
            <v>JULIANA ISABEL MONTES ROMERO</v>
          </cell>
          <cell r="BO381" t="str">
            <v>N-A</v>
          </cell>
          <cell r="BP381" t="str">
            <v>VIGENTE</v>
          </cell>
          <cell r="BR381" t="str">
            <v xml:space="preserve">https://www.colombiacompra.gov.co/tienda-virtual-del-estado-colombiano/ordenes-compra/144401 </v>
          </cell>
          <cell r="BW381" t="str">
            <v>BANCOLOMBIA S.A.</v>
          </cell>
          <cell r="BX381" t="str">
            <v>Corriente</v>
          </cell>
          <cell r="BY381">
            <v>17406862171</v>
          </cell>
          <cell r="CN381">
            <v>29869202</v>
          </cell>
        </row>
        <row r="382">
          <cell r="A382" t="str">
            <v>ORDEN DE COMPRA 144620</v>
          </cell>
          <cell r="B382" t="str">
            <v>1 FONAM</v>
          </cell>
          <cell r="C382" t="str">
            <v>ORDEN DE COMPRA 144620</v>
          </cell>
          <cell r="D382" t="str">
            <v>DISTRACOM S.A</v>
          </cell>
          <cell r="E382">
            <v>45754</v>
          </cell>
          <cell r="F382" t="str">
            <v>PA04-3202032-1-102 -PA09-3202032-1-027 Adhesión al acuerdo marco de precios CCE-326-AMP-2022 para el suministro de combustible de la Dirección Territorial Pacifico y sus áreas protegidas para el desarrollo operativo de las actividades enmarcadas en la conservación de la diversidad biológica de las áreas protegidas, así como en los ecosistemas andinos y de páramo. PNN FARALLONES DE CALI y PNN URAMBA BAHÍA MÁLAGA.</v>
          </cell>
          <cell r="G382" t="str">
            <v>N-A</v>
          </cell>
          <cell r="H382" t="str">
            <v>6 ACUERDO MARCO DE PRECIO</v>
          </cell>
          <cell r="I382" t="str">
            <v>21 ORDEN DE COMPRA</v>
          </cell>
          <cell r="J382" t="str">
            <v>SUMINISTRO</v>
          </cell>
          <cell r="K382" t="str">
            <v>15101506/15101505</v>
          </cell>
          <cell r="L382">
            <v>12425</v>
          </cell>
          <cell r="M382">
            <v>16025</v>
          </cell>
          <cell r="N382">
            <v>45754</v>
          </cell>
          <cell r="O382" t="str">
            <v>N/A</v>
          </cell>
          <cell r="P382">
            <v>10000000</v>
          </cell>
          <cell r="Q382" t="str">
            <v>DIEZ MILLONES</v>
          </cell>
          <cell r="R382" t="str">
            <v>2 PERSONA JURIDICA</v>
          </cell>
          <cell r="S382" t="str">
            <v>1 NIT</v>
          </cell>
          <cell r="T382" t="str">
            <v>N/A</v>
          </cell>
          <cell r="U382" t="str">
            <v>N/A</v>
          </cell>
          <cell r="V382">
            <v>811009788</v>
          </cell>
          <cell r="W382" t="str">
            <v>9 DV 8</v>
          </cell>
          <cell r="X382" t="str">
            <v>N-A</v>
          </cell>
          <cell r="Y382" t="str">
            <v>Antioquia</v>
          </cell>
          <cell r="Z382" t="str">
            <v>Medellín</v>
          </cell>
          <cell r="AA382" t="str">
            <v>N/A</v>
          </cell>
          <cell r="AB382" t="str">
            <v>N/A</v>
          </cell>
          <cell r="AC382" t="str">
            <v>N/A</v>
          </cell>
          <cell r="AD382" t="str">
            <v>N/A</v>
          </cell>
          <cell r="AE382" t="str">
            <v>SI</v>
          </cell>
          <cell r="AF382" t="str">
            <v>1 PÓLIZA</v>
          </cell>
          <cell r="AG382" t="str">
            <v>12 SEGUROS DEL ESTADO</v>
          </cell>
          <cell r="AH382" t="str">
            <v>45 CUMPLIM+ CALIDAD DL SERVICIO</v>
          </cell>
          <cell r="AI382">
            <v>45755</v>
          </cell>
          <cell r="AJ382" t="str">
            <v>60-46-101004724</v>
          </cell>
          <cell r="AK382" t="str">
            <v>GLORIA TERESITA SERNA ALZATE</v>
          </cell>
          <cell r="AL382" t="str">
            <v>PNN FARALLONES DE CALI</v>
          </cell>
          <cell r="AM382" t="str">
            <v>2 SUPERVISOR</v>
          </cell>
          <cell r="AN382" t="str">
            <v>3 CÉDULA DE CIUDADANÍA</v>
          </cell>
          <cell r="AO382">
            <v>1082775671</v>
          </cell>
          <cell r="AP382" t="str">
            <v>JUAN MANUEL GUZMÁN LÓPEZ</v>
          </cell>
          <cell r="AR382" t="str">
            <v>3 NO PACTADOS</v>
          </cell>
          <cell r="AS382" t="str">
            <v>4 NO SE HA ADICIONADO NI EN VALOR y EN TIEMPO</v>
          </cell>
          <cell r="AT382">
            <v>0</v>
          </cell>
          <cell r="AU382">
            <v>0</v>
          </cell>
          <cell r="AV382" t="str">
            <v>N/A</v>
          </cell>
          <cell r="AW382">
            <v>0</v>
          </cell>
          <cell r="AX382" t="str">
            <v>N/A</v>
          </cell>
          <cell r="AY382" t="str">
            <v>N/A</v>
          </cell>
          <cell r="AZ382">
            <v>45768</v>
          </cell>
          <cell r="BA382">
            <v>45754</v>
          </cell>
          <cell r="BB382">
            <v>46022</v>
          </cell>
          <cell r="BC382" t="str">
            <v>N/A</v>
          </cell>
          <cell r="BD382" t="str">
            <v>2. NO</v>
          </cell>
          <cell r="BE382" t="str">
            <v>N/A</v>
          </cell>
          <cell r="BF382" t="str">
            <v>N-A</v>
          </cell>
          <cell r="BG382" t="str">
            <v>2. NO</v>
          </cell>
          <cell r="BH382">
            <v>0</v>
          </cell>
          <cell r="BI382" t="str">
            <v>N/A</v>
          </cell>
          <cell r="BJ382">
            <v>0</v>
          </cell>
          <cell r="BK382" t="str">
            <v>N/A</v>
          </cell>
          <cell r="BL382" t="str">
            <v>2025753502300004E</v>
          </cell>
          <cell r="BM382">
            <v>10000000</v>
          </cell>
          <cell r="BN382" t="str">
            <v>DIANA PATRICIA GUERRERO</v>
          </cell>
          <cell r="BO382" t="str">
            <v>N-A</v>
          </cell>
          <cell r="BP382" t="str">
            <v>VIGENTE</v>
          </cell>
          <cell r="BR382" t="str">
            <v xml:space="preserve">https://www.colombiacompra.gov.co/tienda-virtual-del-estado-colombiano/ordenes-compra/144620 </v>
          </cell>
          <cell r="BW382" t="str">
            <v>BANCO BILBAO VIZCAYA ARGENTARIA COLOMBIA S.A. BBVA</v>
          </cell>
          <cell r="BX382" t="str">
            <v>Corriente</v>
          </cell>
          <cell r="BY382">
            <v>559106273</v>
          </cell>
          <cell r="CN382">
            <v>10000000</v>
          </cell>
        </row>
        <row r="383">
          <cell r="A383" t="str">
            <v>ORDEN DE COMPRA 144620</v>
          </cell>
          <cell r="B383" t="str">
            <v>1 FONAM</v>
          </cell>
          <cell r="C383" t="str">
            <v>ORDEN DE COMPRA 144620</v>
          </cell>
          <cell r="D383" t="str">
            <v>DISTRACOM S.A</v>
          </cell>
          <cell r="E383">
            <v>45754</v>
          </cell>
          <cell r="F383" t="str">
            <v>PA04-3202032-1-102 -PA09-3202032-1-027 Adhesión al acuerdo marco de precios CCE-326-AMP-2022 para el suministro de combustible de la Dirección Territorial Pacifico y sus áreas protegidas para el desarrollo operativo de las actividades enmarcadas en la conservación de la diversidad biológica de las áreas protegidas, así como en los ecosistemas andinos y de páramo. PNN FARALLONES DE CALI y PNN URAMBA BAHÍA MÁLAGA.</v>
          </cell>
          <cell r="G383" t="str">
            <v>N-A</v>
          </cell>
          <cell r="H383" t="str">
            <v>6 ACUERDO MARCO DE PRECIO</v>
          </cell>
          <cell r="I383" t="str">
            <v>21 ORDEN DE COMPRA</v>
          </cell>
          <cell r="J383" t="str">
            <v>SUMINISTRO</v>
          </cell>
          <cell r="K383" t="str">
            <v>15101506/15101505</v>
          </cell>
          <cell r="L383">
            <v>15925</v>
          </cell>
          <cell r="M383">
            <v>16125</v>
          </cell>
          <cell r="N383">
            <v>45755</v>
          </cell>
          <cell r="O383" t="str">
            <v>N/A</v>
          </cell>
          <cell r="P383">
            <v>60000000</v>
          </cell>
          <cell r="Q383" t="str">
            <v>SESENTA MILLONES</v>
          </cell>
          <cell r="R383" t="str">
            <v>2 PERSONA JURIDICA</v>
          </cell>
          <cell r="S383" t="str">
            <v>1 NIT</v>
          </cell>
          <cell r="T383" t="str">
            <v>N/A</v>
          </cell>
          <cell r="U383" t="str">
            <v>N/A</v>
          </cell>
          <cell r="V383">
            <v>811009788</v>
          </cell>
          <cell r="W383" t="str">
            <v>9 DV 8</v>
          </cell>
          <cell r="X383" t="str">
            <v>N-A</v>
          </cell>
          <cell r="Y383" t="str">
            <v>Antioquia</v>
          </cell>
          <cell r="Z383" t="str">
            <v>Medellín</v>
          </cell>
          <cell r="AA383" t="str">
            <v>N/A</v>
          </cell>
          <cell r="AB383" t="str">
            <v>N/A</v>
          </cell>
          <cell r="AC383" t="str">
            <v>N/A</v>
          </cell>
          <cell r="AD383" t="str">
            <v>N/A</v>
          </cell>
          <cell r="AE383" t="str">
            <v>SI</v>
          </cell>
          <cell r="AF383" t="str">
            <v>1 PÓLIZA</v>
          </cell>
          <cell r="AG383" t="str">
            <v>12 SEGUROS DEL ESTADO</v>
          </cell>
          <cell r="AH383" t="str">
            <v>45 CUMPLIM+ CALIDAD DL SERVICIO</v>
          </cell>
          <cell r="AI383">
            <v>45755</v>
          </cell>
          <cell r="AJ383" t="str">
            <v>60-46-101004724</v>
          </cell>
          <cell r="AK383" t="str">
            <v>GLORIA TERESITA SERNA ALZATE</v>
          </cell>
          <cell r="AL383" t="str">
            <v>PNN URAMBA BAHÍA MÁLAGA</v>
          </cell>
          <cell r="AM383" t="str">
            <v>2 SUPERVISOR</v>
          </cell>
          <cell r="AN383" t="str">
            <v>3 CÉDULA DE CIUDADANÍA</v>
          </cell>
          <cell r="AO383">
            <v>79189471</v>
          </cell>
          <cell r="AP383" t="str">
            <v>JUAN CARLOS CONTRERAS</v>
          </cell>
          <cell r="AR383" t="str">
            <v>3 NO PACTADOS</v>
          </cell>
          <cell r="AS383" t="str">
            <v>4 NO SE HA ADICIONADO NI EN VALOR y EN TIEMPO</v>
          </cell>
          <cell r="AT383">
            <v>0</v>
          </cell>
          <cell r="AU383">
            <v>0</v>
          </cell>
          <cell r="AV383" t="str">
            <v>N/A</v>
          </cell>
          <cell r="AW383">
            <v>0</v>
          </cell>
          <cell r="AX383" t="str">
            <v>N/A</v>
          </cell>
          <cell r="AY383" t="str">
            <v>N/A</v>
          </cell>
          <cell r="AZ383">
            <v>45768</v>
          </cell>
          <cell r="BA383">
            <v>45754</v>
          </cell>
          <cell r="BB383">
            <v>46022</v>
          </cell>
          <cell r="BC383" t="str">
            <v>N/A</v>
          </cell>
          <cell r="BD383" t="str">
            <v>2. NO</v>
          </cell>
          <cell r="BE383" t="str">
            <v>N/A</v>
          </cell>
          <cell r="BF383">
            <v>0</v>
          </cell>
          <cell r="BG383" t="str">
            <v>2. NO</v>
          </cell>
          <cell r="BH383">
            <v>0</v>
          </cell>
          <cell r="BI383" t="str">
            <v>N/A</v>
          </cell>
          <cell r="BJ383">
            <v>0</v>
          </cell>
          <cell r="BK383" t="str">
            <v>N/A</v>
          </cell>
          <cell r="BL383" t="str">
            <v>2025753502300004E</v>
          </cell>
          <cell r="BM383">
            <v>60000000</v>
          </cell>
          <cell r="BN383" t="str">
            <v>DIANA PATRICIA GUERRERO</v>
          </cell>
          <cell r="BO383" t="str">
            <v>N-A</v>
          </cell>
          <cell r="BP383" t="str">
            <v>VIGENTE</v>
          </cell>
          <cell r="BR383" t="str">
            <v xml:space="preserve">https://www.colombiacompra.gov.co/tienda-virtual-del-estado-colombiano/ordenes-compra/144620 </v>
          </cell>
          <cell r="BW383" t="str">
            <v>BANCO BILBAO VIZCAYA ARGENTARIA COLOMBIA S.A. BBVA</v>
          </cell>
          <cell r="BX383" t="str">
            <v>Corriente</v>
          </cell>
          <cell r="BY383">
            <v>559106273</v>
          </cell>
          <cell r="CN383">
            <v>60000000</v>
          </cell>
        </row>
        <row r="384">
          <cell r="A384" t="str">
            <v>ORDEN DE COMPRA 147431</v>
          </cell>
          <cell r="B384" t="str">
            <v>1 FONAM</v>
          </cell>
          <cell r="C384" t="str">
            <v>ORDEN DE COMPRA 147431</v>
          </cell>
          <cell r="D384" t="str">
            <v>PROVEER INSTITUCIONAL S.A.S</v>
          </cell>
          <cell r="E384">
            <v>45819</v>
          </cell>
          <cell r="F384" t="str">
            <v xml:space="preserve">Adquirir insumos, herramientas y materiales de aseo y cafetería para las sedes administrativas y operativas del PNN Farallones de Cali, especialmente en los ecosistemas andinos y de páramo, en el marco de la conservación de la diversidad biológica de las Áreas Protegidas del SINAP Nacional. </v>
          </cell>
          <cell r="G384" t="str">
            <v>N-A</v>
          </cell>
          <cell r="H384" t="str">
            <v>6 ACUERDO MARCO DE PRECIO</v>
          </cell>
          <cell r="I384" t="str">
            <v>21 ORDEN DE COMPRA</v>
          </cell>
          <cell r="J384" t="str">
            <v>COMPRAVENTA</v>
          </cell>
          <cell r="K384">
            <v>47131810</v>
          </cell>
          <cell r="L384">
            <v>20325</v>
          </cell>
          <cell r="M384">
            <v>26725</v>
          </cell>
          <cell r="N384">
            <v>45820</v>
          </cell>
          <cell r="O384" t="str">
            <v>N/A</v>
          </cell>
          <cell r="P384">
            <v>4999797</v>
          </cell>
          <cell r="Q384" t="str">
            <v>CUATRO MILLONES NOVECIENTOS NOVENTA Y NUEVE MIL SETECIENTOS NOVENTA Y SIETE</v>
          </cell>
          <cell r="R384" t="str">
            <v>2 PERSONA JURIDICA</v>
          </cell>
          <cell r="S384" t="str">
            <v>1 NIT</v>
          </cell>
          <cell r="T384" t="str">
            <v>N/A</v>
          </cell>
          <cell r="U384" t="str">
            <v>N/A</v>
          </cell>
          <cell r="V384">
            <v>900365660</v>
          </cell>
          <cell r="W384" t="str">
            <v>3 DV 2</v>
          </cell>
          <cell r="X384" t="str">
            <v>N-A</v>
          </cell>
          <cell r="Y384" t="str">
            <v>Risaralda</v>
          </cell>
          <cell r="Z384" t="str">
            <v>Dosquebradas</v>
          </cell>
          <cell r="AA384" t="str">
            <v>N/A</v>
          </cell>
          <cell r="AB384" t="str">
            <v>N/A</v>
          </cell>
          <cell r="AC384" t="str">
            <v>N/A</v>
          </cell>
          <cell r="AD384" t="str">
            <v>N/A</v>
          </cell>
          <cell r="AE384" t="str">
            <v>NO</v>
          </cell>
          <cell r="AF384" t="str">
            <v>6 NO CONSTITUYÓ GARANTÍAS</v>
          </cell>
          <cell r="AG384" t="str">
            <v>N-A</v>
          </cell>
          <cell r="AH384" t="str">
            <v>N-A</v>
          </cell>
          <cell r="AI384" t="str">
            <v>N-A</v>
          </cell>
          <cell r="AJ384" t="str">
            <v>N-A</v>
          </cell>
          <cell r="AK384" t="str">
            <v>GLORIA TERESITA SERNA ALZATE</v>
          </cell>
          <cell r="AL384" t="str">
            <v>PNN FARALLONES DE CALI</v>
          </cell>
          <cell r="AM384" t="str">
            <v>2 SUPERVISOR</v>
          </cell>
          <cell r="AN384" t="str">
            <v>3 CÉDULA DE CIUDADANÍA</v>
          </cell>
          <cell r="AO384">
            <v>29120620</v>
          </cell>
          <cell r="AP384" t="str">
            <v>MARIA JULIANA CERON</v>
          </cell>
          <cell r="AQ384">
            <v>12</v>
          </cell>
          <cell r="AR384" t="str">
            <v>3 NO PACTADOS</v>
          </cell>
          <cell r="AS384" t="str">
            <v>4 NO SE HA ADICIONADO NI EN VALOR y EN TIEMPO</v>
          </cell>
          <cell r="AT384">
            <v>0</v>
          </cell>
          <cell r="AU384">
            <v>0</v>
          </cell>
          <cell r="AV384" t="str">
            <v>N/A</v>
          </cell>
          <cell r="AW384">
            <v>0</v>
          </cell>
          <cell r="AX384" t="str">
            <v>N/A</v>
          </cell>
          <cell r="AY384" t="str">
            <v>N/A</v>
          </cell>
          <cell r="AZ384" t="str">
            <v>N-A</v>
          </cell>
          <cell r="BA384">
            <v>45819</v>
          </cell>
          <cell r="BB384">
            <v>45831</v>
          </cell>
          <cell r="BC384" t="str">
            <v>N/A</v>
          </cell>
          <cell r="BD384" t="str">
            <v>2. NO</v>
          </cell>
          <cell r="BE384" t="str">
            <v>N/A</v>
          </cell>
          <cell r="BF384">
            <v>0</v>
          </cell>
          <cell r="BG384" t="str">
            <v>2. NO</v>
          </cell>
          <cell r="BH384">
            <v>0</v>
          </cell>
          <cell r="BI384" t="str">
            <v>N/A</v>
          </cell>
          <cell r="BJ384">
            <v>0</v>
          </cell>
          <cell r="BK384" t="str">
            <v>N/A</v>
          </cell>
          <cell r="BL384" t="str">
            <v xml:space="preserve">2025753502300005E </v>
          </cell>
          <cell r="BM384">
            <v>4999797</v>
          </cell>
          <cell r="BN384" t="str">
            <v>WENDY ISABEL DAVID</v>
          </cell>
          <cell r="BO384" t="str">
            <v>N-A</v>
          </cell>
          <cell r="BP384" t="str">
            <v>VIGENTE</v>
          </cell>
          <cell r="BR384" t="str">
            <v xml:space="preserve">https://www.colombiacompra.gov.co/tienda-virtual-del-estado-colombiano/ordenes-compra/147431           </v>
          </cell>
          <cell r="BW384" t="str">
            <v>BANCO DE BOGOTA</v>
          </cell>
          <cell r="BX384" t="str">
            <v>Corriente</v>
          </cell>
          <cell r="BY384">
            <v>279144497</v>
          </cell>
          <cell r="CN384">
            <v>4999797</v>
          </cell>
        </row>
        <row r="385">
          <cell r="A385" t="str">
            <v>ORDEN DE COMPRA 147628</v>
          </cell>
          <cell r="B385" t="str">
            <v>1 FONAM</v>
          </cell>
          <cell r="C385" t="str">
            <v>ORDEN DE COMPRA 147628</v>
          </cell>
          <cell r="D385" t="str">
            <v>PANAMERICANA OUTSOURCING S.A.</v>
          </cell>
          <cell r="E385">
            <v>45824</v>
          </cell>
          <cell r="F385" t="str">
            <v xml:space="preserve">PA10-3202060-18-1-045, PA10-3202032-1-046, PA10-3202032-1-047, PA10-3202010-25-048 Adquirir insumos y materiales de aseo y cafetería para el Parque Nacional Natural Utria.
</v>
          </cell>
          <cell r="G385" t="str">
            <v>N-A</v>
          </cell>
          <cell r="H385" t="str">
            <v>6 ACUERDO MARCO DE PRECIO</v>
          </cell>
          <cell r="I385" t="str">
            <v>21 ORDEN DE COMPRA</v>
          </cell>
          <cell r="J385" t="str">
            <v>COMPRAVENTA</v>
          </cell>
          <cell r="K385">
            <v>47131700</v>
          </cell>
          <cell r="L385">
            <v>23325</v>
          </cell>
          <cell r="M385">
            <v>27825</v>
          </cell>
          <cell r="N385">
            <v>45824</v>
          </cell>
          <cell r="O385" t="str">
            <v>N/A</v>
          </cell>
          <cell r="P385">
            <v>6621079</v>
          </cell>
          <cell r="Q385" t="str">
            <v>SEIS MILLONES SEISCIENTOS VEINTIÚN MIL SETENTA Y NUEVE</v>
          </cell>
          <cell r="R385" t="str">
            <v>2 PERSONA JURIDICA</v>
          </cell>
          <cell r="S385" t="str">
            <v>1 NIT</v>
          </cell>
          <cell r="T385" t="str">
            <v>N/A</v>
          </cell>
          <cell r="U385" t="str">
            <v>N/A</v>
          </cell>
          <cell r="V385">
            <v>830077655</v>
          </cell>
          <cell r="W385" t="str">
            <v>7 DV 6</v>
          </cell>
          <cell r="X385" t="str">
            <v>N-A</v>
          </cell>
          <cell r="Y385" t="str">
            <v>Cundinamarca</v>
          </cell>
          <cell r="Z385" t="str">
            <v>Bogotá D.C</v>
          </cell>
          <cell r="AA385" t="str">
            <v>N/A</v>
          </cell>
          <cell r="AB385" t="str">
            <v>N/A</v>
          </cell>
          <cell r="AC385" t="str">
            <v>N/A</v>
          </cell>
          <cell r="AD385" t="str">
            <v>N/A</v>
          </cell>
          <cell r="AE385" t="str">
            <v>NO</v>
          </cell>
          <cell r="AF385" t="str">
            <v>6 NO CONSTITUYÓ GARANTÍAS</v>
          </cell>
          <cell r="AG385" t="str">
            <v>N-A</v>
          </cell>
          <cell r="AH385" t="str">
            <v>N-A</v>
          </cell>
          <cell r="AI385" t="str">
            <v>N-A</v>
          </cell>
          <cell r="AJ385" t="str">
            <v>N-A</v>
          </cell>
          <cell r="AK385" t="str">
            <v>GLORIA TERESITA SERNA ALZATE</v>
          </cell>
          <cell r="AL385" t="str">
            <v>PNN UTRÍA</v>
          </cell>
          <cell r="AM385" t="str">
            <v>2 SUPERVISOR</v>
          </cell>
          <cell r="AN385" t="str">
            <v>3 CÉDULA DE CIUDADANÍA</v>
          </cell>
          <cell r="AO385">
            <v>66848955</v>
          </cell>
          <cell r="AP385" t="str">
            <v>MARIA XIMENA ZORRILLA A.</v>
          </cell>
          <cell r="AQ385">
            <v>23</v>
          </cell>
          <cell r="AR385" t="str">
            <v>3 NO PACTADOS</v>
          </cell>
          <cell r="AS385" t="str">
            <v>4 NO SE HA ADICIONADO NI EN VALOR y EN TIEMPO</v>
          </cell>
          <cell r="AT385">
            <v>0</v>
          </cell>
          <cell r="AU385">
            <v>0</v>
          </cell>
          <cell r="AV385" t="str">
            <v>N/A</v>
          </cell>
          <cell r="AW385">
            <v>0</v>
          </cell>
          <cell r="AX385" t="str">
            <v>N/A</v>
          </cell>
          <cell r="AY385" t="str">
            <v>N/A</v>
          </cell>
          <cell r="AZ385" t="str">
            <v>N-A</v>
          </cell>
          <cell r="BA385">
            <v>45824</v>
          </cell>
          <cell r="BB385">
            <v>45847</v>
          </cell>
          <cell r="BC385" t="str">
            <v>N/A</v>
          </cell>
          <cell r="BD385" t="str">
            <v>2. NO</v>
          </cell>
          <cell r="BE385" t="str">
            <v>N/A</v>
          </cell>
          <cell r="BF385">
            <v>0</v>
          </cell>
          <cell r="BG385" t="str">
            <v>2. NO</v>
          </cell>
          <cell r="BH385">
            <v>0</v>
          </cell>
          <cell r="BI385" t="str">
            <v>N/A</v>
          </cell>
          <cell r="BJ385">
            <v>0</v>
          </cell>
          <cell r="BK385" t="str">
            <v>N/A</v>
          </cell>
          <cell r="BL385" t="str">
            <v>2025753502300006E</v>
          </cell>
          <cell r="BM385">
            <v>6621079</v>
          </cell>
          <cell r="BN385" t="str">
            <v>JULIANA ISABEL MONTES ROMERO</v>
          </cell>
          <cell r="BO385" t="str">
            <v>N-A</v>
          </cell>
          <cell r="BP385" t="str">
            <v>VIGENTE</v>
          </cell>
          <cell r="BR385" t="str">
            <v xml:space="preserve">https://www.colombiacompra.gov.co/tienda-virtual-del-estado-colombiano/ordenes-compra/147628 </v>
          </cell>
          <cell r="BW385" t="str">
            <v>BANCOLOMBIA S.A.</v>
          </cell>
          <cell r="BX385" t="str">
            <v>Corriente</v>
          </cell>
          <cell r="BY385">
            <v>17406862171</v>
          </cell>
          <cell r="CN385">
            <v>6621079</v>
          </cell>
        </row>
        <row r="386">
          <cell r="A386" t="str">
            <v xml:space="preserve">ORDEN DE COMPRA 149732
</v>
          </cell>
          <cell r="B386" t="str">
            <v>1 FONAM</v>
          </cell>
          <cell r="C386" t="str">
            <v xml:space="preserve">ORDEN DE COMPRA 149732
</v>
          </cell>
          <cell r="D386" t="str">
            <v xml:space="preserve">FERRICENTROS
</v>
          </cell>
          <cell r="E386">
            <v>45870</v>
          </cell>
          <cell r="F386" t="str">
            <v xml:space="preserve">PA05-3202008-10-013; PA05-3202008-9-046; PA05-3202032-1-047 Adquirir una planta de generación eléctrica a motor diésel para el funcionamiento operativo del Parque Nacional Natural Gorgona, con el fin de garantizar el suministro de energía en actividades misionales, técnicas y logísticas, en el marco de la conservación de la diversidad biológica de las áreas protegidas del SINAP nacional.
</v>
          </cell>
          <cell r="G386" t="str">
            <v>N-A</v>
          </cell>
          <cell r="H386" t="str">
            <v>6 ACUERDO MARCO DE PRECIO</v>
          </cell>
          <cell r="I386" t="str">
            <v>21 ORDEN DE COMPRA</v>
          </cell>
          <cell r="J386" t="str">
            <v>COMPRAVENTA</v>
          </cell>
          <cell r="K386">
            <v>26131501</v>
          </cell>
          <cell r="L386">
            <v>30725</v>
          </cell>
          <cell r="M386">
            <v>39525</v>
          </cell>
          <cell r="N386">
            <v>45874</v>
          </cell>
          <cell r="O386" t="str">
            <v>N/A</v>
          </cell>
          <cell r="P386">
            <v>29750000</v>
          </cell>
          <cell r="Q386" t="str">
            <v>VEINTINUEVE MILLONES SETECIENTOS CINCUENTA MIL</v>
          </cell>
          <cell r="R386" t="str">
            <v>2 PERSONA JURIDICA</v>
          </cell>
          <cell r="S386" t="str">
            <v>1 NIT</v>
          </cell>
          <cell r="T386" t="str">
            <v>N/A</v>
          </cell>
          <cell r="U386" t="str">
            <v>N/A</v>
          </cell>
          <cell r="V386">
            <v>800237412</v>
          </cell>
          <cell r="W386" t="str">
            <v>2 DV 1</v>
          </cell>
          <cell r="X386" t="str">
            <v>N-A</v>
          </cell>
          <cell r="Y386" t="str">
            <v>Cundinamarca</v>
          </cell>
          <cell r="Z386" t="str">
            <v>Bogotá D.C</v>
          </cell>
          <cell r="AA386" t="str">
            <v>N/A</v>
          </cell>
          <cell r="AB386" t="str">
            <v>N/A</v>
          </cell>
          <cell r="AC386" t="str">
            <v>N/A</v>
          </cell>
          <cell r="AD386" t="str">
            <v>N/A</v>
          </cell>
          <cell r="AE386" t="str">
            <v>NO</v>
          </cell>
          <cell r="AF386" t="str">
            <v>6 NO CONSTITUYÓ GARANTÍAS</v>
          </cell>
          <cell r="AG386" t="str">
            <v>N-A</v>
          </cell>
          <cell r="AH386" t="str">
            <v>N-A</v>
          </cell>
          <cell r="AI386" t="str">
            <v>N-A</v>
          </cell>
          <cell r="AJ386" t="str">
            <v>N-A</v>
          </cell>
          <cell r="AK386" t="str">
            <v>GLORIA TERESITA SERNA ALZATE</v>
          </cell>
          <cell r="AL386" t="str">
            <v>PNN GORGONA</v>
          </cell>
          <cell r="AM386" t="str">
            <v>2 SUPERVISOR</v>
          </cell>
          <cell r="AN386" t="str">
            <v>3 CÉDULA DE CIUDADANÍA</v>
          </cell>
          <cell r="AO386">
            <v>6499218</v>
          </cell>
          <cell r="AP386" t="str">
            <v>ANDRES MAURICIO ROJAS CAÑAS</v>
          </cell>
          <cell r="AQ386">
            <v>14</v>
          </cell>
          <cell r="AR386" t="str">
            <v>3 NO PACTADOS</v>
          </cell>
          <cell r="AS386" t="str">
            <v>4 NO SE HA ADICIONADO NI EN VALOR y EN TIEMPO</v>
          </cell>
          <cell r="AT386">
            <v>0</v>
          </cell>
          <cell r="AU386">
            <v>0</v>
          </cell>
          <cell r="AV386" t="str">
            <v>N/A</v>
          </cell>
          <cell r="AW386">
            <v>0</v>
          </cell>
          <cell r="AX386" t="str">
            <v>N/A</v>
          </cell>
          <cell r="AY386" t="str">
            <v>N/A</v>
          </cell>
          <cell r="AZ386" t="str">
            <v>N-A</v>
          </cell>
          <cell r="BA386">
            <v>45870</v>
          </cell>
          <cell r="BB386">
            <v>45883</v>
          </cell>
          <cell r="BC386" t="str">
            <v>N/A</v>
          </cell>
          <cell r="BD386" t="str">
            <v>2. NO</v>
          </cell>
          <cell r="BE386" t="str">
            <v>N/A</v>
          </cell>
          <cell r="BF386">
            <v>0</v>
          </cell>
          <cell r="BG386" t="str">
            <v>2. NO</v>
          </cell>
          <cell r="BH386">
            <v>0</v>
          </cell>
          <cell r="BI386" t="str">
            <v>N/A</v>
          </cell>
          <cell r="BJ386">
            <v>0</v>
          </cell>
          <cell r="BK386" t="str">
            <v>N/A</v>
          </cell>
          <cell r="BL386" t="str">
            <v>2025753502300007E</v>
          </cell>
          <cell r="BM386">
            <v>29750000</v>
          </cell>
          <cell r="BN386" t="str">
            <v>KHAREM CARABALI MARULANDA</v>
          </cell>
          <cell r="BO386" t="str">
            <v>N-A</v>
          </cell>
          <cell r="BP386" t="str">
            <v>VIGENTE</v>
          </cell>
          <cell r="BR386" t="str">
            <v xml:space="preserve">https://www.colombiacompra.gov.co/tienda-virtual-del-estado-colombiano/ordenes-compra/149732 </v>
          </cell>
          <cell r="BW386" t="e">
            <v>#N/A</v>
          </cell>
          <cell r="BX386" t="e">
            <v>#N/A</v>
          </cell>
          <cell r="BY386" t="e">
            <v>#N/A</v>
          </cell>
          <cell r="CN386">
            <v>29750000</v>
          </cell>
        </row>
        <row r="387">
          <cell r="A387" t="str">
            <v>ORDEN DE COMPRA 149537</v>
          </cell>
          <cell r="B387" t="str">
            <v>1 FONAM</v>
          </cell>
          <cell r="C387" t="str">
            <v>ORDEN DE COMPRA 149537</v>
          </cell>
          <cell r="D387" t="str">
            <v>PANAMERICANA OUTSOURCING S.A.</v>
          </cell>
          <cell r="E387">
            <v>45866</v>
          </cell>
          <cell r="F387" t="str">
            <v xml:space="preserve">Adquirir insumos y materiales de papelería y oficina para el desarrollo de las actividades administrativas en las áreas protegidas de Dirección Territorial Pacífico, en el marco de la conservación de la diversidad biológica de las áreas protegidas SINAP nacional.
</v>
          </cell>
          <cell r="G387" t="str">
            <v>N-A</v>
          </cell>
          <cell r="H387" t="str">
            <v>6 ACUERDO MARCO DE PRECIO</v>
          </cell>
          <cell r="I387" t="str">
            <v>21 ORDEN DE COMPRA</v>
          </cell>
          <cell r="J387" t="str">
            <v>COMPRAVENTA</v>
          </cell>
          <cell r="K387">
            <v>44121701</v>
          </cell>
          <cell r="L387">
            <v>27425</v>
          </cell>
          <cell r="M387">
            <v>40425</v>
          </cell>
          <cell r="N387">
            <v>45882</v>
          </cell>
          <cell r="O387" t="str">
            <v>N/A</v>
          </cell>
          <cell r="P387">
            <v>7000000</v>
          </cell>
          <cell r="Q387" t="str">
            <v>SIETE MILLONES</v>
          </cell>
          <cell r="R387" t="str">
            <v>2 PERSONA JURIDICA</v>
          </cell>
          <cell r="S387" t="str">
            <v>1 NIT</v>
          </cell>
          <cell r="T387" t="str">
            <v>N/A</v>
          </cell>
          <cell r="U387" t="str">
            <v>N/A</v>
          </cell>
          <cell r="V387">
            <v>830077655</v>
          </cell>
          <cell r="W387" t="str">
            <v>7 DV 6</v>
          </cell>
          <cell r="X387" t="str">
            <v>N-A</v>
          </cell>
          <cell r="Y387" t="str">
            <v>Cundinamarca</v>
          </cell>
          <cell r="Z387" t="str">
            <v>Bogotá D.C</v>
          </cell>
          <cell r="AA387" t="str">
            <v>N/A</v>
          </cell>
          <cell r="AB387" t="str">
            <v>N/A</v>
          </cell>
          <cell r="AC387" t="str">
            <v>N/A</v>
          </cell>
          <cell r="AD387" t="str">
            <v>N/A</v>
          </cell>
          <cell r="AE387" t="str">
            <v>NO</v>
          </cell>
          <cell r="AF387" t="str">
            <v>6 NO CONSTITUYÓ GARANTÍAS</v>
          </cell>
          <cell r="AG387" t="str">
            <v>N-A</v>
          </cell>
          <cell r="AH387" t="str">
            <v>N-A</v>
          </cell>
          <cell r="AI387" t="str">
            <v>N-A</v>
          </cell>
          <cell r="AJ387" t="str">
            <v>N-A</v>
          </cell>
          <cell r="AK387" t="str">
            <v>GLORIA TERESITA SERNA ALZATE</v>
          </cell>
          <cell r="AL387" t="str">
            <v>DNMI CABO MANGLARES</v>
          </cell>
          <cell r="AM387" t="str">
            <v>2 SUPERVISOR</v>
          </cell>
          <cell r="AN387" t="str">
            <v>3 CÉDULA DE CIUDADANÍA</v>
          </cell>
          <cell r="AO387">
            <v>24344682</v>
          </cell>
          <cell r="AP387" t="str">
            <v>DIANA CAROLINA GOMEZ</v>
          </cell>
          <cell r="AQ387">
            <v>32</v>
          </cell>
          <cell r="AR387" t="str">
            <v>3 NO PACTADOS</v>
          </cell>
          <cell r="AS387" t="str">
            <v>4 NO SE HA ADICIONADO NI EN VALOR y EN TIEMPO</v>
          </cell>
          <cell r="AT387">
            <v>0</v>
          </cell>
          <cell r="AU387">
            <v>0</v>
          </cell>
          <cell r="AV387" t="str">
            <v>N/A</v>
          </cell>
          <cell r="AW387">
            <v>0</v>
          </cell>
          <cell r="AX387" t="str">
            <v>N/A</v>
          </cell>
          <cell r="AY387" t="str">
            <v>N/A</v>
          </cell>
          <cell r="AZ387" t="str">
            <v>N-A</v>
          </cell>
          <cell r="BA387">
            <v>45882</v>
          </cell>
          <cell r="BB387">
            <v>45898</v>
          </cell>
          <cell r="BC387" t="str">
            <v>N/A</v>
          </cell>
          <cell r="BD387" t="str">
            <v>2. NO</v>
          </cell>
          <cell r="BE387" t="str">
            <v>N/A</v>
          </cell>
          <cell r="BF387">
            <v>0</v>
          </cell>
          <cell r="BG387" t="str">
            <v>2. NO</v>
          </cell>
          <cell r="BH387">
            <v>0</v>
          </cell>
          <cell r="BI387" t="str">
            <v>N/A</v>
          </cell>
          <cell r="BJ387">
            <v>0</v>
          </cell>
          <cell r="BK387" t="str">
            <v>N/A</v>
          </cell>
          <cell r="BL387" t="str">
            <v>2025753502300008E</v>
          </cell>
          <cell r="BM387">
            <v>7000000</v>
          </cell>
          <cell r="BN387" t="str">
            <v>STEPHANIE ANDREA RODRÍGUEZ VALENCIA</v>
          </cell>
          <cell r="BO387" t="str">
            <v>N-A</v>
          </cell>
          <cell r="BP387" t="str">
            <v>VIGENTE</v>
          </cell>
          <cell r="BW387" t="str">
            <v>BANCOLOMBIA S.A.</v>
          </cell>
          <cell r="BX387" t="str">
            <v>Corriente</v>
          </cell>
          <cell r="BY387">
            <v>17406862171</v>
          </cell>
          <cell r="CN387">
            <v>7000000</v>
          </cell>
        </row>
        <row r="388">
          <cell r="A388" t="str">
            <v>ORDEN DE COMPRA 149537</v>
          </cell>
          <cell r="B388" t="str">
            <v>1 FONAM</v>
          </cell>
          <cell r="C388" t="str">
            <v>ORDEN DE COMPRA 149537</v>
          </cell>
          <cell r="D388" t="str">
            <v>PANAMERICANA OUTSOURCING S.A.</v>
          </cell>
          <cell r="E388">
            <v>45866</v>
          </cell>
          <cell r="F388" t="str">
            <v xml:space="preserve">Adquirir insumos y materiales de papelería y oficina para el desarrollo de las actividades administrativas en las áreas protegidas de Dirección Territorial Pacífico, en el marco de la conservación de la diversidad biológica de las áreas protegidas SINAP nacional.
</v>
          </cell>
          <cell r="G388" t="str">
            <v>N-A</v>
          </cell>
          <cell r="H388" t="str">
            <v>6 ACUERDO MARCO DE PRECIO</v>
          </cell>
          <cell r="I388" t="str">
            <v>21 ORDEN DE COMPRA</v>
          </cell>
          <cell r="J388" t="str">
            <v>COMPRAVENTA</v>
          </cell>
          <cell r="K388">
            <v>44121701</v>
          </cell>
          <cell r="L388">
            <v>24325</v>
          </cell>
          <cell r="M388">
            <v>40525</v>
          </cell>
          <cell r="N388">
            <v>45882</v>
          </cell>
          <cell r="O388" t="str">
            <v>N/A</v>
          </cell>
          <cell r="P388">
            <v>34989534</v>
          </cell>
          <cell r="Q388" t="str">
            <v>TREINTA Y CUATRO MILLONES NOVECIENTOS OCHENTA Y NUEVE MIL QUINIENTOS TREINTA Y CUATRO</v>
          </cell>
          <cell r="R388" t="str">
            <v>2 PERSONA JURIDICA</v>
          </cell>
          <cell r="S388" t="str">
            <v>1 NIT</v>
          </cell>
          <cell r="T388" t="str">
            <v>N/A</v>
          </cell>
          <cell r="U388" t="str">
            <v>N/A</v>
          </cell>
          <cell r="V388">
            <v>830077655</v>
          </cell>
          <cell r="W388" t="str">
            <v>7 DV 6</v>
          </cell>
          <cell r="X388" t="str">
            <v>N-A</v>
          </cell>
          <cell r="Y388" t="str">
            <v>Cundinamarca</v>
          </cell>
          <cell r="Z388" t="str">
            <v>Bogotá D.C</v>
          </cell>
          <cell r="AA388" t="str">
            <v>N/A</v>
          </cell>
          <cell r="AB388" t="str">
            <v>N/A</v>
          </cell>
          <cell r="AC388" t="str">
            <v>N/A</v>
          </cell>
          <cell r="AD388" t="str">
            <v>N/A</v>
          </cell>
          <cell r="AE388" t="str">
            <v>NO</v>
          </cell>
          <cell r="AF388" t="str">
            <v>6 NO CONSTITUYÓ GARANTÍAS</v>
          </cell>
          <cell r="AG388" t="str">
            <v>N-A</v>
          </cell>
          <cell r="AH388" t="str">
            <v>N-A</v>
          </cell>
          <cell r="AI388" t="str">
            <v>N-A</v>
          </cell>
          <cell r="AJ388" t="str">
            <v>N-A</v>
          </cell>
          <cell r="AK388" t="str">
            <v>GLORIA TERESITA SERNA ALZATE</v>
          </cell>
          <cell r="AL388" t="str">
            <v>PNN FARALLONES DE CALI</v>
          </cell>
          <cell r="AM388" t="str">
            <v>2 SUPERVISOR</v>
          </cell>
          <cell r="AN388" t="str">
            <v>3 CÉDULA DE CIUDADANÍA</v>
          </cell>
          <cell r="AO388">
            <v>24344682</v>
          </cell>
          <cell r="AP388" t="str">
            <v>DIANA CAROLINA GOMEZ</v>
          </cell>
          <cell r="AQ388">
            <v>32</v>
          </cell>
          <cell r="AR388" t="str">
            <v>3 NO PACTADOS</v>
          </cell>
          <cell r="AS388" t="str">
            <v>4 NO SE HA ADICIONADO NI EN VALOR y EN TIEMPO</v>
          </cell>
          <cell r="AT388">
            <v>0</v>
          </cell>
          <cell r="AU388">
            <v>0</v>
          </cell>
          <cell r="AV388" t="str">
            <v>N/A</v>
          </cell>
          <cell r="AW388">
            <v>0</v>
          </cell>
          <cell r="AX388" t="str">
            <v>N/A</v>
          </cell>
          <cell r="AY388" t="str">
            <v>N/A</v>
          </cell>
          <cell r="AZ388" t="str">
            <v>N-A</v>
          </cell>
          <cell r="BA388">
            <v>45882</v>
          </cell>
          <cell r="BB388">
            <v>45898</v>
          </cell>
          <cell r="BC388" t="str">
            <v>N/A</v>
          </cell>
          <cell r="BD388" t="str">
            <v>2. NO</v>
          </cell>
          <cell r="BE388" t="str">
            <v>N/A</v>
          </cell>
          <cell r="BF388">
            <v>0</v>
          </cell>
          <cell r="BG388" t="str">
            <v>2. NO</v>
          </cell>
          <cell r="BH388">
            <v>0</v>
          </cell>
          <cell r="BI388" t="str">
            <v>N/A</v>
          </cell>
          <cell r="BJ388">
            <v>0</v>
          </cell>
          <cell r="BK388" t="str">
            <v>N/A</v>
          </cell>
          <cell r="BL388" t="str">
            <v>2025753502300008E</v>
          </cell>
          <cell r="BM388">
            <v>34989534</v>
          </cell>
          <cell r="BN388" t="str">
            <v>STEPHANIE ANDREA RODRÍGUEZ VALENCIA</v>
          </cell>
          <cell r="BO388" t="str">
            <v>N-A</v>
          </cell>
          <cell r="BP388" t="str">
            <v>VIGENTE</v>
          </cell>
          <cell r="BW388" t="str">
            <v>BANCOLOMBIA S.A.</v>
          </cell>
          <cell r="BX388" t="str">
            <v>Corriente</v>
          </cell>
          <cell r="BY388">
            <v>17406862171</v>
          </cell>
          <cell r="CN388">
            <v>34989534</v>
          </cell>
        </row>
        <row r="389">
          <cell r="A389" t="str">
            <v>ORDEN DE COMPRA 149537</v>
          </cell>
          <cell r="B389" t="str">
            <v>1 FONAM</v>
          </cell>
          <cell r="C389" t="str">
            <v>ORDEN DE COMPRA 149537</v>
          </cell>
          <cell r="D389" t="str">
            <v>PANAMERICANA OUTSOURCING S.A.</v>
          </cell>
          <cell r="E389">
            <v>45866</v>
          </cell>
          <cell r="F389" t="str">
            <v xml:space="preserve">Adquirir insumos y materiales de papelería y oficina para el desarrollo de las actividades administrativas en las áreas protegidas de Dirección Territorial Pacífico, en el marco de la conservación de la diversidad biológica de las áreas protegidas SINAP nacional.
</v>
          </cell>
          <cell r="G389" t="str">
            <v>N-A</v>
          </cell>
          <cell r="H389" t="str">
            <v>6 ACUERDO MARCO DE PRECIO</v>
          </cell>
          <cell r="I389" t="str">
            <v>21 ORDEN DE COMPRA</v>
          </cell>
          <cell r="J389" t="str">
            <v>COMPRAVENTA</v>
          </cell>
          <cell r="K389">
            <v>44121701</v>
          </cell>
          <cell r="L389">
            <v>24025</v>
          </cell>
          <cell r="M389">
            <v>40625</v>
          </cell>
          <cell r="N389">
            <v>45882</v>
          </cell>
          <cell r="O389" t="str">
            <v>N/A</v>
          </cell>
          <cell r="P389">
            <v>1497725</v>
          </cell>
          <cell r="Q389" t="str">
            <v>UN MILLÓN CUATROCIENTOS NOVENTA Y SIETE MIL SETECIENTOS VEINTICINCO</v>
          </cell>
          <cell r="R389" t="str">
            <v>2 PERSONA JURIDICA</v>
          </cell>
          <cell r="S389" t="str">
            <v>1 NIT</v>
          </cell>
          <cell r="T389" t="str">
            <v>N/A</v>
          </cell>
          <cell r="U389" t="str">
            <v>N/A</v>
          </cell>
          <cell r="V389">
            <v>830077655</v>
          </cell>
          <cell r="W389" t="str">
            <v>7 DV 6</v>
          </cell>
          <cell r="X389" t="str">
            <v>N-A</v>
          </cell>
          <cell r="Y389" t="str">
            <v>Cundinamarca</v>
          </cell>
          <cell r="Z389" t="str">
            <v>Bogotá D.C</v>
          </cell>
          <cell r="AA389" t="str">
            <v>N/A</v>
          </cell>
          <cell r="AB389" t="str">
            <v>N/A</v>
          </cell>
          <cell r="AC389" t="str">
            <v>N/A</v>
          </cell>
          <cell r="AD389" t="str">
            <v>N/A</v>
          </cell>
          <cell r="AE389" t="str">
            <v>NO</v>
          </cell>
          <cell r="AF389" t="str">
            <v>6 NO CONSTITUYÓ GARANTÍAS</v>
          </cell>
          <cell r="AG389" t="str">
            <v>N-A</v>
          </cell>
          <cell r="AH389" t="str">
            <v>N-A</v>
          </cell>
          <cell r="AI389" t="str">
            <v>N-A</v>
          </cell>
          <cell r="AJ389" t="str">
            <v>N-A</v>
          </cell>
          <cell r="AK389" t="str">
            <v>GLORIA TERESITA SERNA ALZATE</v>
          </cell>
          <cell r="AL389" t="str">
            <v>SFF MALPELO</v>
          </cell>
          <cell r="AM389" t="str">
            <v>2 SUPERVISOR</v>
          </cell>
          <cell r="AN389" t="str">
            <v>3 CÉDULA DE CIUDADANÍA</v>
          </cell>
          <cell r="AO389">
            <v>24344682</v>
          </cell>
          <cell r="AP389" t="str">
            <v>DIANA CAROLINA GOMEZ</v>
          </cell>
          <cell r="AQ389">
            <v>32</v>
          </cell>
          <cell r="AR389" t="str">
            <v>3 NO PACTADOS</v>
          </cell>
          <cell r="AS389" t="str">
            <v>4 NO SE HA ADICIONADO NI EN VALOR y EN TIEMPO</v>
          </cell>
          <cell r="AT389">
            <v>0</v>
          </cell>
          <cell r="AU389">
            <v>0</v>
          </cell>
          <cell r="AV389" t="str">
            <v>N/A</v>
          </cell>
          <cell r="AW389">
            <v>0</v>
          </cell>
          <cell r="AX389" t="str">
            <v>N/A</v>
          </cell>
          <cell r="AY389" t="str">
            <v>N/A</v>
          </cell>
          <cell r="AZ389" t="str">
            <v>N-A</v>
          </cell>
          <cell r="BA389">
            <v>45882</v>
          </cell>
          <cell r="BB389">
            <v>45898</v>
          </cell>
          <cell r="BC389" t="str">
            <v>N/A</v>
          </cell>
          <cell r="BD389" t="str">
            <v>2. NO</v>
          </cell>
          <cell r="BE389" t="str">
            <v>N/A</v>
          </cell>
          <cell r="BF389">
            <v>0</v>
          </cell>
          <cell r="BG389" t="str">
            <v>2. NO</v>
          </cell>
          <cell r="BH389">
            <v>0</v>
          </cell>
          <cell r="BI389" t="str">
            <v>N/A</v>
          </cell>
          <cell r="BJ389">
            <v>0</v>
          </cell>
          <cell r="BK389" t="str">
            <v>N/A</v>
          </cell>
          <cell r="BL389" t="str">
            <v>2025753502300008E</v>
          </cell>
          <cell r="BM389">
            <v>1497725</v>
          </cell>
          <cell r="BN389" t="str">
            <v>STEPHANIE ANDREA RODRÍGUEZ VALENCIA</v>
          </cell>
          <cell r="BO389" t="str">
            <v>N-A</v>
          </cell>
          <cell r="BP389" t="str">
            <v>VIGENTE</v>
          </cell>
          <cell r="BW389" t="str">
            <v>BANCOLOMBIA S.A.</v>
          </cell>
          <cell r="BX389" t="str">
            <v>Corriente</v>
          </cell>
          <cell r="BY389">
            <v>17406862171</v>
          </cell>
          <cell r="CN389">
            <v>1497725</v>
          </cell>
        </row>
        <row r="390">
          <cell r="A390" t="str">
            <v>ORDEN DE COMPRA 149537</v>
          </cell>
          <cell r="B390" t="str">
            <v>1 FONAM</v>
          </cell>
          <cell r="C390" t="str">
            <v>ORDEN DE COMPRA 149537</v>
          </cell>
          <cell r="D390" t="str">
            <v>PANAMERICANA OUTSOURCING S.A.</v>
          </cell>
          <cell r="E390">
            <v>45866</v>
          </cell>
          <cell r="F390" t="str">
            <v xml:space="preserve">Adquirir insumos y materiales de papelería y oficina para el desarrollo de las actividades administrativas en las áreas protegidas de Dirección Territorial Pacífico, en el marco de la conservación de la diversidad biológica de las áreas protegidas SINAP nacional.
</v>
          </cell>
          <cell r="G390" t="str">
            <v>N-A</v>
          </cell>
          <cell r="H390" t="str">
            <v>6 ACUERDO MARCO DE PRECIO</v>
          </cell>
          <cell r="I390" t="str">
            <v>21 ORDEN DE COMPRA</v>
          </cell>
          <cell r="J390" t="str">
            <v>COMPRAVENTA</v>
          </cell>
          <cell r="K390">
            <v>44121701</v>
          </cell>
          <cell r="L390">
            <v>26225</v>
          </cell>
          <cell r="M390">
            <v>40725</v>
          </cell>
          <cell r="N390">
            <v>45882</v>
          </cell>
          <cell r="O390" t="str">
            <v>N/A</v>
          </cell>
          <cell r="P390">
            <v>2993179</v>
          </cell>
          <cell r="Q390" t="str">
            <v>DOS MILLONES NOVECIENTOS NOVENTA Y TRES MIL CIENTO SETENTA Y NUEVE</v>
          </cell>
          <cell r="R390" t="str">
            <v>2 PERSONA JURIDICA</v>
          </cell>
          <cell r="S390" t="str">
            <v>1 NIT</v>
          </cell>
          <cell r="T390" t="str">
            <v>N/A</v>
          </cell>
          <cell r="U390" t="str">
            <v>N/A</v>
          </cell>
          <cell r="V390">
            <v>830077655</v>
          </cell>
          <cell r="W390" t="str">
            <v>7 DV 6</v>
          </cell>
          <cell r="X390" t="str">
            <v>N-A</v>
          </cell>
          <cell r="Y390" t="str">
            <v>Cundinamarca</v>
          </cell>
          <cell r="Z390" t="str">
            <v>Bogotá D.C</v>
          </cell>
          <cell r="AA390" t="str">
            <v>N/A</v>
          </cell>
          <cell r="AB390" t="str">
            <v>N/A</v>
          </cell>
          <cell r="AC390" t="str">
            <v>N/A</v>
          </cell>
          <cell r="AD390" t="str">
            <v>N/A</v>
          </cell>
          <cell r="AE390" t="str">
            <v>NO</v>
          </cell>
          <cell r="AF390" t="str">
            <v>6 NO CONSTITUYÓ GARANTÍAS</v>
          </cell>
          <cell r="AG390" t="str">
            <v>N-A</v>
          </cell>
          <cell r="AH390" t="str">
            <v>N-A</v>
          </cell>
          <cell r="AI390" t="str">
            <v>N-A</v>
          </cell>
          <cell r="AJ390" t="str">
            <v>N-A</v>
          </cell>
          <cell r="AK390" t="str">
            <v>GLORIA TERESITA SERNA ALZATE</v>
          </cell>
          <cell r="AL390" t="str">
            <v>PNN SANQUIANGA</v>
          </cell>
          <cell r="AM390" t="str">
            <v>2 SUPERVISOR</v>
          </cell>
          <cell r="AN390" t="str">
            <v>3 CÉDULA DE CIUDADANÍA</v>
          </cell>
          <cell r="AO390">
            <v>66859604</v>
          </cell>
          <cell r="AP390" t="str">
            <v>MARGARITA EUGENIA VICTORIA ACOSTA</v>
          </cell>
          <cell r="AQ390">
            <v>32</v>
          </cell>
          <cell r="AR390" t="str">
            <v>3 NO PACTADOS</v>
          </cell>
          <cell r="AS390" t="str">
            <v>4 NO SE HA ADICIONADO NI EN VALOR y EN TIEMPO</v>
          </cell>
          <cell r="AT390">
            <v>0</v>
          </cell>
          <cell r="AU390">
            <v>0</v>
          </cell>
          <cell r="AV390" t="str">
            <v>N/A</v>
          </cell>
          <cell r="AW390">
            <v>0</v>
          </cell>
          <cell r="AX390" t="str">
            <v>N/A</v>
          </cell>
          <cell r="AY390" t="str">
            <v>N/A</v>
          </cell>
          <cell r="AZ390" t="str">
            <v>N-A</v>
          </cell>
          <cell r="BA390">
            <v>45882</v>
          </cell>
          <cell r="BB390">
            <v>45898</v>
          </cell>
          <cell r="BC390" t="str">
            <v>N/A</v>
          </cell>
          <cell r="BD390" t="str">
            <v>2. NO</v>
          </cell>
          <cell r="BE390" t="str">
            <v>N/A</v>
          </cell>
          <cell r="BF390">
            <v>0</v>
          </cell>
          <cell r="BG390" t="str">
            <v>2. NO</v>
          </cell>
          <cell r="BH390">
            <v>0</v>
          </cell>
          <cell r="BI390" t="str">
            <v>-</v>
          </cell>
          <cell r="BJ390" t="str">
            <v>-</v>
          </cell>
          <cell r="BK390" t="str">
            <v>N/A</v>
          </cell>
          <cell r="BL390" t="str">
            <v>2025753502300008E</v>
          </cell>
          <cell r="BM390">
            <v>2993179</v>
          </cell>
          <cell r="BN390" t="str">
            <v>STEPHANIE ANDREA RODRÍGUEZ VALENCIA</v>
          </cell>
          <cell r="BO390" t="str">
            <v>N-A</v>
          </cell>
          <cell r="BP390" t="str">
            <v>VIGENTE</v>
          </cell>
          <cell r="BW390" t="str">
            <v>BANCOLOMBIA S.A.</v>
          </cell>
          <cell r="BX390" t="str">
            <v>Corriente</v>
          </cell>
          <cell r="BY390">
            <v>17406862171</v>
          </cell>
          <cell r="CN390">
            <v>2993179</v>
          </cell>
        </row>
        <row r="391">
          <cell r="A391" t="str">
            <v>ORDEN DE COMPRA 149537</v>
          </cell>
          <cell r="B391" t="str">
            <v>1 FONAM</v>
          </cell>
          <cell r="C391" t="str">
            <v>ORDEN DE COMPRA 149537</v>
          </cell>
          <cell r="D391" t="str">
            <v>PANAMERICANA OUTSOURCING S.A.</v>
          </cell>
          <cell r="E391">
            <v>45866</v>
          </cell>
          <cell r="F391" t="str">
            <v xml:space="preserve">Adquirir insumos y materiales de papelería y oficina para el desarrollo de las actividades administrativas en las áreas protegidas de Dirección Territorial Pacífico, en el marco de la conservación de la diversidad biológica de las áreas protegidas SINAP nacional.
</v>
          </cell>
          <cell r="G391" t="str">
            <v>N-A</v>
          </cell>
          <cell r="H391" t="str">
            <v>6 ACUERDO MARCO DE PRECIO</v>
          </cell>
          <cell r="I391" t="str">
            <v>21 ORDEN DE COMPRA</v>
          </cell>
          <cell r="J391" t="str">
            <v>COMPRAVENTA</v>
          </cell>
          <cell r="K391">
            <v>44121701</v>
          </cell>
          <cell r="L391">
            <v>27825</v>
          </cell>
          <cell r="M391">
            <v>40825</v>
          </cell>
          <cell r="N391">
            <v>45882</v>
          </cell>
          <cell r="O391" t="str">
            <v>N/A</v>
          </cell>
          <cell r="P391">
            <v>4998290</v>
          </cell>
          <cell r="Q391" t="str">
            <v>CUATRO MILLONES NOVECIENTOS NOVENTA Y OCHO MIL DOSCIENTOS NOVENTA</v>
          </cell>
          <cell r="R391" t="str">
            <v>2 PERSONA JURIDICA</v>
          </cell>
          <cell r="S391" t="str">
            <v>1 NIT</v>
          </cell>
          <cell r="T391" t="str">
            <v>N/A</v>
          </cell>
          <cell r="U391" t="str">
            <v>N/A</v>
          </cell>
          <cell r="V391">
            <v>830077655</v>
          </cell>
          <cell r="W391" t="str">
            <v>7 DV 6</v>
          </cell>
          <cell r="X391" t="str">
            <v>N-A</v>
          </cell>
          <cell r="Y391" t="str">
            <v>Cundinamarca</v>
          </cell>
          <cell r="Z391" t="str">
            <v>Bogotá D.C</v>
          </cell>
          <cell r="AA391" t="str">
            <v>N/A</v>
          </cell>
          <cell r="AB391" t="str">
            <v>N/A</v>
          </cell>
          <cell r="AC391" t="str">
            <v>N/A</v>
          </cell>
          <cell r="AD391" t="str">
            <v>N/A</v>
          </cell>
          <cell r="AE391" t="str">
            <v>NO</v>
          </cell>
          <cell r="AF391" t="str">
            <v>6 NO CONSTITUYÓ GARANTÍAS</v>
          </cell>
          <cell r="AG391" t="str">
            <v>N-A</v>
          </cell>
          <cell r="AH391" t="str">
            <v>N-A</v>
          </cell>
          <cell r="AI391" t="str">
            <v>N-A</v>
          </cell>
          <cell r="AJ391" t="str">
            <v>N-A</v>
          </cell>
          <cell r="AK391" t="str">
            <v>GLORIA TERESITA SERNA ALZATE</v>
          </cell>
          <cell r="AL391" t="str">
            <v>PNN URAMBA BAHÍA MÁLAGA</v>
          </cell>
          <cell r="AM391" t="str">
            <v>2 SUPERVISOR</v>
          </cell>
          <cell r="AN391" t="str">
            <v>3 CÉDULA DE CIUDADANÍA</v>
          </cell>
          <cell r="AO391">
            <v>24344682</v>
          </cell>
          <cell r="AP391" t="str">
            <v>DIANA CAROLINA GOMEZ</v>
          </cell>
          <cell r="AQ391">
            <v>32</v>
          </cell>
          <cell r="AR391" t="str">
            <v>3 NO PACTADOS</v>
          </cell>
          <cell r="AS391" t="str">
            <v>4 NO SE HA ADICIONADO NI EN VALOR y EN TIEMPO</v>
          </cell>
          <cell r="AT391">
            <v>0</v>
          </cell>
          <cell r="AU391">
            <v>0</v>
          </cell>
          <cell r="AV391" t="str">
            <v>N/A</v>
          </cell>
          <cell r="AW391">
            <v>0</v>
          </cell>
          <cell r="AX391" t="str">
            <v>N/A</v>
          </cell>
          <cell r="AY391" t="str">
            <v>N/A</v>
          </cell>
          <cell r="AZ391" t="str">
            <v>N-A</v>
          </cell>
          <cell r="BA391">
            <v>45882</v>
          </cell>
          <cell r="BB391">
            <v>45898</v>
          </cell>
          <cell r="BC391" t="str">
            <v>N/A</v>
          </cell>
          <cell r="BD391" t="str">
            <v>2. NO</v>
          </cell>
          <cell r="BE391" t="str">
            <v>N/A</v>
          </cell>
          <cell r="BF391">
            <v>0</v>
          </cell>
          <cell r="BG391" t="str">
            <v>2. NO</v>
          </cell>
          <cell r="BH391">
            <v>0</v>
          </cell>
          <cell r="BI391" t="str">
            <v>N/A</v>
          </cell>
          <cell r="BJ391">
            <v>0</v>
          </cell>
          <cell r="BK391" t="str">
            <v>N/A</v>
          </cell>
          <cell r="BL391" t="str">
            <v>2025753502300008E</v>
          </cell>
          <cell r="BM391">
            <v>4998290</v>
          </cell>
          <cell r="BN391" t="str">
            <v>STEPHANIE ANDREA RODRÍGUEZ VALENCIA</v>
          </cell>
          <cell r="BO391" t="str">
            <v>N-A</v>
          </cell>
          <cell r="BP391" t="str">
            <v>VIGENTE</v>
          </cell>
          <cell r="BW391" t="str">
            <v>BANCOLOMBIA S.A.</v>
          </cell>
          <cell r="BX391" t="str">
            <v>Corriente</v>
          </cell>
          <cell r="BY391">
            <v>17406862171</v>
          </cell>
          <cell r="CN391">
            <v>4998290</v>
          </cell>
        </row>
        <row r="392">
          <cell r="A392" t="str">
            <v>ORDEN DE COMPRA 149537</v>
          </cell>
          <cell r="B392" t="str">
            <v>1 FONAM</v>
          </cell>
          <cell r="C392" t="str">
            <v>ORDEN DE COMPRA 149537</v>
          </cell>
          <cell r="D392" t="str">
            <v>PANAMERICANA OUTSOURCING S.A.</v>
          </cell>
          <cell r="E392">
            <v>45866</v>
          </cell>
          <cell r="F392" t="str">
            <v xml:space="preserve">Adquirir insumos y materiales de papelería y oficina para el desarrollo de las actividades administrativas en las áreas protegidas de Dirección Territorial Pacífico, en el marco de la conservación de la diversidad biológica de las áreas protegidas SINAP nacional.
</v>
          </cell>
          <cell r="G392" t="str">
            <v>N-A</v>
          </cell>
          <cell r="H392" t="str">
            <v>6 ACUERDO MARCO DE PRECIO</v>
          </cell>
          <cell r="I392" t="str">
            <v>21 ORDEN DE COMPRA</v>
          </cell>
          <cell r="J392" t="str">
            <v>COMPRAVENTA</v>
          </cell>
          <cell r="K392">
            <v>44121701</v>
          </cell>
          <cell r="L392">
            <v>26125</v>
          </cell>
          <cell r="M392">
            <v>40925</v>
          </cell>
          <cell r="N392">
            <v>45882</v>
          </cell>
          <cell r="O392" t="str">
            <v>N/A</v>
          </cell>
          <cell r="P392">
            <v>4965810</v>
          </cell>
          <cell r="Q392" t="str">
            <v>CUATRO MILLONES NOVECIENTOS SESENTA Y CINCO MIL OCHOCIENTOS DIEZ</v>
          </cell>
          <cell r="R392" t="str">
            <v>2 PERSONA JURIDICA</v>
          </cell>
          <cell r="S392" t="str">
            <v>1 NIT</v>
          </cell>
          <cell r="T392" t="str">
            <v>N/A</v>
          </cell>
          <cell r="U392" t="str">
            <v>N/A</v>
          </cell>
          <cell r="V392">
            <v>830077655</v>
          </cell>
          <cell r="W392" t="str">
            <v>7 DV 6</v>
          </cell>
          <cell r="X392" t="str">
            <v>N-A</v>
          </cell>
          <cell r="Y392" t="str">
            <v>Cundinamarca</v>
          </cell>
          <cell r="Z392" t="str">
            <v>Bogotá D.C</v>
          </cell>
          <cell r="AA392" t="str">
            <v>N/A</v>
          </cell>
          <cell r="AB392" t="str">
            <v>N/A</v>
          </cell>
          <cell r="AC392" t="str">
            <v>N/A</v>
          </cell>
          <cell r="AD392" t="str">
            <v>N/A</v>
          </cell>
          <cell r="AE392" t="str">
            <v>NO</v>
          </cell>
          <cell r="AF392" t="str">
            <v>6 NO CONSTITUYÓ GARANTÍAS</v>
          </cell>
          <cell r="AG392" t="str">
            <v>N-A</v>
          </cell>
          <cell r="AH392" t="str">
            <v>N-A</v>
          </cell>
          <cell r="AI392" t="str">
            <v>N-A</v>
          </cell>
          <cell r="AJ392" t="str">
            <v>N-A</v>
          </cell>
          <cell r="AK392" t="str">
            <v>GLORIA TERESITA SERNA ALZATE</v>
          </cell>
          <cell r="AL392" t="str">
            <v>DTPA</v>
          </cell>
          <cell r="AM392" t="str">
            <v>2 SUPERVISOR</v>
          </cell>
          <cell r="AN392" t="str">
            <v>3 CÉDULA DE CIUDADANÍA</v>
          </cell>
          <cell r="AO392">
            <v>24344682</v>
          </cell>
          <cell r="AP392" t="str">
            <v>DIANA CAROLINA GOMEZ</v>
          </cell>
          <cell r="AQ392">
            <v>32</v>
          </cell>
          <cell r="AR392" t="str">
            <v>3 NO PACTADOS</v>
          </cell>
          <cell r="AS392" t="str">
            <v>4 NO SE HA ADICIONADO NI EN VALOR y EN TIEMPO</v>
          </cell>
          <cell r="AT392">
            <v>0</v>
          </cell>
          <cell r="AU392">
            <v>0</v>
          </cell>
          <cell r="AV392" t="str">
            <v>N/A</v>
          </cell>
          <cell r="AW392">
            <v>0</v>
          </cell>
          <cell r="AX392" t="str">
            <v>N/A</v>
          </cell>
          <cell r="AY392" t="str">
            <v>N/A</v>
          </cell>
          <cell r="AZ392" t="str">
            <v>N-A</v>
          </cell>
          <cell r="BA392">
            <v>45882</v>
          </cell>
          <cell r="BB392">
            <v>45898</v>
          </cell>
          <cell r="BC392" t="str">
            <v>N/A</v>
          </cell>
          <cell r="BD392" t="str">
            <v>2. NO</v>
          </cell>
          <cell r="BE392" t="str">
            <v>N/A</v>
          </cell>
          <cell r="BF392">
            <v>0</v>
          </cell>
          <cell r="BG392" t="str">
            <v>2. NO</v>
          </cell>
          <cell r="BH392">
            <v>0</v>
          </cell>
          <cell r="BI392" t="str">
            <v>N/A</v>
          </cell>
          <cell r="BJ392">
            <v>0</v>
          </cell>
          <cell r="BK392" t="str">
            <v>N/A</v>
          </cell>
          <cell r="BL392" t="str">
            <v>2025753502300008E</v>
          </cell>
          <cell r="BM392">
            <v>4965810</v>
          </cell>
          <cell r="BN392" t="str">
            <v>STEPHANIE ANDREA RODRÍGUEZ VALENCIA</v>
          </cell>
          <cell r="BO392" t="str">
            <v>N-A</v>
          </cell>
          <cell r="BP392" t="str">
            <v>VIGENTE</v>
          </cell>
          <cell r="BW392" t="str">
            <v>BANCOLOMBIA S.A.</v>
          </cell>
          <cell r="BX392" t="str">
            <v>Corriente</v>
          </cell>
          <cell r="BY392">
            <v>17406862171</v>
          </cell>
          <cell r="CN392">
            <v>4965810</v>
          </cell>
        </row>
        <row r="393">
          <cell r="A393" t="str">
            <v>ORDEN DE COMPRA 149537</v>
          </cell>
          <cell r="B393" t="str">
            <v>1 FONAM</v>
          </cell>
          <cell r="C393" t="str">
            <v>ORDEN DE COMPRA 149537</v>
          </cell>
          <cell r="D393" t="str">
            <v>PANAMERICANA OUTSOURCING S.A.</v>
          </cell>
          <cell r="E393">
            <v>45866</v>
          </cell>
          <cell r="F393" t="str">
            <v xml:space="preserve">Adquirir insumos y materiales de papelería y oficina para el desarrollo de las actividades administrativas en las áreas protegidas de Dirección Territorial Pacífico, en el marco de la conservación de la diversidad biológica de las áreas protegidas SINAP nacional.
</v>
          </cell>
          <cell r="G393" t="str">
            <v>N-A</v>
          </cell>
          <cell r="H393" t="str">
            <v>6 ACUERDO MARCO DE PRECIO</v>
          </cell>
          <cell r="I393" t="str">
            <v>21 ORDEN DE COMPRA</v>
          </cell>
          <cell r="J393" t="str">
            <v>COMPRAVENTA</v>
          </cell>
          <cell r="K393">
            <v>44121701</v>
          </cell>
          <cell r="L393">
            <v>25625</v>
          </cell>
          <cell r="M393">
            <v>41025</v>
          </cell>
          <cell r="N393">
            <v>45882</v>
          </cell>
          <cell r="O393" t="str">
            <v>N/A</v>
          </cell>
          <cell r="P393">
            <v>4953261</v>
          </cell>
          <cell r="Q393" t="str">
            <v xml:space="preserve">CUATRO MILLONES NOVECIENTOS CINCUENTA Y TRES MIL DOSCIENTOS SESENTA Y UN </v>
          </cell>
          <cell r="R393" t="str">
            <v>2 PERSONA JURIDICA</v>
          </cell>
          <cell r="S393" t="str">
            <v>1 NIT</v>
          </cell>
          <cell r="T393" t="str">
            <v>N/A</v>
          </cell>
          <cell r="U393" t="str">
            <v>N/A</v>
          </cell>
          <cell r="V393">
            <v>830077655</v>
          </cell>
          <cell r="W393" t="str">
            <v>7 DV 6</v>
          </cell>
          <cell r="X393" t="str">
            <v>N-A</v>
          </cell>
          <cell r="Y393" t="str">
            <v>Cundinamarca</v>
          </cell>
          <cell r="Z393" t="str">
            <v>Bogotá D.C</v>
          </cell>
          <cell r="AA393" t="str">
            <v>N/A</v>
          </cell>
          <cell r="AB393" t="str">
            <v>N/A</v>
          </cell>
          <cell r="AC393" t="str">
            <v>N/A</v>
          </cell>
          <cell r="AD393" t="str">
            <v>N/A</v>
          </cell>
          <cell r="AE393" t="str">
            <v>NO</v>
          </cell>
          <cell r="AF393" t="str">
            <v>6 NO CONSTITUYÓ GARANTÍAS</v>
          </cell>
          <cell r="AG393" t="str">
            <v>N-A</v>
          </cell>
          <cell r="AH393" t="str">
            <v>N-A</v>
          </cell>
          <cell r="AI393" t="str">
            <v>N-A</v>
          </cell>
          <cell r="AJ393" t="str">
            <v>N-A</v>
          </cell>
          <cell r="AK393" t="str">
            <v>GLORIA TERESITA SERNA ALZATE</v>
          </cell>
          <cell r="AL393" t="str">
            <v>PNN MUNCHIQUE</v>
          </cell>
          <cell r="AM393" t="str">
            <v>2 SUPERVISOR</v>
          </cell>
          <cell r="AN393" t="str">
            <v>3 CÉDULA DE CIUDADANÍA</v>
          </cell>
          <cell r="AO393">
            <v>24344682</v>
          </cell>
          <cell r="AP393" t="str">
            <v>DIANA CAROLINA GOMEZ</v>
          </cell>
          <cell r="AQ393">
            <v>32</v>
          </cell>
          <cell r="AR393" t="str">
            <v>3 NO PACTADOS</v>
          </cell>
          <cell r="AS393" t="str">
            <v>4 NO SE HA ADICIONADO NI EN VALOR y EN TIEMPO</v>
          </cell>
          <cell r="AT393">
            <v>0</v>
          </cell>
          <cell r="AU393">
            <v>0</v>
          </cell>
          <cell r="AV393" t="str">
            <v>N/A</v>
          </cell>
          <cell r="AW393">
            <v>0</v>
          </cell>
          <cell r="AX393" t="str">
            <v>N/A</v>
          </cell>
          <cell r="AY393" t="str">
            <v>N/A</v>
          </cell>
          <cell r="AZ393" t="str">
            <v>N-A</v>
          </cell>
          <cell r="BA393">
            <v>45882</v>
          </cell>
          <cell r="BB393">
            <v>45898</v>
          </cell>
          <cell r="BC393" t="str">
            <v>N/A</v>
          </cell>
          <cell r="BD393" t="str">
            <v>2. NO</v>
          </cell>
          <cell r="BE393" t="str">
            <v>N/A</v>
          </cell>
          <cell r="BF393">
            <v>0</v>
          </cell>
          <cell r="BG393" t="str">
            <v>2. NO</v>
          </cell>
          <cell r="BH393">
            <v>0</v>
          </cell>
          <cell r="BI393" t="str">
            <v>N/A</v>
          </cell>
          <cell r="BJ393">
            <v>0</v>
          </cell>
          <cell r="BK393" t="str">
            <v>N/A</v>
          </cell>
          <cell r="BL393" t="str">
            <v>2025753502300008E</v>
          </cell>
          <cell r="BM393">
            <v>4953261</v>
          </cell>
          <cell r="BN393" t="str">
            <v>STEPHANIE ANDREA RODRÍGUEZ VALENCIA</v>
          </cell>
          <cell r="BO393" t="str">
            <v>N-A</v>
          </cell>
          <cell r="BP393" t="str">
            <v>VIGENTE</v>
          </cell>
          <cell r="BW393" t="str">
            <v>BANCOLOMBIA S.A.</v>
          </cell>
          <cell r="BX393" t="str">
            <v>Corriente</v>
          </cell>
          <cell r="BY393">
            <v>17406862171</v>
          </cell>
          <cell r="CN393">
            <v>4953261</v>
          </cell>
        </row>
        <row r="394">
          <cell r="A394" t="str">
            <v>ORDEN DE COMPRA 150842</v>
          </cell>
          <cell r="B394" t="str">
            <v>1 FONAM</v>
          </cell>
          <cell r="C394" t="str">
            <v>ORDEN DE COMPRA 150842</v>
          </cell>
          <cell r="D394" t="str">
            <v xml:space="preserve">TB PLUS ENERGY S.A.S
</v>
          </cell>
          <cell r="E394">
            <v>45898</v>
          </cell>
          <cell r="F394" t="str">
            <v>Adhesión al acuerdo marco de sistemas fotovoltaicos de generación y almacenamiento cce-074-amp-2022 para la adquisición de sistemas fotovoltaicos de generación y almacenamiento en el PNN farallones de Cali para los acuerdos de conservación de la diversidad biológica de las áreas protegidas del SINAP nacional, especialmente en la presente en los ecosistemas de páramo y bosques del parque nacional natural farallones de Cali y su área de influencia.</v>
          </cell>
          <cell r="G394" t="str">
            <v>N-A</v>
          </cell>
          <cell r="H394" t="str">
            <v>2 CONTRATACIÓN DIRECTA</v>
          </cell>
          <cell r="I394" t="str">
            <v>21 ORDEN DE COMPRA</v>
          </cell>
          <cell r="J394" t="str">
            <v>SUMINISTRO</v>
          </cell>
          <cell r="L394">
            <v>28925</v>
          </cell>
          <cell r="M394">
            <v>48425</v>
          </cell>
          <cell r="N394">
            <v>45902</v>
          </cell>
          <cell r="O394" t="str">
            <v>N/A</v>
          </cell>
          <cell r="P394">
            <v>265995200</v>
          </cell>
          <cell r="Q394" t="str">
            <v xml:space="preserve">DOSCIENTOS SESENTA Y CINCO MILLONES NOVECIENTOS NOVENTA Y CINCO MIL DOSCIENTOS </v>
          </cell>
          <cell r="R394" t="str">
            <v>2 PERSONA JURIDICA</v>
          </cell>
          <cell r="S394" t="str">
            <v>1 NIT</v>
          </cell>
          <cell r="T394" t="str">
            <v>N/A</v>
          </cell>
          <cell r="U394" t="str">
            <v>N/A</v>
          </cell>
          <cell r="V394">
            <v>900362784</v>
          </cell>
          <cell r="W394" t="str">
            <v>4 DV 3</v>
          </cell>
          <cell r="X394" t="str">
            <v>N-A</v>
          </cell>
          <cell r="Y394" t="str">
            <v>Cundinamarca</v>
          </cell>
          <cell r="Z394" t="str">
            <v>Bogotá D.C</v>
          </cell>
          <cell r="AA394" t="str">
            <v>N/A</v>
          </cell>
          <cell r="AB394" t="str">
            <v>N/A</v>
          </cell>
          <cell r="AC394" t="str">
            <v>N/A</v>
          </cell>
          <cell r="AD394" t="str">
            <v>N/A</v>
          </cell>
          <cell r="AE394" t="str">
            <v>SI</v>
          </cell>
          <cell r="AF394" t="str">
            <v>1 PÓLIZA</v>
          </cell>
          <cell r="AG394" t="str">
            <v>13 SURAMERICANA</v>
          </cell>
          <cell r="AH394" t="str">
            <v>2 CUMPLIMIENTO</v>
          </cell>
          <cell r="AI394">
            <v>45898</v>
          </cell>
          <cell r="AJ394">
            <v>4344050</v>
          </cell>
          <cell r="AK394" t="str">
            <v>GLORIA TERESITA SERNA ALZATE</v>
          </cell>
          <cell r="AL394" t="str">
            <v>PNN FARALLONES DE CALI</v>
          </cell>
          <cell r="AM394" t="str">
            <v>2 SUPERVISOR</v>
          </cell>
          <cell r="AN394" t="str">
            <v>3 CÉDULA DE CIUDADANÍA</v>
          </cell>
          <cell r="AO394">
            <v>1082775671</v>
          </cell>
          <cell r="AP394" t="str">
            <v>JUAN MANUEL GUZMÁN LÓPEZ</v>
          </cell>
          <cell r="AQ394">
            <v>60</v>
          </cell>
          <cell r="AR394" t="str">
            <v>3 NO PACTADOS</v>
          </cell>
          <cell r="AS394" t="str">
            <v>4 NO SE HA ADICIONADO NI EN VALOR y EN TIEMPO</v>
          </cell>
          <cell r="AT394">
            <v>0</v>
          </cell>
          <cell r="AU394">
            <v>0</v>
          </cell>
          <cell r="AV394" t="str">
            <v>N/A</v>
          </cell>
          <cell r="AW394">
            <v>0</v>
          </cell>
          <cell r="AX394" t="str">
            <v>N/A</v>
          </cell>
          <cell r="AY394" t="str">
            <v>N/A</v>
          </cell>
          <cell r="AZ394" t="str">
            <v>N-A</v>
          </cell>
          <cell r="BA394">
            <v>45897</v>
          </cell>
          <cell r="BB394">
            <v>45991</v>
          </cell>
          <cell r="BC394" t="str">
            <v>N/A</v>
          </cell>
          <cell r="BD394" t="str">
            <v>2. NO</v>
          </cell>
          <cell r="BE394" t="str">
            <v>N/A</v>
          </cell>
          <cell r="BF394" t="str">
            <v>N-A</v>
          </cell>
          <cell r="BG394" t="str">
            <v>1. SI</v>
          </cell>
          <cell r="BH394">
            <v>0</v>
          </cell>
          <cell r="BI394" t="str">
            <v>N/A</v>
          </cell>
          <cell r="BJ394">
            <v>0</v>
          </cell>
          <cell r="BK394" t="str">
            <v>PRORROGADO</v>
          </cell>
          <cell r="BL394" t="str">
            <v>2025753502300009E</v>
          </cell>
          <cell r="BM394">
            <v>265995200</v>
          </cell>
          <cell r="BN394" t="str">
            <v>WENDY ISABEL DAVID</v>
          </cell>
          <cell r="BO394" t="str">
            <v>N-A</v>
          </cell>
          <cell r="BP394" t="str">
            <v>VIGENTE</v>
          </cell>
          <cell r="BW394" t="e">
            <v>#N/A</v>
          </cell>
          <cell r="BX394" t="e">
            <v>#N/A</v>
          </cell>
          <cell r="BY394" t="e">
            <v>#N/A</v>
          </cell>
          <cell r="CN394">
            <v>265995200</v>
          </cell>
        </row>
        <row r="395">
          <cell r="A395" t="str">
            <v>ORDEN DE COMPRA 151608</v>
          </cell>
          <cell r="B395" t="str">
            <v>2 NACION</v>
          </cell>
          <cell r="C395" t="str">
            <v>ORDEN DE COMPRA 151608</v>
          </cell>
          <cell r="D395" t="str">
            <v xml:space="preserve">FERRICENTROS S.A.S
</v>
          </cell>
          <cell r="E395">
            <v>45910</v>
          </cell>
          <cell r="F395" t="str">
            <v xml:space="preserve">PA00-1101-08 Adquirir herramientas, materiales y equipos para la Dirección Territorial Pacífico para fortalecer las instalaciones físicas, en el marco de la conservación de la diversidad biológica de las AP del SINAP nacional.
</v>
          </cell>
          <cell r="G395" t="str">
            <v>N-A</v>
          </cell>
          <cell r="H395" t="str">
            <v>6 ACUERDO MARCO DE PRECIO</v>
          </cell>
          <cell r="I395" t="str">
            <v>21 ORDEN DE COMPRA</v>
          </cell>
          <cell r="J395" t="str">
            <v>COMPRAVENTA</v>
          </cell>
          <cell r="K395">
            <v>31162801</v>
          </cell>
          <cell r="L395">
            <v>23125</v>
          </cell>
          <cell r="M395">
            <v>41425</v>
          </cell>
          <cell r="N395">
            <v>45912</v>
          </cell>
          <cell r="O395" t="str">
            <v>N/A</v>
          </cell>
          <cell r="P395">
            <v>14929869</v>
          </cell>
          <cell r="Q395" t="str">
            <v>CATORCE MILLONES NOVECIENTOS VEINTINUEVE MIL OCHOCIENTOS SESENTA Y NUEVE</v>
          </cell>
          <cell r="R395" t="str">
            <v>2 PERSONA JURIDICA</v>
          </cell>
          <cell r="S395" t="str">
            <v>1 NIT</v>
          </cell>
          <cell r="T395" t="str">
            <v>N/A</v>
          </cell>
          <cell r="U395" t="str">
            <v>N/A</v>
          </cell>
          <cell r="V395">
            <v>800237412</v>
          </cell>
          <cell r="W395" t="str">
            <v>2 DV 1</v>
          </cell>
          <cell r="X395" t="str">
            <v>N-A</v>
          </cell>
          <cell r="Y395" t="str">
            <v>Cundinamarca</v>
          </cell>
          <cell r="Z395" t="str">
            <v>Bogotá D.C</v>
          </cell>
          <cell r="AA395" t="str">
            <v>N/A</v>
          </cell>
          <cell r="AB395" t="str">
            <v>N/A</v>
          </cell>
          <cell r="AC395" t="str">
            <v>N/A</v>
          </cell>
          <cell r="AD395" t="str">
            <v>N/A</v>
          </cell>
          <cell r="AE395" t="str">
            <v>NO</v>
          </cell>
          <cell r="AF395" t="str">
            <v>6 NO CONSTITUYÓ GARANTÍAS</v>
          </cell>
          <cell r="AG395" t="str">
            <v>N-A</v>
          </cell>
          <cell r="AH395" t="str">
            <v>99999998 NO SE DILIGENCIA INFORMACIÓN PARA ESTE FORMULARIO EN ESTE PERÍODO DE REPORTE</v>
          </cell>
          <cell r="AI395" t="str">
            <v>N-A</v>
          </cell>
          <cell r="AJ395" t="str">
            <v>N-A</v>
          </cell>
          <cell r="AK395" t="str">
            <v>GLORIA TERESITA SERNA ALZATE</v>
          </cell>
          <cell r="AL395" t="str">
            <v>DTPA</v>
          </cell>
          <cell r="AM395" t="str">
            <v>2 SUPERVISOR</v>
          </cell>
          <cell r="AN395" t="str">
            <v>3 CÉDULA DE CIUDADANÍA</v>
          </cell>
          <cell r="AO395">
            <v>66859604</v>
          </cell>
          <cell r="AP395" t="str">
            <v>MARGARITA EUGENIA VICTORIA ACOSTA</v>
          </cell>
          <cell r="AQ395">
            <v>51</v>
          </cell>
          <cell r="AR395" t="str">
            <v>3 NO PACTADOS</v>
          </cell>
          <cell r="AS395" t="str">
            <v>4 NO SE HA ADICIONADO NI EN VALOR y EN TIEMPO</v>
          </cell>
          <cell r="AT395">
            <v>0</v>
          </cell>
          <cell r="AU395">
            <v>0</v>
          </cell>
          <cell r="AV395" t="str">
            <v>N/A</v>
          </cell>
          <cell r="AW395">
            <v>0</v>
          </cell>
          <cell r="AX395" t="str">
            <v>N/A</v>
          </cell>
          <cell r="AY395" t="str">
            <v>N/A</v>
          </cell>
          <cell r="AZ395" t="str">
            <v>N-A</v>
          </cell>
          <cell r="BA395">
            <v>45910</v>
          </cell>
          <cell r="BB395">
            <v>45961</v>
          </cell>
          <cell r="BC395" t="str">
            <v>N/A</v>
          </cell>
          <cell r="BD395" t="str">
            <v>2. NO</v>
          </cell>
          <cell r="BE395" t="str">
            <v>N/A</v>
          </cell>
          <cell r="BF395">
            <v>0</v>
          </cell>
          <cell r="BG395" t="str">
            <v>2. NO</v>
          </cell>
          <cell r="BH395">
            <v>0</v>
          </cell>
          <cell r="BI395" t="str">
            <v>N/A</v>
          </cell>
          <cell r="BJ395">
            <v>0</v>
          </cell>
          <cell r="BK395" t="str">
            <v>N/A</v>
          </cell>
          <cell r="BL395" t="str">
            <v>2025753502200003E</v>
          </cell>
          <cell r="BM395">
            <v>14929869</v>
          </cell>
          <cell r="BN395" t="str">
            <v>STEPHANIE ANDREA RODRÍGUEZ VALENCIA</v>
          </cell>
          <cell r="BO395" t="str">
            <v>N-A</v>
          </cell>
          <cell r="BP395" t="str">
            <v>VIGENTE</v>
          </cell>
          <cell r="BW395" t="e">
            <v>#N/A</v>
          </cell>
          <cell r="BX395" t="e">
            <v>#N/A</v>
          </cell>
          <cell r="BY395" t="e">
            <v>#N/A</v>
          </cell>
          <cell r="CN395">
            <v>14929869</v>
          </cell>
        </row>
        <row r="396">
          <cell r="A396" t="str">
            <v>ORDEN DE COMPRA 151703</v>
          </cell>
          <cell r="B396" t="str">
            <v>1 FONAM</v>
          </cell>
          <cell r="C396" t="str">
            <v>ORDEN DE COMPRA 151703</v>
          </cell>
          <cell r="D396" t="str">
            <v>FERRICENTROS S.A.S</v>
          </cell>
          <cell r="E396">
            <v>45911</v>
          </cell>
          <cell r="F396" t="str">
            <v xml:space="preserve">PA09-3202008-9-030 Adquirir equipos y materiales para el cumplimiento de los objetivos del PNN Uramba Bahía Málaga, en el marco de la conservación de la diversidad biológica de las áreas protegidas del SINAP nacional.
</v>
          </cell>
          <cell r="G396" t="str">
            <v>N-A</v>
          </cell>
          <cell r="H396" t="str">
            <v>6 ACUERDO MARCO DE PRECIO</v>
          </cell>
          <cell r="I396" t="str">
            <v>21 ORDEN DE COMPRA</v>
          </cell>
          <cell r="J396" t="str">
            <v>COMPRAVENTA</v>
          </cell>
          <cell r="K396" t="str">
            <v>45111616/52161520
39111000/44103100</v>
          </cell>
          <cell r="L396">
            <v>33125</v>
          </cell>
          <cell r="M396">
            <v>52325</v>
          </cell>
          <cell r="N396">
            <v>45912</v>
          </cell>
          <cell r="O396" t="str">
            <v>N/A</v>
          </cell>
          <cell r="P396">
            <v>11650695</v>
          </cell>
          <cell r="Q396" t="str">
            <v>ONCE MILLONES SEISCIENTOS CINCUENTA MIL SEISCIENTOS NOVENTA Y CINCO</v>
          </cell>
          <cell r="R396" t="str">
            <v>2 PERSONA JURIDICA</v>
          </cell>
          <cell r="S396" t="str">
            <v>1 NIT</v>
          </cell>
          <cell r="T396" t="str">
            <v>N/A</v>
          </cell>
          <cell r="U396" t="str">
            <v>N/A</v>
          </cell>
          <cell r="V396">
            <v>800237412</v>
          </cell>
          <cell r="W396" t="str">
            <v>2 DV 1</v>
          </cell>
          <cell r="X396" t="str">
            <v>N-A</v>
          </cell>
          <cell r="Y396" t="str">
            <v>Cundinamarca</v>
          </cell>
          <cell r="Z396" t="str">
            <v>Bogotá D.C</v>
          </cell>
          <cell r="AA396" t="str">
            <v>N/A</v>
          </cell>
          <cell r="AB396" t="str">
            <v>N/A</v>
          </cell>
          <cell r="AC396" t="str">
            <v>N/A</v>
          </cell>
          <cell r="AD396" t="str">
            <v>N/A</v>
          </cell>
          <cell r="AE396" t="str">
            <v>NO</v>
          </cell>
          <cell r="AF396" t="str">
            <v>6 NO CONSTITUYÓ GARANTÍAS</v>
          </cell>
          <cell r="AG396" t="str">
            <v>N-A</v>
          </cell>
          <cell r="AH396" t="str">
            <v>99999998 NO SE DILIGENCIA INFORMACIÓN PARA ESTE FORMULARIO EN ESTE PERÍODO DE REPORTE</v>
          </cell>
          <cell r="AI396" t="str">
            <v>N-A</v>
          </cell>
          <cell r="AJ396" t="str">
            <v>N-A</v>
          </cell>
          <cell r="AK396" t="str">
            <v>GLORIA TERESITA SERNA ALZATE</v>
          </cell>
          <cell r="AL396" t="str">
            <v>PNN URAMBA BAHÍA MÁLAGA</v>
          </cell>
          <cell r="AM396" t="str">
            <v>2 SUPERVISOR</v>
          </cell>
          <cell r="AN396" t="str">
            <v>3 CÉDULA DE CIUDADANÍA</v>
          </cell>
          <cell r="AO396">
            <v>79189471</v>
          </cell>
          <cell r="AP396" t="str">
            <v>JUAN CARLOS CONTRERAS</v>
          </cell>
          <cell r="AQ396">
            <v>15</v>
          </cell>
          <cell r="AR396" t="str">
            <v>3 NO PACTADOS</v>
          </cell>
          <cell r="AS396" t="str">
            <v>4 NO SE HA ADICIONADO NI EN VALOR y EN TIEMPO</v>
          </cell>
          <cell r="AT396">
            <v>0</v>
          </cell>
          <cell r="AU396">
            <v>0</v>
          </cell>
          <cell r="AV396" t="str">
            <v>N/A</v>
          </cell>
          <cell r="AW396">
            <v>0</v>
          </cell>
          <cell r="AX396" t="str">
            <v>N/A</v>
          </cell>
          <cell r="AY396" t="str">
            <v>N/A</v>
          </cell>
          <cell r="AZ396" t="str">
            <v>N-A</v>
          </cell>
          <cell r="BA396">
            <v>45911</v>
          </cell>
          <cell r="BB396">
            <v>45926</v>
          </cell>
          <cell r="BC396" t="str">
            <v>N/A</v>
          </cell>
          <cell r="BD396" t="str">
            <v>2. NO</v>
          </cell>
          <cell r="BE396" t="str">
            <v>N/A</v>
          </cell>
          <cell r="BF396">
            <v>0</v>
          </cell>
          <cell r="BG396" t="str">
            <v>2. NO</v>
          </cell>
          <cell r="BH396">
            <v>0</v>
          </cell>
          <cell r="BI396" t="str">
            <v>N/A</v>
          </cell>
          <cell r="BJ396">
            <v>0</v>
          </cell>
          <cell r="BK396" t="str">
            <v>N/A</v>
          </cell>
          <cell r="BL396" t="str">
            <v>2025753502300010E</v>
          </cell>
          <cell r="BM396">
            <v>11650695</v>
          </cell>
          <cell r="BN396" t="str">
            <v>JULIANA ISABEL MONTES ROMERO</v>
          </cell>
          <cell r="BO396" t="str">
            <v>N-A</v>
          </cell>
          <cell r="BP396" t="str">
            <v>VIGENTE</v>
          </cell>
          <cell r="BR396" t="str">
            <v xml:space="preserve">https://www.colombiacompra.gov.co/tienda-virtual-del-estado-colombiano/ordenes-compra/151703 </v>
          </cell>
          <cell r="BW396" t="e">
            <v>#N/A</v>
          </cell>
          <cell r="BX396" t="e">
            <v>#N/A</v>
          </cell>
          <cell r="BY396" t="e">
            <v>#N/A</v>
          </cell>
          <cell r="CN396">
            <v>11650695</v>
          </cell>
        </row>
        <row r="397">
          <cell r="A397" t="str">
            <v>ORDEN DE COMPRA 152139</v>
          </cell>
          <cell r="B397" t="str">
            <v>1 FONAM</v>
          </cell>
          <cell r="C397" t="str">
            <v>ORDEN DE COMPRA 152139</v>
          </cell>
          <cell r="D397" t="str">
            <v>FERRICENTROS S.A.S</v>
          </cell>
          <cell r="E397">
            <v>45922</v>
          </cell>
          <cell r="F397" t="str">
            <v xml:space="preserve">PA10-3202010-24-051 PA10-3202010-25-052 PA10-3202056-5-028- PA05-3202056-5-032 Adquirir herramientas, equipos y materialespara adelantar procesos de comunicación, ecoturismo ,educación ambiental y prevención vigilancia y control con actores asociados, priorizados y vinculados a la gestión territorial del
Parque Nacional Natural Utria y el Parque Nacional Natural Gorgona en el marco de la conservación de la diversidad biológica de las áreas protegidas del SINAP nacional.
</v>
          </cell>
          <cell r="G397" t="str">
            <v>N-A</v>
          </cell>
          <cell r="H397" t="str">
            <v>6 ACUERDO MARCO DE PRECIO</v>
          </cell>
          <cell r="I397" t="str">
            <v>21 ORDEN DE COMPRA</v>
          </cell>
          <cell r="J397" t="str">
            <v>COMPRAVENTA</v>
          </cell>
          <cell r="K397" t="str">
            <v>45111707 / 52161520</v>
          </cell>
          <cell r="L397">
            <v>32125</v>
          </cell>
          <cell r="M397">
            <v>56025</v>
          </cell>
          <cell r="N397">
            <v>45923</v>
          </cell>
          <cell r="O397" t="str">
            <v>N/A</v>
          </cell>
          <cell r="P397">
            <v>9234198</v>
          </cell>
          <cell r="Q397" t="str">
            <v>NUEVE MILLONES DOSCIENTOS TREINTA Y CUATRO MIL CIENTO NOVENTA Y OCHO</v>
          </cell>
          <cell r="R397" t="str">
            <v>2 PERSONA JURIDICA</v>
          </cell>
          <cell r="S397" t="str">
            <v>1 NIT</v>
          </cell>
          <cell r="T397" t="str">
            <v>N/A</v>
          </cell>
          <cell r="U397" t="str">
            <v>N/A</v>
          </cell>
          <cell r="V397">
            <v>800237412</v>
          </cell>
          <cell r="W397" t="str">
            <v>2 DV 1</v>
          </cell>
          <cell r="X397" t="str">
            <v>N-A</v>
          </cell>
          <cell r="Y397" t="str">
            <v>Cundinamarca</v>
          </cell>
          <cell r="Z397" t="str">
            <v>Bogotá D.C</v>
          </cell>
          <cell r="AA397" t="str">
            <v>N/A</v>
          </cell>
          <cell r="AB397" t="str">
            <v>N/A</v>
          </cell>
          <cell r="AC397" t="str">
            <v>N/A</v>
          </cell>
          <cell r="AD397" t="str">
            <v>N/A</v>
          </cell>
          <cell r="AE397" t="str">
            <v>NO</v>
          </cell>
          <cell r="AF397" t="str">
            <v>6 NO CONSTITUYÓ GARANTÍAS</v>
          </cell>
          <cell r="AG397" t="str">
            <v>N-A</v>
          </cell>
          <cell r="AH397" t="str">
            <v>99999998 NO SE DILIGENCIA INFORMACIÓN PARA ESTE FORMULARIO EN ESTE PERÍODO DE REPORTE</v>
          </cell>
          <cell r="AI397" t="str">
            <v>N-A</v>
          </cell>
          <cell r="AJ397" t="str">
            <v>N-A</v>
          </cell>
          <cell r="AK397" t="str">
            <v>GLORIA TERESITA SERNA ALZATE</v>
          </cell>
          <cell r="AL397" t="str">
            <v>PNN UTRÍA</v>
          </cell>
          <cell r="AM397" t="str">
            <v>2 SUPERVISOR</v>
          </cell>
          <cell r="AN397" t="str">
            <v>3 CÉDULA DE CIUDADANÍA</v>
          </cell>
          <cell r="AO397">
            <v>66848955</v>
          </cell>
          <cell r="AP397" t="str">
            <v>MARIA XIMENA ZORRILLA A.</v>
          </cell>
          <cell r="AQ397">
            <v>15</v>
          </cell>
          <cell r="AR397" t="str">
            <v>3 NO PACTADOS</v>
          </cell>
          <cell r="AS397" t="str">
            <v>4 NO SE HA ADICIONADO NI EN VALOR y EN TIEMPO</v>
          </cell>
          <cell r="AT397">
            <v>0</v>
          </cell>
          <cell r="AU397">
            <v>0</v>
          </cell>
          <cell r="AV397" t="str">
            <v>N/A</v>
          </cell>
          <cell r="AW397">
            <v>0</v>
          </cell>
          <cell r="AX397" t="str">
            <v>N/A</v>
          </cell>
          <cell r="AY397" t="str">
            <v>N/A</v>
          </cell>
          <cell r="AZ397" t="str">
            <v>N-A</v>
          </cell>
          <cell r="BA397">
            <v>45922</v>
          </cell>
          <cell r="BB397">
            <v>45937</v>
          </cell>
          <cell r="BC397" t="str">
            <v>N/A</v>
          </cell>
          <cell r="BD397" t="str">
            <v>2. NO</v>
          </cell>
          <cell r="BE397" t="str">
            <v>N/A</v>
          </cell>
          <cell r="BF397">
            <v>0</v>
          </cell>
          <cell r="BG397" t="str">
            <v>2. NO</v>
          </cell>
          <cell r="BH397">
            <v>0</v>
          </cell>
          <cell r="BI397" t="str">
            <v>N/A</v>
          </cell>
          <cell r="BJ397">
            <v>0</v>
          </cell>
          <cell r="BK397" t="str">
            <v>N/A</v>
          </cell>
          <cell r="BL397" t="str">
            <v>2025753502300011E</v>
          </cell>
          <cell r="BM397">
            <v>9234198</v>
          </cell>
          <cell r="BN397" t="str">
            <v>DIANA PATRICIA GUERRERO</v>
          </cell>
          <cell r="BO397" t="str">
            <v>N-A</v>
          </cell>
          <cell r="BP397" t="str">
            <v>VIGENTE</v>
          </cell>
          <cell r="BW397" t="e">
            <v>#N/A</v>
          </cell>
          <cell r="BX397" t="e">
            <v>#N/A</v>
          </cell>
          <cell r="BY397" t="e">
            <v>#N/A</v>
          </cell>
          <cell r="CN397">
            <v>9234198</v>
          </cell>
        </row>
        <row r="398">
          <cell r="A398" t="str">
            <v>ORDEN DE COMPRA 152139</v>
          </cell>
          <cell r="B398" t="str">
            <v>1 FONAM</v>
          </cell>
          <cell r="C398" t="str">
            <v>ORDEN DE COMPRA 152139</v>
          </cell>
          <cell r="D398" t="str">
            <v>FERRICENTROS S.A.S</v>
          </cell>
          <cell r="E398">
            <v>45922</v>
          </cell>
          <cell r="F398" t="str">
            <v xml:space="preserve">PA10-3202010-24-051 PA10-3202010-25-052 PA10-3202056-5-028- PA05-3202056-5-032 Adquirir herramientas, equipos y materialespara adelantar procesos de comunicación, ecoturismo ,educación ambiental y prevención vigilancia y control con actores asociados, priorizados y vinculados a la gestión territorial del
Parque Nacional Natural Utria y el Parque Nacional Natural Gorgona en el marco de la conservación de la diversidad biológica de las áreas protegidas del SINAP nacional.
</v>
          </cell>
          <cell r="G398" t="str">
            <v>N-A</v>
          </cell>
          <cell r="H398" t="str">
            <v>6 ACUERDO MARCO DE PRECIO</v>
          </cell>
          <cell r="I398" t="str">
            <v>21 ORDEN DE COMPRA</v>
          </cell>
          <cell r="J398" t="str">
            <v>COMPRAVENTA</v>
          </cell>
          <cell r="K398" t="str">
            <v>45111707 / 52161520</v>
          </cell>
          <cell r="L398" t="str">
            <v>31925 / 31025</v>
          </cell>
          <cell r="M398" t="str">
            <v>56225 / 56125</v>
          </cell>
          <cell r="N398">
            <v>45923</v>
          </cell>
          <cell r="O398" t="str">
            <v>N/A</v>
          </cell>
          <cell r="P398">
            <v>15175080</v>
          </cell>
          <cell r="Q398" t="str">
            <v>QUINCE MILLONES CIENTO SETENTA Y CINCO MIL OCHENTA</v>
          </cell>
          <cell r="R398" t="str">
            <v>2 PERSONA JURIDICA</v>
          </cell>
          <cell r="S398" t="str">
            <v>1 NIT</v>
          </cell>
          <cell r="T398" t="str">
            <v>N/A</v>
          </cell>
          <cell r="U398" t="str">
            <v>N/A</v>
          </cell>
          <cell r="V398">
            <v>800237412</v>
          </cell>
          <cell r="W398" t="str">
            <v>2 DV 1</v>
          </cell>
          <cell r="X398" t="str">
            <v>N-A</v>
          </cell>
          <cell r="Y398" t="str">
            <v>Cundinamarca</v>
          </cell>
          <cell r="Z398" t="str">
            <v>Bogotá D.C</v>
          </cell>
          <cell r="AA398" t="str">
            <v>N/A</v>
          </cell>
          <cell r="AB398" t="str">
            <v>N/A</v>
          </cell>
          <cell r="AC398" t="str">
            <v>N/A</v>
          </cell>
          <cell r="AD398" t="str">
            <v>N/A</v>
          </cell>
          <cell r="AE398" t="str">
            <v>NO</v>
          </cell>
          <cell r="AF398" t="str">
            <v>6 NO CONSTITUYÓ GARANTÍAS</v>
          </cell>
          <cell r="AG398" t="str">
            <v>N-A</v>
          </cell>
          <cell r="AH398" t="str">
            <v>99999998 NO SE DILIGENCIA INFORMACIÓN PARA ESTE FORMULARIO EN ESTE PERÍODO DE REPORTE</v>
          </cell>
          <cell r="AI398" t="str">
            <v>N-A</v>
          </cell>
          <cell r="AJ398" t="str">
            <v>N-A</v>
          </cell>
          <cell r="AK398" t="str">
            <v>GLORIA TERESITA SERNA ALZATE</v>
          </cell>
          <cell r="AL398" t="str">
            <v>PNN GORGONA</v>
          </cell>
          <cell r="AM398" t="str">
            <v>2 SUPERVISOR</v>
          </cell>
          <cell r="AN398" t="str">
            <v>3 CÉDULA DE CIUDADANÍA</v>
          </cell>
          <cell r="AO398">
            <v>66848955</v>
          </cell>
          <cell r="AP398" t="str">
            <v>MARIA XIMENA ZORRILLA A.</v>
          </cell>
          <cell r="AQ398">
            <v>15</v>
          </cell>
          <cell r="AR398" t="str">
            <v>3 NO PACTADOS</v>
          </cell>
          <cell r="AS398" t="str">
            <v>4 NO SE HA ADICIONADO NI EN VALOR y EN TIEMPO</v>
          </cell>
          <cell r="AT398">
            <v>0</v>
          </cell>
          <cell r="AU398">
            <v>0</v>
          </cell>
          <cell r="AV398" t="str">
            <v>N/A</v>
          </cell>
          <cell r="AW398">
            <v>0</v>
          </cell>
          <cell r="AX398" t="str">
            <v>N/A</v>
          </cell>
          <cell r="AY398" t="str">
            <v>N/A</v>
          </cell>
          <cell r="AZ398" t="str">
            <v>N-A</v>
          </cell>
          <cell r="BA398">
            <v>45922</v>
          </cell>
          <cell r="BB398">
            <v>45937</v>
          </cell>
          <cell r="BC398" t="str">
            <v>N/A</v>
          </cell>
          <cell r="BD398" t="str">
            <v>2. NO</v>
          </cell>
          <cell r="BE398" t="str">
            <v>N/A</v>
          </cell>
          <cell r="BF398">
            <v>0</v>
          </cell>
          <cell r="BG398" t="str">
            <v>2. NO</v>
          </cell>
          <cell r="BH398">
            <v>0</v>
          </cell>
          <cell r="BI398" t="str">
            <v>N/A</v>
          </cell>
          <cell r="BJ398">
            <v>0</v>
          </cell>
          <cell r="BK398" t="str">
            <v>N/A</v>
          </cell>
          <cell r="BL398" t="str">
            <v>2025753502300011E</v>
          </cell>
          <cell r="BM398">
            <v>15175080</v>
          </cell>
          <cell r="BN398" t="str">
            <v>DIANA PATRICIA GUERRERO</v>
          </cell>
          <cell r="BO398" t="str">
            <v>N-A</v>
          </cell>
          <cell r="BP398" t="str">
            <v>VIGENTE</v>
          </cell>
          <cell r="BW398" t="e">
            <v>#N/A</v>
          </cell>
          <cell r="BX398" t="e">
            <v>#N/A</v>
          </cell>
          <cell r="BY398" t="e">
            <v>#N/A</v>
          </cell>
          <cell r="CN398">
            <v>15175080</v>
          </cell>
        </row>
        <row r="399">
          <cell r="A399" t="str">
            <v>ORDEN DE COMPRA 152148</v>
          </cell>
          <cell r="B399" t="str">
            <v>1 FONAM</v>
          </cell>
          <cell r="C399" t="str">
            <v>ORDEN DE COMPRA 152148</v>
          </cell>
          <cell r="D399" t="str">
            <v xml:space="preserve">DEICY BRAVO JOJOA
</v>
          </cell>
          <cell r="E399">
            <v>45922</v>
          </cell>
          <cell r="F399" t="str">
            <v>Adhesión al Acuerdo marco de precios CCE-255-AMP2021 para la compraventa y/o suministro de materiales de construcción y ferretería requeridos para la ejecución de acciones a desarrollarse en las diferentes las líneas estratégicas implementadas por el Parque Nacional Natural Farallones de Cali, especialmente en los ecosistemas andinos y de páramo, en el marco del Proyecto Conservación de la diversidad biológica de las áreas protegidas del SINAP Nacional</v>
          </cell>
          <cell r="G399" t="str">
            <v>N-A</v>
          </cell>
          <cell r="H399" t="str">
            <v>2 CONTRATACIÓN DIRECTA</v>
          </cell>
          <cell r="I399" t="str">
            <v>21 ORDEN DE COMPRA</v>
          </cell>
          <cell r="J399" t="str">
            <v>SUMINISTRO</v>
          </cell>
          <cell r="L399">
            <v>31525</v>
          </cell>
          <cell r="M399">
            <v>56825</v>
          </cell>
          <cell r="N399">
            <v>45925</v>
          </cell>
          <cell r="O399" t="str">
            <v>N/A</v>
          </cell>
          <cell r="P399">
            <v>244440657.94999999</v>
          </cell>
          <cell r="Q399" t="str">
            <v>DOSCIENTOS CUARENTA Y CUATRO MILLONES CUATROCIENTOS CUARENTA MIL SEISCIENTOS CINCUENTA Y SIETE CON NOVENTA Y CINCO CENTAVOS</v>
          </cell>
          <cell r="R399" t="str">
            <v>1 PERSONA NATURAL</v>
          </cell>
          <cell r="S399" t="str">
            <v>3 CÉDULA DE CIUDADANÍA</v>
          </cell>
          <cell r="T399">
            <v>59706955</v>
          </cell>
          <cell r="U399">
            <v>4</v>
          </cell>
          <cell r="V399" t="str">
            <v>N/A</v>
          </cell>
          <cell r="W399" t="str">
            <v>11 NO SE DILIGENCIA INFORMACIÓN PARA ESTE FORMULARIO EN ESTE PERÍODO DE REPORTE</v>
          </cell>
          <cell r="X399" t="str">
            <v>FEMENINO</v>
          </cell>
          <cell r="Y399" t="str">
            <v>Cauca</v>
          </cell>
          <cell r="Z399" t="str">
            <v>Popayan</v>
          </cell>
          <cell r="AA399" t="str">
            <v>DEICY</v>
          </cell>
          <cell r="AB399" t="str">
            <v>N/A</v>
          </cell>
          <cell r="AC399" t="str">
            <v>BRAVO</v>
          </cell>
          <cell r="AD399" t="str">
            <v>JOJOA</v>
          </cell>
          <cell r="AE399" t="str">
            <v>SI</v>
          </cell>
          <cell r="AF399" t="str">
            <v>1 PÓLIZA</v>
          </cell>
          <cell r="AG399" t="str">
            <v>8 MUNDIAL SEGUROS</v>
          </cell>
          <cell r="AH399" t="str">
            <v>45 CUMPLIM+ CALIDAD DL SERVICIO</v>
          </cell>
          <cell r="AI399">
            <v>45926</v>
          </cell>
          <cell r="AJ399">
            <v>100407760</v>
          </cell>
          <cell r="AK399" t="str">
            <v>GLORIA TERESITA SERNA ALZATE</v>
          </cell>
          <cell r="AL399" t="str">
            <v>PNN FARALLONES DE CALI</v>
          </cell>
          <cell r="AM399" t="str">
            <v>2 SUPERVISOR</v>
          </cell>
          <cell r="AN399" t="str">
            <v>3 CÉDULA DE CIUDADANÍA</v>
          </cell>
          <cell r="AO399">
            <v>1082775671</v>
          </cell>
          <cell r="AP399" t="str">
            <v>JUAN MANUEL GUZMÁN LÓPEZ</v>
          </cell>
          <cell r="AQ399">
            <v>68</v>
          </cell>
          <cell r="AR399" t="str">
            <v>3 NO PACTADOS</v>
          </cell>
          <cell r="AS399" t="str">
            <v>4 NO SE HA ADICIONADO NI EN VALOR y EN TIEMPO</v>
          </cell>
          <cell r="AT399">
            <v>0</v>
          </cell>
          <cell r="AU399">
            <v>0</v>
          </cell>
          <cell r="AV399" t="str">
            <v>N/A</v>
          </cell>
          <cell r="AW399">
            <v>0</v>
          </cell>
          <cell r="AX399" t="str">
            <v>N/A</v>
          </cell>
          <cell r="AY399" t="str">
            <v>N/A</v>
          </cell>
          <cell r="AZ399" t="str">
            <v>N-A</v>
          </cell>
          <cell r="BA399">
            <v>45922</v>
          </cell>
          <cell r="BB399">
            <v>45991</v>
          </cell>
          <cell r="BC399" t="str">
            <v>N/A</v>
          </cell>
          <cell r="BD399" t="str">
            <v>2. NO</v>
          </cell>
          <cell r="BE399" t="str">
            <v>N/A</v>
          </cell>
          <cell r="BF399" t="str">
            <v>N-A</v>
          </cell>
          <cell r="BG399" t="str">
            <v>2. NO</v>
          </cell>
          <cell r="BH399">
            <v>0</v>
          </cell>
          <cell r="BI399" t="str">
            <v>N/A</v>
          </cell>
          <cell r="BJ399">
            <v>0</v>
          </cell>
          <cell r="BK399" t="str">
            <v>N/A</v>
          </cell>
          <cell r="BL399" t="str">
            <v>2025753502300012E</v>
          </cell>
          <cell r="BM399">
            <v>244440657.94999999</v>
          </cell>
          <cell r="BN399" t="str">
            <v>WENDY ISABEL DAVID</v>
          </cell>
          <cell r="BO399" t="str">
            <v>N-A</v>
          </cell>
          <cell r="BP399" t="str">
            <v>VIGENTE</v>
          </cell>
          <cell r="BR399" t="str">
            <v xml:space="preserve">https://www.colombiacompra.gov.co/tienda-virtual-del-estado-colombiano/ordenes-compra/152148 </v>
          </cell>
          <cell r="BW399" t="e">
            <v>#N/A</v>
          </cell>
          <cell r="BX399" t="e">
            <v>#N/A</v>
          </cell>
          <cell r="BY399" t="e">
            <v>#N/A</v>
          </cell>
          <cell r="CN399">
            <v>244440657.94999999</v>
          </cell>
        </row>
        <row r="400">
          <cell r="A400" t="str">
            <v>ORDEN DE COMPRA 156477</v>
          </cell>
          <cell r="B400" t="str">
            <v>1 FONAM</v>
          </cell>
          <cell r="C400" t="str">
            <v>ORDEN DE COMPRA 156477</v>
          </cell>
          <cell r="D400" t="str">
            <v>PROVEER INSTITUCIONAL S.A.S</v>
          </cell>
          <cell r="E400">
            <v>45988</v>
          </cell>
          <cell r="F400" t="str">
            <v>PA04-3202008-15-177 Compra de componentes o elementos requeridos por las diferentes líneas estratégicas del PNN Farallones de Cali, en el marco de la conservación de la biodiversidad biológica del SINAP Nacional.</v>
          </cell>
          <cell r="G400" t="str">
            <v>N-A</v>
          </cell>
          <cell r="H400" t="str">
            <v>2 CONTRATACIÓN DIRECTA</v>
          </cell>
          <cell r="I400" t="str">
            <v>21 ORDEN DE COMPRA</v>
          </cell>
          <cell r="J400" t="str">
            <v>COMPRAVENTA</v>
          </cell>
          <cell r="K400" t="str">
            <v>39121000- 47131800-42200000-24111500-49131600-47121700-52152000-24112000-31102800-10121700-24111800-50182600-40141600-31102400-27112104-15121501-47121703-27112401-27112404-27111707-43212109-56101508</v>
          </cell>
          <cell r="L400">
            <v>37725</v>
          </cell>
          <cell r="M400">
            <v>80225</v>
          </cell>
          <cell r="N400">
            <v>45989</v>
          </cell>
          <cell r="O400" t="str">
            <v>N/A</v>
          </cell>
          <cell r="P400">
            <v>30755961</v>
          </cell>
          <cell r="Q400" t="str">
            <v>TREINTA MILLONES SETECIENTOS CINCUENTA Y CINCO MIL NOVECIENTOS SESENTA Y UN</v>
          </cell>
          <cell r="R400" t="str">
            <v>2 PERSONA JURIDICA</v>
          </cell>
          <cell r="S400" t="str">
            <v>1 NIT</v>
          </cell>
          <cell r="T400" t="str">
            <v>N/A</v>
          </cell>
          <cell r="U400" t="str">
            <v>N/A</v>
          </cell>
          <cell r="V400">
            <v>900365660</v>
          </cell>
          <cell r="W400" t="str">
            <v>3 DV 2</v>
          </cell>
          <cell r="X400" t="str">
            <v>N-A</v>
          </cell>
          <cell r="Y400" t="str">
            <v>Risaralda</v>
          </cell>
          <cell r="Z400" t="str">
            <v>Dosquebradas</v>
          </cell>
          <cell r="AA400" t="str">
            <v>N/A</v>
          </cell>
          <cell r="AB400" t="str">
            <v>N/A</v>
          </cell>
          <cell r="AC400" t="str">
            <v>N/A</v>
          </cell>
          <cell r="AD400" t="str">
            <v>N/A</v>
          </cell>
          <cell r="AE400" t="str">
            <v>NO</v>
          </cell>
          <cell r="AF400" t="str">
            <v>6 NO CONSTITUYÓ GARANTÍAS</v>
          </cell>
          <cell r="AG400" t="str">
            <v>N-A</v>
          </cell>
          <cell r="AH400" t="str">
            <v>99999998 NO SE DILIGENCIA INFORMACIÓN PARA ESTE FORMULARIO EN ESTE PERÍODO DE REPORTE</v>
          </cell>
          <cell r="AI400" t="str">
            <v>N-A</v>
          </cell>
          <cell r="AJ400" t="str">
            <v>N-A</v>
          </cell>
          <cell r="AK400" t="str">
            <v>GLORIA TERESITA SERNA ALZATE</v>
          </cell>
          <cell r="AL400" t="str">
            <v>PNN FARALLONES DE CALI</v>
          </cell>
          <cell r="AM400" t="str">
            <v>2 SUPERVISOR</v>
          </cell>
          <cell r="AN400" t="str">
            <v>3 CÉDULA DE CIUDADANÍA</v>
          </cell>
          <cell r="AO400">
            <v>16738049</v>
          </cell>
          <cell r="AP400" t="str">
            <v>JAIME ALBERTO CELIS PERDOMO</v>
          </cell>
          <cell r="AQ400">
            <v>22</v>
          </cell>
          <cell r="AR400" t="str">
            <v>3 NO PACTADOS</v>
          </cell>
          <cell r="AS400" t="str">
            <v>4 NO SE HA ADICIONADO NI EN VALOR y EN TIEMPO</v>
          </cell>
          <cell r="AT400">
            <v>0</v>
          </cell>
          <cell r="AU400">
            <v>0</v>
          </cell>
          <cell r="AV400" t="str">
            <v>N/A</v>
          </cell>
          <cell r="AW400">
            <v>0</v>
          </cell>
          <cell r="AX400" t="str">
            <v>N/A</v>
          </cell>
          <cell r="AY400" t="str">
            <v>N/A</v>
          </cell>
          <cell r="AZ400" t="str">
            <v>N-A</v>
          </cell>
          <cell r="BA400">
            <v>45989</v>
          </cell>
          <cell r="BB400">
            <v>46010</v>
          </cell>
          <cell r="BC400" t="str">
            <v>N/A</v>
          </cell>
          <cell r="BD400" t="str">
            <v>2. NO</v>
          </cell>
          <cell r="BE400" t="str">
            <v>N/A</v>
          </cell>
          <cell r="BF400" t="str">
            <v>N-A</v>
          </cell>
          <cell r="BG400" t="str">
            <v>2. NO</v>
          </cell>
          <cell r="BH400">
            <v>0</v>
          </cell>
          <cell r="BI400" t="str">
            <v>N/A</v>
          </cell>
          <cell r="BJ400">
            <v>0</v>
          </cell>
          <cell r="BK400" t="str">
            <v>N/A</v>
          </cell>
          <cell r="BL400" t="str">
            <v>2025753502300015E</v>
          </cell>
          <cell r="BM400">
            <v>30755961</v>
          </cell>
          <cell r="BN400" t="str">
            <v>WENDY ISABEL DAVID</v>
          </cell>
          <cell r="BO400" t="str">
            <v>N-A</v>
          </cell>
          <cell r="BP400" t="str">
            <v>VIGENTE</v>
          </cell>
          <cell r="BR400" t="str">
            <v>https://www.colombiacompra.gov.co/tienda-virtual-del-estado-colombiano/ordenes-compra/156477</v>
          </cell>
          <cell r="BW400" t="str">
            <v>BANCO DE BOGOTA</v>
          </cell>
          <cell r="BX400" t="str">
            <v>Corriente</v>
          </cell>
          <cell r="BY400">
            <v>279144497</v>
          </cell>
          <cell r="CN400">
            <v>30755961</v>
          </cell>
        </row>
        <row r="401">
          <cell r="A401" t="str">
            <v>ORDEN DE COMPRA 157107</v>
          </cell>
          <cell r="B401" t="str">
            <v>1 FONAM</v>
          </cell>
          <cell r="C401" t="str">
            <v>ORDEN DE COMPRA 157107</v>
          </cell>
          <cell r="D401" t="str">
            <v>FERRICENTROS S.A.S</v>
          </cell>
          <cell r="E401">
            <v>45995</v>
          </cell>
          <cell r="F401" t="str">
            <v xml:space="preserve">PA05-3202010-25-049 Adquirir herramientas y materiales para desarrollar actividades de mantenimiento de senderos y zonas verdes del poblado del Parque Nacional Natural Gorgona, con el fin de garantizar la operatividad en actividades técnicas y logísticas, en el marco de la conservación de la diversidad biológica de las áreas protegidas del SINAP nacional.
</v>
          </cell>
          <cell r="G401" t="str">
            <v>N-A</v>
          </cell>
          <cell r="H401" t="str">
            <v>2 CONTRATACIÓN DIRECTA</v>
          </cell>
          <cell r="I401" t="str">
            <v>21 ORDEN DE COMPRA</v>
          </cell>
          <cell r="J401" t="str">
            <v>COMPRAVENTA</v>
          </cell>
          <cell r="K401">
            <v>27112000</v>
          </cell>
          <cell r="L401">
            <v>37525</v>
          </cell>
          <cell r="M401">
            <v>81525</v>
          </cell>
          <cell r="N401">
            <v>45996</v>
          </cell>
          <cell r="O401" t="str">
            <v>N/A</v>
          </cell>
          <cell r="P401">
            <v>12290320</v>
          </cell>
          <cell r="Q401" t="str">
            <v>DOCE MILLONES DOSCIENTOS NOVENTA MIL TRESCIENTOS VEINTE</v>
          </cell>
          <cell r="R401" t="str">
            <v>2 PERSONA JURIDICA</v>
          </cell>
          <cell r="S401" t="str">
            <v>1 NIT</v>
          </cell>
          <cell r="T401" t="str">
            <v>N/A</v>
          </cell>
          <cell r="U401" t="str">
            <v>N/A</v>
          </cell>
          <cell r="V401">
            <v>800237412</v>
          </cell>
          <cell r="W401" t="str">
            <v>2 DV 1</v>
          </cell>
          <cell r="X401" t="str">
            <v>N-A</v>
          </cell>
          <cell r="Y401" t="str">
            <v>Cundinamarca</v>
          </cell>
          <cell r="Z401" t="str">
            <v>Bogotá D.C</v>
          </cell>
          <cell r="AA401" t="str">
            <v>N/A</v>
          </cell>
          <cell r="AB401" t="str">
            <v>N/A</v>
          </cell>
          <cell r="AC401" t="str">
            <v>N/A</v>
          </cell>
          <cell r="AD401" t="str">
            <v>N/A</v>
          </cell>
          <cell r="AE401" t="str">
            <v>NO</v>
          </cell>
          <cell r="AF401" t="str">
            <v>6 NO CONSTITUYÓ GARANTÍAS</v>
          </cell>
          <cell r="AG401" t="str">
            <v>N-A</v>
          </cell>
          <cell r="AH401" t="str">
            <v>99999998 NO SE DILIGENCIA INFORMACIÓN PARA ESTE FORMULARIO EN ESTE PERÍODO DE REPORTE</v>
          </cell>
          <cell r="AI401" t="str">
            <v>N-A</v>
          </cell>
          <cell r="AJ401" t="str">
            <v>N-A</v>
          </cell>
          <cell r="AK401" t="str">
            <v>GLORIA TERESITA SERNA ALZATE</v>
          </cell>
          <cell r="AL401" t="str">
            <v>PNN GORGONA</v>
          </cell>
          <cell r="AM401" t="str">
            <v>2 SUPERVISOR</v>
          </cell>
          <cell r="AN401" t="str">
            <v>3 CÉDULA DE CIUDADANÍA</v>
          </cell>
          <cell r="AO401">
            <v>6499218</v>
          </cell>
          <cell r="AP401" t="str">
            <v>ANDRES MAURICIO ROJAS CAÑAS</v>
          </cell>
          <cell r="AQ401">
            <v>14</v>
          </cell>
          <cell r="AR401" t="str">
            <v>3 NO PACTADOS</v>
          </cell>
          <cell r="AS401" t="str">
            <v>4 NO SE HA ADICIONADO NI EN VALOR y EN TIEMPO</v>
          </cell>
          <cell r="AT401">
            <v>0</v>
          </cell>
          <cell r="AU401">
            <v>0</v>
          </cell>
          <cell r="AV401" t="str">
            <v>N/A</v>
          </cell>
          <cell r="AW401">
            <v>0</v>
          </cell>
          <cell r="AX401" t="str">
            <v>N/A</v>
          </cell>
          <cell r="AY401" t="str">
            <v>N/A</v>
          </cell>
          <cell r="AZ401" t="str">
            <v>N-A</v>
          </cell>
          <cell r="BA401">
            <v>45996</v>
          </cell>
          <cell r="BB401">
            <v>46009</v>
          </cell>
          <cell r="BC401" t="str">
            <v>N/A</v>
          </cell>
          <cell r="BD401" t="str">
            <v>2. NO</v>
          </cell>
          <cell r="BE401" t="str">
            <v>N/A</v>
          </cell>
          <cell r="BF401" t="str">
            <v>N-A</v>
          </cell>
          <cell r="BG401" t="str">
            <v>2. NO</v>
          </cell>
          <cell r="BH401">
            <v>0</v>
          </cell>
          <cell r="BI401" t="str">
            <v>N/A</v>
          </cell>
          <cell r="BJ401">
            <v>0</v>
          </cell>
          <cell r="BK401" t="str">
            <v>N/A</v>
          </cell>
          <cell r="BL401" t="str">
            <v>2025753502300016E</v>
          </cell>
          <cell r="BM401">
            <v>12290320</v>
          </cell>
          <cell r="BN401" t="str">
            <v>KHAREM CARABALI MARULANDA</v>
          </cell>
          <cell r="BO401" t="str">
            <v>N-A</v>
          </cell>
          <cell r="BP401" t="str">
            <v>VIGENTE</v>
          </cell>
          <cell r="BR401" t="str">
            <v xml:space="preserve">https://www.colombiacompra.gov.co/tienda-virtual-del-estado-colombiano/ordenes-compra157107 </v>
          </cell>
          <cell r="BW401" t="e">
            <v>#N/A</v>
          </cell>
          <cell r="BX401" t="e">
            <v>#N/A</v>
          </cell>
          <cell r="BY401" t="e">
            <v>#N/A</v>
          </cell>
          <cell r="CN401">
            <v>12290320</v>
          </cell>
        </row>
        <row r="402">
          <cell r="A402" t="str">
            <v>ORDEN DE COMPRA 157194</v>
          </cell>
          <cell r="B402" t="str">
            <v>2 NACION</v>
          </cell>
          <cell r="C402" t="str">
            <v>ORDEN DE COMPRA 157194</v>
          </cell>
          <cell r="D402" t="str">
            <v>SUMIMAS S.A.S</v>
          </cell>
          <cell r="E402">
            <v>45996</v>
          </cell>
          <cell r="F402" t="str">
            <v>PA10-1108-02 Adquisición de productos e insumos de aseo y cafetería para el funcionamiento del PNN UTRIA</v>
          </cell>
          <cell r="G402" t="str">
            <v>N-A</v>
          </cell>
          <cell r="H402" t="str">
            <v>6 ACUERDO MARCO DE PRECIO</v>
          </cell>
          <cell r="I402" t="str">
            <v>21 ORDEN DE COMPRA</v>
          </cell>
          <cell r="J402" t="str">
            <v>COMPRAVENTA</v>
          </cell>
          <cell r="K402">
            <v>502016</v>
          </cell>
          <cell r="L402">
            <v>25125</v>
          </cell>
          <cell r="M402">
            <v>48425</v>
          </cell>
          <cell r="N402">
            <v>45996</v>
          </cell>
          <cell r="O402" t="str">
            <v>N/A</v>
          </cell>
          <cell r="P402">
            <v>2999934</v>
          </cell>
          <cell r="Q402" t="str">
            <v>DOS MILLONES NOVECIENTOS NOVENTA Y NUEVE MIL NOVECIENTOS TREINTA Y CUATRO</v>
          </cell>
          <cell r="R402" t="str">
            <v>2 PERSONA JURIDICA</v>
          </cell>
          <cell r="S402" t="str">
            <v>1 NIT</v>
          </cell>
          <cell r="T402" t="str">
            <v>N/A</v>
          </cell>
          <cell r="U402" t="str">
            <v>N/A</v>
          </cell>
          <cell r="V402">
            <v>830001338</v>
          </cell>
          <cell r="W402" t="str">
            <v>2 DV 1</v>
          </cell>
          <cell r="X402" t="str">
            <v>N-A</v>
          </cell>
          <cell r="Y402" t="str">
            <v>Cundinamarca</v>
          </cell>
          <cell r="Z402" t="str">
            <v>Cota</v>
          </cell>
          <cell r="AA402" t="str">
            <v>N/A</v>
          </cell>
          <cell r="AB402" t="str">
            <v>N/A</v>
          </cell>
          <cell r="AC402" t="str">
            <v>N/A</v>
          </cell>
          <cell r="AD402" t="str">
            <v>N/A</v>
          </cell>
          <cell r="AE402" t="str">
            <v>NO</v>
          </cell>
          <cell r="AF402" t="str">
            <v>6 NO CONSTITUYÓ GARANTÍAS</v>
          </cell>
          <cell r="AG402" t="str">
            <v>N-A</v>
          </cell>
          <cell r="AH402" t="str">
            <v>99999998 NO SE DILIGENCIA INFORMACIÓN PARA ESTE FORMULARIO EN ESTE PERÍODO DE REPORTE</v>
          </cell>
          <cell r="AI402" t="str">
            <v>N-A</v>
          </cell>
          <cell r="AJ402" t="str">
            <v>N-A</v>
          </cell>
          <cell r="AK402" t="str">
            <v>GLORIA TERESITA SERNA ALZATE</v>
          </cell>
          <cell r="AL402" t="str">
            <v>PNN UTRÍA</v>
          </cell>
          <cell r="AM402" t="str">
            <v>2 SUPERVISOR</v>
          </cell>
          <cell r="AN402" t="str">
            <v>3 CÉDULA DE CIUDADANÍA</v>
          </cell>
          <cell r="AO402">
            <v>66848955</v>
          </cell>
          <cell r="AP402" t="str">
            <v>MARIA XIMENA ZORRILLA A.</v>
          </cell>
          <cell r="AQ402">
            <v>14</v>
          </cell>
          <cell r="AR402" t="str">
            <v>3 NO PACTADOS</v>
          </cell>
          <cell r="AS402" t="str">
            <v>4 NO SE HA ADICIONADO NI EN VALOR y EN TIEMPO</v>
          </cell>
          <cell r="AT402">
            <v>0</v>
          </cell>
          <cell r="AU402">
            <v>0</v>
          </cell>
          <cell r="AV402" t="str">
            <v>N/A</v>
          </cell>
          <cell r="AW402">
            <v>0</v>
          </cell>
          <cell r="AX402" t="str">
            <v>N/A</v>
          </cell>
          <cell r="AY402" t="str">
            <v>N/A</v>
          </cell>
          <cell r="AZ402" t="str">
            <v>N-A</v>
          </cell>
          <cell r="BA402">
            <v>45996</v>
          </cell>
          <cell r="BB402">
            <v>46010</v>
          </cell>
          <cell r="BC402" t="str">
            <v>N/A</v>
          </cell>
          <cell r="BD402" t="str">
            <v>2. NO</v>
          </cell>
          <cell r="BE402" t="str">
            <v>N/A</v>
          </cell>
          <cell r="BF402" t="str">
            <v>N-A</v>
          </cell>
          <cell r="BG402" t="str">
            <v>2. NO</v>
          </cell>
          <cell r="BH402">
            <v>0</v>
          </cell>
          <cell r="BI402" t="str">
            <v>N/A</v>
          </cell>
          <cell r="BJ402">
            <v>0</v>
          </cell>
          <cell r="BK402" t="str">
            <v>N/A</v>
          </cell>
          <cell r="BL402" t="str">
            <v>2025753502200004E</v>
          </cell>
          <cell r="BM402">
            <v>2999934</v>
          </cell>
          <cell r="BN402" t="str">
            <v>KHAREM CARABALI MARULANDA</v>
          </cell>
          <cell r="BO402" t="str">
            <v>N-A</v>
          </cell>
          <cell r="BP402" t="str">
            <v>VIGENTE</v>
          </cell>
          <cell r="BR402" t="str">
            <v xml:space="preserve">https://www.colombiacompra.gov.co/tienda-virtual-del-estado-colombiano/ordenes-compra/157194 </v>
          </cell>
          <cell r="BW402" t="e">
            <v>#N/A</v>
          </cell>
          <cell r="BX402" t="e">
            <v>#N/A</v>
          </cell>
          <cell r="BY402" t="e">
            <v>#N/A</v>
          </cell>
          <cell r="CN402">
            <v>2999934</v>
          </cell>
        </row>
        <row r="403">
          <cell r="A403" t="str">
            <v>ORDEN DE COMPRA 157133</v>
          </cell>
          <cell r="B403" t="str">
            <v>1 FONAM</v>
          </cell>
          <cell r="C403" t="str">
            <v>ORDEN DE COMPRA 157133</v>
          </cell>
          <cell r="D403" t="str">
            <v>FERRICENTROS
 S.A.S</v>
          </cell>
          <cell r="E403">
            <v>45995</v>
          </cell>
          <cell r="F403" t="str">
            <v>PA09-3202008-10-007 Adquirir llantas y neumáticos para el parque automotor del Parque Nacional Natural Uramba Bahía Málaga requerido para fortalecer los procesos administrativos de las áreas de SPNNC, en el marco de la conservación de la diversidad biológica de las áreas protegidas del SINAP nacional</v>
          </cell>
          <cell r="G403" t="str">
            <v>N-A</v>
          </cell>
          <cell r="H403" t="str">
            <v>6 ACUERDO MARCO DE PRECIO</v>
          </cell>
          <cell r="I403" t="str">
            <v>21 ORDEN DE COMPRA</v>
          </cell>
          <cell r="J403" t="str">
            <v>COMPRAVENTA</v>
          </cell>
          <cell r="K403" t="str">
            <v>25172504/25172512</v>
          </cell>
          <cell r="L403">
            <v>39125</v>
          </cell>
          <cell r="M403">
            <v>82825</v>
          </cell>
          <cell r="N403">
            <v>46000</v>
          </cell>
          <cell r="O403" t="str">
            <v>N/A</v>
          </cell>
          <cell r="P403">
            <v>5991055</v>
          </cell>
          <cell r="Q403" t="str">
            <v>CINCO MILLONES NOVECIENTOS NOVENTA Y UN MIL CINCUENTA Y CINCO</v>
          </cell>
          <cell r="R403" t="str">
            <v>2 PERSONA JURIDICA</v>
          </cell>
          <cell r="S403" t="str">
            <v>1 NIT</v>
          </cell>
          <cell r="T403" t="str">
            <v>N/A</v>
          </cell>
          <cell r="U403" t="str">
            <v>N/A</v>
          </cell>
          <cell r="V403">
            <v>800237412</v>
          </cell>
          <cell r="W403" t="str">
            <v>2 DV 1</v>
          </cell>
          <cell r="X403" t="str">
            <v>N-A</v>
          </cell>
          <cell r="Y403" t="str">
            <v>Bogotá D.C</v>
          </cell>
          <cell r="Z403" t="str">
            <v>Bogota D.C</v>
          </cell>
          <cell r="AA403" t="str">
            <v>N/A</v>
          </cell>
          <cell r="AB403" t="str">
            <v>N/A</v>
          </cell>
          <cell r="AC403" t="str">
            <v>N/A</v>
          </cell>
          <cell r="AD403" t="str">
            <v>N/A</v>
          </cell>
          <cell r="AE403" t="str">
            <v>NO</v>
          </cell>
          <cell r="AF403" t="str">
            <v>6 NO CONSTITUYÓ GARANTÍAS</v>
          </cell>
          <cell r="AG403" t="str">
            <v>N-A</v>
          </cell>
          <cell r="AH403" t="str">
            <v>99999998 NO SE DILIGENCIA INFORMACIÓN PARA ESTE FORMULARIO EN ESTE PERÍODO DE REPORTE</v>
          </cell>
          <cell r="AI403" t="str">
            <v>N-A</v>
          </cell>
          <cell r="AJ403" t="str">
            <v>N-A</v>
          </cell>
          <cell r="AK403" t="str">
            <v>GLORIA TERESITA SERNA ALZATE</v>
          </cell>
          <cell r="AL403" t="str">
            <v>PNN URAMBA BAHÍA MÁLAGA</v>
          </cell>
          <cell r="AM403" t="str">
            <v>2 SUPERVISOR</v>
          </cell>
          <cell r="AN403" t="str">
            <v>3 CÉDULA DE CIUDADANÍA</v>
          </cell>
          <cell r="AO403">
            <v>79189471</v>
          </cell>
          <cell r="AP403" t="str">
            <v>JUAN CARLOS CONTRERAS</v>
          </cell>
          <cell r="AQ403">
            <v>15</v>
          </cell>
          <cell r="AR403" t="str">
            <v>3 NO PACTADOS</v>
          </cell>
          <cell r="AS403" t="str">
            <v>4 NO SE HA ADICIONADO NI EN VALOR y EN TIEMPO</v>
          </cell>
          <cell r="AT403">
            <v>0</v>
          </cell>
          <cell r="AU403">
            <v>0</v>
          </cell>
          <cell r="AV403" t="str">
            <v>N/A</v>
          </cell>
          <cell r="AW403">
            <v>0</v>
          </cell>
          <cell r="AX403" t="str">
            <v>N/A</v>
          </cell>
          <cell r="AY403" t="str">
            <v>N/A</v>
          </cell>
          <cell r="AZ403" t="str">
            <v>N-A</v>
          </cell>
          <cell r="BA403">
            <v>45995</v>
          </cell>
          <cell r="BB403">
            <v>46010</v>
          </cell>
          <cell r="BC403" t="str">
            <v>N/A</v>
          </cell>
          <cell r="BD403" t="str">
            <v>2. NO</v>
          </cell>
          <cell r="BE403" t="str">
            <v>N/A</v>
          </cell>
          <cell r="BF403" t="str">
            <v>N-A</v>
          </cell>
          <cell r="BG403" t="str">
            <v>2. NO</v>
          </cell>
          <cell r="BH403">
            <v>0</v>
          </cell>
          <cell r="BI403" t="str">
            <v>N/A</v>
          </cell>
          <cell r="BJ403">
            <v>0</v>
          </cell>
          <cell r="BK403" t="str">
            <v>N/A</v>
          </cell>
          <cell r="BL403" t="str">
            <v>2025753502300013E</v>
          </cell>
          <cell r="BM403">
            <v>5991055</v>
          </cell>
          <cell r="BN403" t="str">
            <v>STEPHANIE ANDREA RODRÍGUEZ VALENCIA</v>
          </cell>
          <cell r="BO403" t="str">
            <v>N-A</v>
          </cell>
          <cell r="BP403" t="str">
            <v>VIGENTE</v>
          </cell>
          <cell r="BR403" t="str">
            <v xml:space="preserve">https://www.colombiacompra.gov.co/tienda-virtual-del-estado-colombiano/ordenes-compra/157133 </v>
          </cell>
          <cell r="BW403" t="e">
            <v>#N/A</v>
          </cell>
          <cell r="BX403" t="e">
            <v>#N/A</v>
          </cell>
          <cell r="BY403" t="e">
            <v>#N/A</v>
          </cell>
          <cell r="CN403">
            <v>5991055</v>
          </cell>
        </row>
        <row r="404">
          <cell r="A404" t="str">
            <v>ORDEN DE COMPRA 157551</v>
          </cell>
          <cell r="B404" t="str">
            <v>1 FONAM</v>
          </cell>
          <cell r="C404" t="str">
            <v>ORDEN DE COMPRA 157551</v>
          </cell>
          <cell r="D404" t="str">
            <v>PANAMERICANA OUTSOURCING S.A.</v>
          </cell>
          <cell r="E404">
            <v>46001</v>
          </cell>
          <cell r="F404" t="str">
            <v xml:space="preserve">PA00-3202008-15-094 Adquisición de muebles y enseres para la Dirección Territorial Pacifico, para el fortalecimiento operativo de las actividades enmarcadas en la conservación de la diversidad biológica de las áreas protegidas del SINAP nacional.
</v>
          </cell>
          <cell r="G404" t="str">
            <v>N-A</v>
          </cell>
          <cell r="H404" t="str">
            <v>6 ACUERDO MARCO DE PRECIO</v>
          </cell>
          <cell r="I404" t="str">
            <v>21 ORDEN DE COMPRA</v>
          </cell>
          <cell r="J404" t="str">
            <v>COMPRAVENTA</v>
          </cell>
          <cell r="K404" t="str">
            <v>56101500/52141800</v>
          </cell>
          <cell r="L404">
            <v>39325</v>
          </cell>
          <cell r="M404">
            <v>84225</v>
          </cell>
          <cell r="N404">
            <v>46002</v>
          </cell>
          <cell r="O404" t="str">
            <v>N/A</v>
          </cell>
          <cell r="P404">
            <v>63640248</v>
          </cell>
          <cell r="Q404" t="str">
            <v>SESENTA Y TRES MILLONES SEISCIENTOS CUARENTA MIL DOSCIENTOS CUARENTA Y OCHO</v>
          </cell>
          <cell r="R404" t="str">
            <v>2 PERSONA JURIDICA</v>
          </cell>
          <cell r="S404" t="str">
            <v>1 NIT</v>
          </cell>
          <cell r="T404" t="str">
            <v>N/A</v>
          </cell>
          <cell r="U404" t="str">
            <v>N/A</v>
          </cell>
          <cell r="V404">
            <v>830077655</v>
          </cell>
          <cell r="W404" t="str">
            <v>7 DV 6</v>
          </cell>
          <cell r="X404" t="str">
            <v>N-A</v>
          </cell>
          <cell r="Y404" t="str">
            <v>Cundinamarca</v>
          </cell>
          <cell r="Z404" t="str">
            <v>Bogotá D.C</v>
          </cell>
          <cell r="AA404" t="str">
            <v>N/A</v>
          </cell>
          <cell r="AB404" t="str">
            <v>N/A</v>
          </cell>
          <cell r="AC404" t="str">
            <v>N/A</v>
          </cell>
          <cell r="AD404" t="str">
            <v>N/A</v>
          </cell>
          <cell r="AE404" t="str">
            <v>NO</v>
          </cell>
          <cell r="AF404" t="str">
            <v>6 NO CONSTITUYÓ GARANTÍAS</v>
          </cell>
          <cell r="AG404" t="str">
            <v>N-A</v>
          </cell>
          <cell r="AH404" t="str">
            <v>99999998 NO SE DILIGENCIA INFORMACIÓN PARA ESTE FORMULARIO EN ESTE PERÍODO DE REPORTE</v>
          </cell>
          <cell r="AI404" t="str">
            <v>N-A</v>
          </cell>
          <cell r="AJ404" t="str">
            <v>N-A</v>
          </cell>
          <cell r="AK404" t="str">
            <v>GLORIA TERESITA SERNA ALZATE</v>
          </cell>
          <cell r="AL404" t="str">
            <v>DTPA</v>
          </cell>
          <cell r="AM404" t="str">
            <v>2 SUPERVISOR</v>
          </cell>
          <cell r="AN404" t="str">
            <v>3 CÉDULA DE CIUDADANÍA</v>
          </cell>
          <cell r="AO404">
            <v>24344682</v>
          </cell>
          <cell r="AP404" t="str">
            <v>DIANA CAROLINA GOMEZ</v>
          </cell>
          <cell r="AQ404">
            <v>16</v>
          </cell>
          <cell r="AR404" t="str">
            <v>3 NO PACTADOS</v>
          </cell>
          <cell r="AS404" t="str">
            <v>4 NO SE HA ADICIONADO NI EN VALOR y EN TIEMPO</v>
          </cell>
          <cell r="AT404">
            <v>0</v>
          </cell>
          <cell r="AU404">
            <v>0</v>
          </cell>
          <cell r="AV404" t="str">
            <v>N/A</v>
          </cell>
          <cell r="AW404">
            <v>0</v>
          </cell>
          <cell r="AX404" t="str">
            <v>N/A</v>
          </cell>
          <cell r="AY404" t="str">
            <v>N/A</v>
          </cell>
          <cell r="AZ404" t="str">
            <v>N-A</v>
          </cell>
          <cell r="BA404">
            <v>46002</v>
          </cell>
          <cell r="BB404">
            <v>46017</v>
          </cell>
          <cell r="BC404" t="str">
            <v>N/A</v>
          </cell>
          <cell r="BD404" t="str">
            <v>2. NO</v>
          </cell>
          <cell r="BE404" t="str">
            <v>N/A</v>
          </cell>
          <cell r="BF404" t="str">
            <v>N-A</v>
          </cell>
          <cell r="BG404" t="str">
            <v>2. NO</v>
          </cell>
          <cell r="BH404">
            <v>0</v>
          </cell>
          <cell r="BI404" t="str">
            <v>N/A</v>
          </cell>
          <cell r="BJ404">
            <v>0</v>
          </cell>
          <cell r="BK404" t="str">
            <v>N/A</v>
          </cell>
          <cell r="BL404" t="str">
            <v>2025753502300014E</v>
          </cell>
          <cell r="BM404">
            <v>63640248</v>
          </cell>
          <cell r="BN404" t="str">
            <v>DIANA PATRICIA GUERRERO</v>
          </cell>
          <cell r="BO404" t="str">
            <v>N-A</v>
          </cell>
          <cell r="BP404" t="str">
            <v>VIGENTE</v>
          </cell>
          <cell r="BR404" t="str">
            <v xml:space="preserve">https://www.colombiacompra.gov.co/tienda-virtual-del-estado-colombiano/ordenes-compra/157551 </v>
          </cell>
          <cell r="BW404" t="str">
            <v>BANCOLOMBIA S.A.</v>
          </cell>
          <cell r="BX404" t="str">
            <v>Corriente</v>
          </cell>
          <cell r="BY404">
            <v>17406862171</v>
          </cell>
          <cell r="CN404">
            <v>63640248</v>
          </cell>
        </row>
        <row r="405">
          <cell r="A405" t="str">
            <v>ORDEN DE COMPRA 157883</v>
          </cell>
          <cell r="B405" t="str">
            <v>1 FONAM</v>
          </cell>
          <cell r="C405" t="str">
            <v>ORDEN DE COMPRA 157883</v>
          </cell>
          <cell r="D405" t="str">
            <v>FERRICENTROS
 S.A.S</v>
          </cell>
          <cell r="E405">
            <v>46006</v>
          </cell>
          <cell r="F405" t="str">
            <v xml:space="preserve">PA05-3202038-17-052 Adquirir equipos para desarrollar actividades de monitoreo para el mantenimiento de las hectáreas en restauración en los arrecifes de coral en el Parque Nacional Natural Gorgona, con el fin de garantizar la supervivencia, en el marco de la conservación de la diversidad biológica de las áreas protegidas del SINAP nacional.
</v>
          </cell>
          <cell r="G405" t="str">
            <v>N-A</v>
          </cell>
          <cell r="H405" t="str">
            <v>6 ACUERDO MARCO DE PRECIO</v>
          </cell>
          <cell r="I405" t="str">
            <v>21 ORDEN DE COMPRA</v>
          </cell>
          <cell r="J405" t="str">
            <v>COMPRAVENTA</v>
          </cell>
          <cell r="K405" t="str">
            <v>32101656/45121516</v>
          </cell>
          <cell r="L405">
            <v>37425</v>
          </cell>
          <cell r="M405">
            <v>84725</v>
          </cell>
          <cell r="N405">
            <v>46006</v>
          </cell>
          <cell r="O405" t="str">
            <v>N/A</v>
          </cell>
          <cell r="P405">
            <v>6649720</v>
          </cell>
          <cell r="Q405" t="str">
            <v xml:space="preserve">SEIS MILLONES SEISCIENTOS CUARENTA Y NUEVE MIL SETECIENTOS VEINTE </v>
          </cell>
          <cell r="R405" t="str">
            <v>2 PERSONA JURIDICA</v>
          </cell>
          <cell r="S405" t="str">
            <v>1 NIT</v>
          </cell>
          <cell r="T405" t="str">
            <v>N/A</v>
          </cell>
          <cell r="U405" t="str">
            <v>N/A</v>
          </cell>
          <cell r="V405">
            <v>800237412</v>
          </cell>
          <cell r="W405" t="str">
            <v>2 DV 1</v>
          </cell>
          <cell r="X405" t="str">
            <v>N-A</v>
          </cell>
          <cell r="Y405" t="str">
            <v>Bogotá D.C</v>
          </cell>
          <cell r="Z405" t="str">
            <v>Bogota D.C</v>
          </cell>
          <cell r="AA405" t="str">
            <v>N/A</v>
          </cell>
          <cell r="AB405" t="str">
            <v>N/A</v>
          </cell>
          <cell r="AC405" t="str">
            <v>N/A</v>
          </cell>
          <cell r="AD405" t="str">
            <v>N/A</v>
          </cell>
          <cell r="AE405" t="str">
            <v>NO</v>
          </cell>
          <cell r="AF405" t="str">
            <v>6 NO CONSTITUYÓ GARANTÍAS</v>
          </cell>
          <cell r="AG405" t="str">
            <v>N-A</v>
          </cell>
          <cell r="AH405" t="str">
            <v>99999998 NO SE DILIGENCIA INFORMACIÓN PARA ESTE FORMULARIO EN ESTE PERÍODO DE REPORTE</v>
          </cell>
          <cell r="AI405" t="str">
            <v>N-A</v>
          </cell>
          <cell r="AJ405" t="str">
            <v>N-A</v>
          </cell>
          <cell r="AK405" t="str">
            <v>GLORIA TERESITA SERNA ALZATE</v>
          </cell>
          <cell r="AL405" t="str">
            <v>PNN GORGONA</v>
          </cell>
          <cell r="AM405" t="str">
            <v>2 SUPERVISOR</v>
          </cell>
          <cell r="AN405" t="str">
            <v>3 CÉDULA DE CIUDADANÍA</v>
          </cell>
          <cell r="AO405">
            <v>6499218</v>
          </cell>
          <cell r="AP405" t="str">
            <v>ANDRES MAURICIO ROJAS CAÑAS</v>
          </cell>
          <cell r="AQ405">
            <v>15</v>
          </cell>
          <cell r="AR405" t="str">
            <v>3 NO PACTADOS</v>
          </cell>
          <cell r="AS405" t="str">
            <v>4 NO SE HA ADICIONADO NI EN VALOR y EN TIEMPO</v>
          </cell>
          <cell r="AT405">
            <v>0</v>
          </cell>
          <cell r="AU405">
            <v>0</v>
          </cell>
          <cell r="AV405" t="str">
            <v>N/A</v>
          </cell>
          <cell r="AW405">
            <v>0</v>
          </cell>
          <cell r="AX405" t="str">
            <v>N/A</v>
          </cell>
          <cell r="AY405" t="str">
            <v>N/A</v>
          </cell>
          <cell r="AZ405" t="str">
            <v>N-A</v>
          </cell>
          <cell r="BA405">
            <v>46006</v>
          </cell>
          <cell r="BB405">
            <v>46020</v>
          </cell>
          <cell r="BC405" t="str">
            <v>N/A</v>
          </cell>
          <cell r="BD405" t="str">
            <v>2. NO</v>
          </cell>
          <cell r="BE405" t="str">
            <v>N/A</v>
          </cell>
          <cell r="BF405" t="str">
            <v>N-A</v>
          </cell>
          <cell r="BG405" t="str">
            <v>2. NO</v>
          </cell>
          <cell r="BH405">
            <v>0</v>
          </cell>
          <cell r="BI405" t="str">
            <v>N/A</v>
          </cell>
          <cell r="BJ405">
            <v>0</v>
          </cell>
          <cell r="BK405" t="str">
            <v>N/A</v>
          </cell>
          <cell r="BL405" t="str">
            <v>2025753502300017E</v>
          </cell>
          <cell r="BM405">
            <v>6649720</v>
          </cell>
          <cell r="BN405" t="str">
            <v>KHAREM CARABALI MARULANDA</v>
          </cell>
          <cell r="BO405" t="str">
            <v>N-A</v>
          </cell>
          <cell r="BP405" t="str">
            <v>VIGENTE</v>
          </cell>
          <cell r="BR405" t="str">
            <v xml:space="preserve">https://www.colombiacompra.gov.co/tienda-virtual-del-estado-colombiano/ordenes-compra/157883 </v>
          </cell>
          <cell r="BW405" t="e">
            <v>#N/A</v>
          </cell>
          <cell r="BX405" t="e">
            <v>#N/A</v>
          </cell>
          <cell r="BY405" t="e">
            <v>#N/A</v>
          </cell>
          <cell r="CN405">
            <v>6649720</v>
          </cell>
        </row>
        <row r="406">
          <cell r="A406" t="str">
            <v>ORDEN DE COMPRA 157992</v>
          </cell>
          <cell r="B406" t="str">
            <v>1 FONAM</v>
          </cell>
          <cell r="C406" t="str">
            <v>ORDEN DE COMPRA 157992</v>
          </cell>
          <cell r="D406" t="str">
            <v>FERRICENTROS
 S.A.S</v>
          </cell>
          <cell r="E406">
            <v>46007</v>
          </cell>
          <cell r="F406" t="str">
            <v xml:space="preserve">PA08-3202052-8-046 Adquisición de muebles, enseres y dotación básica para la sede operativa del Parque Nacional Natural Sanquianga, en el marco de la conservación de la diversidad biológica de las Áreas Protegidas del SINAP nacional.
</v>
          </cell>
          <cell r="G406" t="str">
            <v>N-A</v>
          </cell>
          <cell r="H406" t="str">
            <v>6 ACUERDO MARCO DE PRECIO</v>
          </cell>
          <cell r="I406" t="str">
            <v>21 ORDEN DE COMPRA</v>
          </cell>
          <cell r="J406" t="str">
            <v>COMPRAVENTA</v>
          </cell>
          <cell r="K406" t="str">
            <v>56101500/52141800</v>
          </cell>
          <cell r="L406">
            <v>39825</v>
          </cell>
          <cell r="M406">
            <v>84825</v>
          </cell>
          <cell r="N406">
            <v>46007</v>
          </cell>
          <cell r="O406" t="str">
            <v>N/A</v>
          </cell>
          <cell r="P406">
            <v>63997394</v>
          </cell>
          <cell r="Q406" t="str">
            <v>SESENTA Y TRES MILLONES NOVECIENTOS NOVENTA Y SIETE MIL TRESCIENTOS NOVENTA Y CUATRO</v>
          </cell>
          <cell r="R406" t="str">
            <v>2 PERSONA JURIDICA</v>
          </cell>
          <cell r="S406" t="str">
            <v>1 NIT</v>
          </cell>
          <cell r="T406" t="str">
            <v>N/A</v>
          </cell>
          <cell r="U406" t="str">
            <v>N/A</v>
          </cell>
          <cell r="V406">
            <v>800237412</v>
          </cell>
          <cell r="W406" t="str">
            <v>2 DV 1</v>
          </cell>
          <cell r="X406" t="str">
            <v>N-A</v>
          </cell>
          <cell r="Y406" t="str">
            <v>Bogotá D.C</v>
          </cell>
          <cell r="Z406" t="str">
            <v>Bogota D.C</v>
          </cell>
          <cell r="AA406" t="str">
            <v>N/A</v>
          </cell>
          <cell r="AB406" t="str">
            <v>N/A</v>
          </cell>
          <cell r="AC406" t="str">
            <v>N/A</v>
          </cell>
          <cell r="AD406" t="str">
            <v>N/A</v>
          </cell>
          <cell r="AE406" t="str">
            <v>NO</v>
          </cell>
          <cell r="AF406" t="str">
            <v>6 NO CONSTITUYÓ GARANTÍAS</v>
          </cell>
          <cell r="AG406" t="str">
            <v>N-A</v>
          </cell>
          <cell r="AH406" t="str">
            <v>99999998 NO SE DILIGENCIA INFORMACIÓN PARA ESTE FORMULARIO EN ESTE PERÍODO DE REPORTE</v>
          </cell>
          <cell r="AI406" t="str">
            <v>N-A</v>
          </cell>
          <cell r="AJ406" t="str">
            <v>N-A</v>
          </cell>
          <cell r="AK406" t="str">
            <v>GLORIA TERESITA SERNA ALZATE</v>
          </cell>
          <cell r="AL406" t="str">
            <v>PNN SANQUIANGA</v>
          </cell>
          <cell r="AM406" t="str">
            <v>2 SUPERVISOR</v>
          </cell>
          <cell r="AN406" t="str">
            <v>3 CÉDULA DE CIUDADANÍA</v>
          </cell>
          <cell r="AO406">
            <v>16279020</v>
          </cell>
          <cell r="AP406" t="str">
            <v>GUSTAVO ADOLFO MAYOR A</v>
          </cell>
          <cell r="AQ406">
            <v>15</v>
          </cell>
          <cell r="AR406" t="str">
            <v>3 NO PACTADOS</v>
          </cell>
          <cell r="AS406" t="str">
            <v>4 NO SE HA ADICIONADO NI EN VALOR y EN TIEMPO</v>
          </cell>
          <cell r="AT406">
            <v>0</v>
          </cell>
          <cell r="AU406">
            <v>0</v>
          </cell>
          <cell r="AV406" t="str">
            <v>N/A</v>
          </cell>
          <cell r="AW406">
            <v>0</v>
          </cell>
          <cell r="AX406" t="str">
            <v>N/A</v>
          </cell>
          <cell r="AY406" t="str">
            <v>N/A</v>
          </cell>
          <cell r="AZ406" t="str">
            <v>N-A</v>
          </cell>
          <cell r="BA406">
            <v>46007</v>
          </cell>
          <cell r="BB406">
            <v>46022</v>
          </cell>
          <cell r="BC406" t="str">
            <v>N/A</v>
          </cell>
          <cell r="BD406" t="str">
            <v>2. NO</v>
          </cell>
          <cell r="BE406" t="str">
            <v>N/A</v>
          </cell>
          <cell r="BF406" t="str">
            <v>N-A</v>
          </cell>
          <cell r="BG406" t="str">
            <v>2. NO</v>
          </cell>
          <cell r="BH406">
            <v>0</v>
          </cell>
          <cell r="BI406" t="str">
            <v>N/A</v>
          </cell>
          <cell r="BJ406">
            <v>0</v>
          </cell>
          <cell r="BK406" t="str">
            <v>N/A</v>
          </cell>
          <cell r="BL406" t="str">
            <v>2025753502300018E</v>
          </cell>
          <cell r="BM406">
            <v>63997394</v>
          </cell>
          <cell r="BN406" t="str">
            <v>DIANA PATRICIA GUERRERO</v>
          </cell>
          <cell r="BO406" t="str">
            <v>N-A</v>
          </cell>
          <cell r="BP406" t="str">
            <v>VIGENTE</v>
          </cell>
          <cell r="BR406" t="str">
            <v xml:space="preserve">https://www.colombiacompra.gov.co/tienda-virtual-del-estado-colombiano/ordenes-compra/157992 </v>
          </cell>
          <cell r="BW406" t="e">
            <v>#N/A</v>
          </cell>
          <cell r="BX406" t="e">
            <v>#N/A</v>
          </cell>
          <cell r="BY406" t="e">
            <v>#N/A</v>
          </cell>
          <cell r="CN406">
            <v>63997394</v>
          </cell>
        </row>
        <row r="407">
          <cell r="A407" t="str">
            <v>ORDEN DE COMPRA 158064</v>
          </cell>
          <cell r="B407" t="str">
            <v>1 FONAM</v>
          </cell>
          <cell r="C407" t="str">
            <v>ORDEN DE COMPRA 158064</v>
          </cell>
          <cell r="D407" t="str">
            <v>PROVEER INSTITUCIONAL S.A.S</v>
          </cell>
          <cell r="E407">
            <v>46007</v>
          </cell>
          <cell r="F407" t="str">
            <v>PA04-3202032-1-179 PA04-3202032-1-182 - PA04-3202008-15-183 Adquirir licencias Adobe creative cloud para los equipos de cómputo del PNN Farallones de Cali, con el fin de garantizar su óptimo funcionamiento operativo y administrativo.</v>
          </cell>
          <cell r="G407" t="str">
            <v>N-A</v>
          </cell>
          <cell r="H407" t="str">
            <v>2 CONTRATACIÓN DIRECTA</v>
          </cell>
          <cell r="I407" t="str">
            <v>21 ORDEN DE COMPRA</v>
          </cell>
          <cell r="J407" t="str">
            <v>COMPRAVENTA</v>
          </cell>
          <cell r="K407">
            <v>43231513</v>
          </cell>
          <cell r="L407">
            <v>3925</v>
          </cell>
          <cell r="M407">
            <v>84925</v>
          </cell>
          <cell r="N407">
            <v>46008</v>
          </cell>
          <cell r="O407" t="str">
            <v>N/A</v>
          </cell>
          <cell r="P407">
            <v>3594771</v>
          </cell>
          <cell r="Q407" t="str">
            <v>TRES MILLONES QUINIENTOS NOVENTA Y CUATRO MIL SETECIENTOS SETENTA Y UN</v>
          </cell>
          <cell r="R407" t="str">
            <v>2 PERSONA JURIDICA</v>
          </cell>
          <cell r="S407" t="str">
            <v>1 NIT</v>
          </cell>
          <cell r="T407" t="str">
            <v>N/A</v>
          </cell>
          <cell r="U407" t="str">
            <v>N/A</v>
          </cell>
          <cell r="V407">
            <v>900365660</v>
          </cell>
          <cell r="W407" t="str">
            <v>3 DV 2</v>
          </cell>
          <cell r="X407" t="str">
            <v>N-A</v>
          </cell>
          <cell r="Y407" t="str">
            <v>Risaralda</v>
          </cell>
          <cell r="Z407" t="str">
            <v>Dosquebradas</v>
          </cell>
          <cell r="AA407" t="str">
            <v>N/A</v>
          </cell>
          <cell r="AB407" t="str">
            <v>N/A</v>
          </cell>
          <cell r="AC407" t="str">
            <v>N/A</v>
          </cell>
          <cell r="AD407" t="str">
            <v>N/A</v>
          </cell>
          <cell r="AE407" t="str">
            <v>NO</v>
          </cell>
          <cell r="AF407" t="str">
            <v>6 NO CONSTITUYÓ GARANTÍAS</v>
          </cell>
          <cell r="AG407" t="str">
            <v>N-A</v>
          </cell>
          <cell r="AH407" t="str">
            <v>99999998 NO SE DILIGENCIA INFORMACIÓN PARA ESTE FORMULARIO EN ESTE PERÍODO DE REPORTE</v>
          </cell>
          <cell r="AI407" t="str">
            <v>N-A</v>
          </cell>
          <cell r="AJ407" t="str">
            <v>N-A</v>
          </cell>
          <cell r="AK407" t="str">
            <v>GLORIA TERESITA SERNA ALZATE</v>
          </cell>
          <cell r="AL407" t="str">
            <v>PNN FARALLONES DE CALI</v>
          </cell>
          <cell r="AM407" t="str">
            <v>2 SUPERVISOR</v>
          </cell>
          <cell r="AN407" t="str">
            <v>3 CÉDULA DE CIUDADANÍA</v>
          </cell>
          <cell r="AO407">
            <v>16738049</v>
          </cell>
          <cell r="AP407" t="str">
            <v>JAIME ALBERTO CELIS PERDOMO</v>
          </cell>
          <cell r="AQ407">
            <v>15</v>
          </cell>
          <cell r="AR407" t="str">
            <v>3 NO PACTADOS</v>
          </cell>
          <cell r="AS407" t="str">
            <v>4 NO SE HA ADICIONADO NI EN VALOR y EN TIEMPO</v>
          </cell>
          <cell r="AT407">
            <v>0</v>
          </cell>
          <cell r="AU407">
            <v>0</v>
          </cell>
          <cell r="AV407" t="str">
            <v>N/A</v>
          </cell>
          <cell r="AW407">
            <v>0</v>
          </cell>
          <cell r="AX407" t="str">
            <v>N/A</v>
          </cell>
          <cell r="AY407" t="str">
            <v>N/A</v>
          </cell>
          <cell r="AZ407" t="str">
            <v>N-A</v>
          </cell>
          <cell r="BA407">
            <v>46008</v>
          </cell>
          <cell r="BB407">
            <v>46021</v>
          </cell>
          <cell r="BC407" t="str">
            <v>N/A</v>
          </cell>
          <cell r="BD407" t="str">
            <v>2. NO</v>
          </cell>
          <cell r="BE407" t="str">
            <v>N/A</v>
          </cell>
          <cell r="BF407" t="str">
            <v>N-A</v>
          </cell>
          <cell r="BG407" t="str">
            <v>2. NO</v>
          </cell>
          <cell r="BH407">
            <v>0</v>
          </cell>
          <cell r="BI407" t="str">
            <v>N/A</v>
          </cell>
          <cell r="BJ407">
            <v>0</v>
          </cell>
          <cell r="BK407" t="str">
            <v>N/A</v>
          </cell>
          <cell r="BL407" t="str">
            <v>2025753502300021E</v>
          </cell>
          <cell r="BM407">
            <v>3594771</v>
          </cell>
          <cell r="BN407" t="str">
            <v>WENDY ISABEL DAVID</v>
          </cell>
          <cell r="BO407" t="str">
            <v>N-A</v>
          </cell>
          <cell r="BP407" t="str">
            <v>VIGENTE</v>
          </cell>
          <cell r="BR407" t="str">
            <v>https://www.colombiacompra.gov.co/tienda-virtual-del-estado-colombiano/ordenes-compra/158064</v>
          </cell>
          <cell r="BW407" t="str">
            <v>BANCO DE BOGOTA</v>
          </cell>
          <cell r="BX407" t="str">
            <v>Corriente</v>
          </cell>
          <cell r="BY407">
            <v>279144497</v>
          </cell>
          <cell r="CN407">
            <v>3594771</v>
          </cell>
        </row>
        <row r="408">
          <cell r="A408" t="str">
            <v>ORDEN DE COMPRA 158318</v>
          </cell>
          <cell r="B408" t="str">
            <v>1 FONAM</v>
          </cell>
          <cell r="C408" t="str">
            <v>ORDEN DE COMPRA 158318</v>
          </cell>
          <cell r="D408" t="str">
            <v>PANAMERICANA OUTSOURCING S.A.</v>
          </cell>
          <cell r="E408">
            <v>46009</v>
          </cell>
          <cell r="F408" t="str">
            <v xml:space="preserve">PA00-3202008-15-052 Adquisición de muebles, enseres y dotación básica para las sedes administrativas y cabañas operativas de las áreas protegidas adscritas a la Dirección Territorial Pacifico, en el marco de la conservación de la diversidad biológica de las Áreas Protegidas del SINAP nacional.
</v>
          </cell>
          <cell r="G408" t="str">
            <v>N-A</v>
          </cell>
          <cell r="H408" t="str">
            <v>6 ACUERDO MARCO DE PRECIO</v>
          </cell>
          <cell r="I408" t="str">
            <v>21 ORDEN DE COMPRA</v>
          </cell>
          <cell r="J408" t="str">
            <v>COMPRAVENTA</v>
          </cell>
          <cell r="K408" t="str">
            <v>56101500/
52141800</v>
          </cell>
          <cell r="L408">
            <v>39625</v>
          </cell>
          <cell r="M408">
            <v>85235</v>
          </cell>
          <cell r="N408">
            <v>46010</v>
          </cell>
          <cell r="O408" t="str">
            <v>N/A</v>
          </cell>
          <cell r="P408">
            <v>63950838</v>
          </cell>
          <cell r="Q408" t="str">
            <v>SESENTA Y TRES MILLONES NOVECIENTOS CINCUENTA MIL OCHOCIENTOS TREINTA Y OCHO</v>
          </cell>
          <cell r="R408" t="str">
            <v>2 PERSONA JURIDICA</v>
          </cell>
          <cell r="S408" t="str">
            <v>1 NIT</v>
          </cell>
          <cell r="T408" t="str">
            <v>N/A</v>
          </cell>
          <cell r="U408" t="str">
            <v>N/A</v>
          </cell>
          <cell r="V408">
            <v>830077655</v>
          </cell>
          <cell r="W408" t="str">
            <v>7 DV 6</v>
          </cell>
          <cell r="X408" t="str">
            <v>N-A</v>
          </cell>
          <cell r="Y408" t="str">
            <v>Cundinamarca</v>
          </cell>
          <cell r="Z408" t="str">
            <v>Bogotá D.C</v>
          </cell>
          <cell r="AA408" t="str">
            <v>N/A</v>
          </cell>
          <cell r="AB408" t="str">
            <v>N/A</v>
          </cell>
          <cell r="AC408" t="str">
            <v>N/A</v>
          </cell>
          <cell r="AD408" t="str">
            <v>N/A</v>
          </cell>
          <cell r="AE408" t="str">
            <v>NO</v>
          </cell>
          <cell r="AF408" t="str">
            <v>6 NO CONSTITUYÓ GARANTÍAS</v>
          </cell>
          <cell r="AG408" t="str">
            <v>N-A</v>
          </cell>
          <cell r="AH408" t="str">
            <v>99999998 NO SE DILIGENCIA INFORMACIÓN PARA ESTE FORMULARIO EN ESTE PERÍODO DE REPORTE</v>
          </cell>
          <cell r="AI408" t="str">
            <v>N-A</v>
          </cell>
          <cell r="AJ408" t="str">
            <v>N-A</v>
          </cell>
          <cell r="AK408" t="str">
            <v>GLORIA TERESITA SERNA ALZATE</v>
          </cell>
          <cell r="AL408" t="str">
            <v>DTPA</v>
          </cell>
          <cell r="AM408" t="str">
            <v>2 SUPERVISOR</v>
          </cell>
          <cell r="AN408" t="str">
            <v>3 CÉDULA DE CIUDADANÍA</v>
          </cell>
          <cell r="AO408">
            <v>1085261007</v>
          </cell>
          <cell r="AP408" t="str">
            <v>JUAN CARLOS ALPALA BURBANO</v>
          </cell>
          <cell r="AQ408">
            <v>13</v>
          </cell>
          <cell r="AR408" t="str">
            <v>3 NO PACTADOS</v>
          </cell>
          <cell r="AS408" t="str">
            <v>4 NO SE HA ADICIONADO NI EN VALOR y EN TIEMPO</v>
          </cell>
          <cell r="AT408">
            <v>0</v>
          </cell>
          <cell r="AU408">
            <v>0</v>
          </cell>
          <cell r="AV408" t="str">
            <v>N/A</v>
          </cell>
          <cell r="AW408">
            <v>0</v>
          </cell>
          <cell r="AX408" t="str">
            <v>N/A</v>
          </cell>
          <cell r="AY408" t="str">
            <v>N/A</v>
          </cell>
          <cell r="AZ408" t="str">
            <v>N-A</v>
          </cell>
          <cell r="BA408">
            <v>46010</v>
          </cell>
          <cell r="BB408">
            <v>46022</v>
          </cell>
          <cell r="BC408" t="str">
            <v>N/A</v>
          </cell>
          <cell r="BD408" t="str">
            <v>2. NO</v>
          </cell>
          <cell r="BE408" t="str">
            <v>N/A</v>
          </cell>
          <cell r="BF408" t="str">
            <v>N-A</v>
          </cell>
          <cell r="BG408" t="str">
            <v>2. NO</v>
          </cell>
          <cell r="BH408">
            <v>0</v>
          </cell>
          <cell r="BI408" t="str">
            <v>N/A</v>
          </cell>
          <cell r="BJ408">
            <v>0</v>
          </cell>
          <cell r="BK408" t="str">
            <v>N/A</v>
          </cell>
          <cell r="BL408" t="str">
            <v>2025753502300019E</v>
          </cell>
          <cell r="BM408">
            <v>63950838</v>
          </cell>
          <cell r="BN408" t="str">
            <v>DIANA PATRICIA GUERRERO</v>
          </cell>
          <cell r="BO408" t="str">
            <v>N-A</v>
          </cell>
          <cell r="BP408" t="str">
            <v>VIGENTE</v>
          </cell>
          <cell r="BR408" t="str">
            <v xml:space="preserve">https://www.colombiacompra.gov.co/tienda-virtual-del-estado-colombiano/ordenes-compra/158318 </v>
          </cell>
        </row>
        <row r="409">
          <cell r="A409" t="str">
            <v>ORDEN DE COMPRA 158728</v>
          </cell>
          <cell r="B409" t="str">
            <v>1 FONAM</v>
          </cell>
          <cell r="C409" t="str">
            <v>ORDEN DE COMPRA 158728</v>
          </cell>
          <cell r="D409" t="str">
            <v>FERRICENTROS
 S.A.S</v>
          </cell>
          <cell r="E409">
            <v>46015</v>
          </cell>
          <cell r="F409" t="str">
            <v xml:space="preserve">PA05-3299011-2_1-053 Adquirir insumos y materiales para el mantenimiento de la infraestructura del Parque Nacional Natural Gorgona, en el marco de la conservación de la diversidad biológica de las áreas protegidas del SINAP nacional.
</v>
          </cell>
          <cell r="G409" t="str">
            <v>N-A</v>
          </cell>
          <cell r="H409" t="str">
            <v>6 ACUERDO MARCO DE PRECIO</v>
          </cell>
          <cell r="I409" t="str">
            <v>21 ORDEN DE COMPRA</v>
          </cell>
          <cell r="J409" t="str">
            <v>COMPRAVENTA</v>
          </cell>
          <cell r="K409">
            <v>31162800</v>
          </cell>
          <cell r="L409">
            <v>40125</v>
          </cell>
          <cell r="M409">
            <v>85725</v>
          </cell>
          <cell r="N409">
            <v>46017</v>
          </cell>
          <cell r="O409" t="str">
            <v>N/A</v>
          </cell>
          <cell r="P409">
            <v>10839895</v>
          </cell>
          <cell r="Q409" t="str">
            <v xml:space="preserve">DIEZ MILLONES OCHOCIENTOS TREINTA Y NUEVE MIL OCHOCIENTOS NOVENTA Y CINCO </v>
          </cell>
          <cell r="R409" t="str">
            <v>2 PERSONA JURIDICA</v>
          </cell>
          <cell r="S409" t="str">
            <v>1 NIT</v>
          </cell>
          <cell r="T409" t="str">
            <v>N/A</v>
          </cell>
          <cell r="U409" t="str">
            <v>N/A</v>
          </cell>
          <cell r="V409">
            <v>800237412</v>
          </cell>
          <cell r="W409" t="str">
            <v>2 DV 1</v>
          </cell>
          <cell r="X409" t="str">
            <v>N-A</v>
          </cell>
          <cell r="Y409" t="str">
            <v>Bogotá D.C</v>
          </cell>
          <cell r="Z409" t="str">
            <v>Bogota D.C</v>
          </cell>
          <cell r="AA409" t="str">
            <v>N/A</v>
          </cell>
          <cell r="AB409" t="str">
            <v>N/A</v>
          </cell>
          <cell r="AC409" t="str">
            <v>N/A</v>
          </cell>
          <cell r="AD409" t="str">
            <v>N/A</v>
          </cell>
          <cell r="AE409" t="str">
            <v>NO</v>
          </cell>
          <cell r="AF409" t="str">
            <v>6 NO CONSTITUYÓ GARANTÍAS</v>
          </cell>
          <cell r="AG409" t="str">
            <v>N-A</v>
          </cell>
          <cell r="AH409" t="str">
            <v>99999998 NO SE DILIGENCIA INFORMACIÓN PARA ESTE FORMULARIO EN ESTE PERÍODO DE REPORTE</v>
          </cell>
          <cell r="AI409" t="str">
            <v>N-A</v>
          </cell>
          <cell r="AJ409" t="str">
            <v>N-A</v>
          </cell>
          <cell r="AK409" t="str">
            <v>GLORIA TERESITA SERNA ALZATE</v>
          </cell>
          <cell r="AL409" t="str">
            <v>PNN GORGONA</v>
          </cell>
          <cell r="AM409" t="str">
            <v>2 SUPERVISOR</v>
          </cell>
          <cell r="AN409" t="str">
            <v>3 CÉDULA DE CIUDADANÍA</v>
          </cell>
          <cell r="AO409">
            <v>6499218</v>
          </cell>
          <cell r="AP409" t="str">
            <v>ANDRES MAURICIO ROJAS CAÑAS</v>
          </cell>
          <cell r="AQ409">
            <v>7</v>
          </cell>
          <cell r="AR409" t="str">
            <v>3 NO PACTADOS</v>
          </cell>
          <cell r="AS409" t="str">
            <v>4 NO SE HA ADICIONADO NI EN VALOR y EN TIEMPO</v>
          </cell>
          <cell r="AT409">
            <v>0</v>
          </cell>
          <cell r="AU409">
            <v>0</v>
          </cell>
          <cell r="AV409" t="str">
            <v>N/A</v>
          </cell>
          <cell r="AW409">
            <v>0</v>
          </cell>
          <cell r="AX409" t="str">
            <v>N/A</v>
          </cell>
          <cell r="AY409" t="str">
            <v>N/A</v>
          </cell>
          <cell r="AZ409" t="str">
            <v>N-A</v>
          </cell>
          <cell r="BA409">
            <v>46017</v>
          </cell>
          <cell r="BB409">
            <v>46022</v>
          </cell>
          <cell r="BC409" t="str">
            <v>N/A</v>
          </cell>
          <cell r="BD409" t="str">
            <v>2. NO</v>
          </cell>
          <cell r="BE409" t="str">
            <v>N/A</v>
          </cell>
          <cell r="BF409" t="str">
            <v>N-A</v>
          </cell>
          <cell r="BG409" t="str">
            <v>2. NO</v>
          </cell>
          <cell r="BH409">
            <v>0</v>
          </cell>
          <cell r="BI409" t="str">
            <v>N/A</v>
          </cell>
          <cell r="BJ409">
            <v>0</v>
          </cell>
          <cell r="BK409" t="str">
            <v>N/A</v>
          </cell>
          <cell r="BL409" t="str">
            <v>2025753502300020E</v>
          </cell>
          <cell r="BM409">
            <v>10839895</v>
          </cell>
          <cell r="BN409" t="str">
            <v>STEPHANIE ANDREA RODRÍGUEZ VALENCIA</v>
          </cell>
          <cell r="BO409" t="str">
            <v>N-A</v>
          </cell>
          <cell r="BP409" t="str">
            <v>VIGENTE</v>
          </cell>
          <cell r="BR409" t="str">
            <v xml:space="preserve">https://www.colombiacompra.gov.co/tienda-virtual-del-estado-colombiano/ordenes-compra/158728 </v>
          </cell>
        </row>
        <row r="410">
          <cell r="AO410" t="e">
            <v>#N/A</v>
          </cell>
        </row>
        <row r="411">
          <cell r="A411" t="str">
            <v xml:space="preserve">MENORES CUANTIAS </v>
          </cell>
          <cell r="AO411" t="e">
            <v>#N/A</v>
          </cell>
          <cell r="BW411" t="e">
            <v>#N/A</v>
          </cell>
          <cell r="BX411" t="e">
            <v>#N/A</v>
          </cell>
          <cell r="BY411" t="e">
            <v>#N/A</v>
          </cell>
        </row>
        <row r="412">
          <cell r="A412" t="str">
            <v>DTPA-SAMC-1-2025</v>
          </cell>
          <cell r="B412" t="str">
            <v>1 FONAM</v>
          </cell>
          <cell r="C412" t="str">
            <v>CONTRATO FONAM 001 DE 2025</v>
          </cell>
          <cell r="D412" t="str">
            <v>INGENIERIA ESPECIALIZADA EN MOTORES S.A.S</v>
          </cell>
          <cell r="E412">
            <v>45821</v>
          </cell>
          <cell r="F412" t="str">
            <v>PA00-3202008-15-039 - PA04-3202032-1-111 PRESTAR SERVICIOS DE MANTENIMIENTO CORRECTIVO Y PREVENTIVO A TODO COSTO DE LOS MEDIOS DE TRANSPORTE TERRESTRES UTILIZADOS POR LA DIRECCIÓN TERRITORIAL PACIFICO -DTPA Y EL PNN FARALLONES DE CALI, ESPECIALMENTE EN LOS ECOSISTEMAS ANDINOS Y DE PÁRAMO, EN EL MARCO DE LA CONSERVACIÓN DE LA DIVERSIDAD BIOLÓGICA DE LAS ÁREAS PROTEGIDAS DEL SINAP NACIONAL.</v>
          </cell>
          <cell r="G412" t="str">
            <v>N-A</v>
          </cell>
          <cell r="H412" t="str">
            <v>3 LICITACIÓN PÚBLICA</v>
          </cell>
          <cell r="I412" t="str">
            <v>11 MANTENIMIENTO y/o REPARACIÓN</v>
          </cell>
          <cell r="J412" t="str">
            <v>SERVICIOS</v>
          </cell>
          <cell r="K412">
            <v>78181500</v>
          </cell>
          <cell r="L412">
            <v>16525</v>
          </cell>
          <cell r="M412">
            <v>27325</v>
          </cell>
          <cell r="N412">
            <v>45824</v>
          </cell>
          <cell r="O412" t="str">
            <v>N/A</v>
          </cell>
          <cell r="P412">
            <v>69000000</v>
          </cell>
          <cell r="Q412" t="str">
            <v>SESENTA Y NUEVE MILLONES</v>
          </cell>
          <cell r="R412" t="str">
            <v>2 PERSONA JURIDICA</v>
          </cell>
          <cell r="S412" t="str">
            <v>1 NIT</v>
          </cell>
          <cell r="V412">
            <v>900350776</v>
          </cell>
          <cell r="W412" t="str">
            <v>3 DV 2</v>
          </cell>
          <cell r="X412" t="str">
            <v>N-A</v>
          </cell>
          <cell r="Y412" t="str">
            <v>Valle del Cauca</v>
          </cell>
          <cell r="Z412" t="str">
            <v>Santiago de Cali</v>
          </cell>
          <cell r="AA412" t="str">
            <v>N/A</v>
          </cell>
          <cell r="AB412" t="str">
            <v>N/A</v>
          </cell>
          <cell r="AC412" t="str">
            <v>N/A</v>
          </cell>
          <cell r="AD412" t="str">
            <v>N/A</v>
          </cell>
          <cell r="AE412" t="str">
            <v>SI</v>
          </cell>
          <cell r="AF412" t="str">
            <v>1 PÓLIZA</v>
          </cell>
          <cell r="AG412" t="str">
            <v>12 SEGUROS DEL ESTADO</v>
          </cell>
          <cell r="AH412" t="str">
            <v>5 RESPONSABILIDAD EXTRACONTRACTUAL</v>
          </cell>
          <cell r="AI412">
            <v>45824</v>
          </cell>
          <cell r="AJ412" t="str">
            <v>45-44-101166959 / 45-40-101100748</v>
          </cell>
          <cell r="AK412" t="str">
            <v>GLORIA TERESITA SERNA ALZATE</v>
          </cell>
          <cell r="AL412" t="str">
            <v>PNN FARALLONES DE CALI</v>
          </cell>
          <cell r="AM412" t="str">
            <v>2 SUPERVISOR</v>
          </cell>
          <cell r="AN412" t="str">
            <v>3 CÉDULA DE CIUDADANÍA</v>
          </cell>
          <cell r="AO412">
            <v>1082775671</v>
          </cell>
          <cell r="AP412" t="str">
            <v>JUAN MANUEL GUZMÁN LÓPEZ</v>
          </cell>
          <cell r="AQ412">
            <v>196</v>
          </cell>
          <cell r="AR412" t="str">
            <v>3 NO PACTADOS</v>
          </cell>
          <cell r="AS412" t="str">
            <v>4 NO SE HA ADICIONADO NI EN VALOR y EN TIEMPO</v>
          </cell>
          <cell r="AT412">
            <v>1</v>
          </cell>
          <cell r="AU412">
            <v>34350500</v>
          </cell>
          <cell r="AV412">
            <v>46020</v>
          </cell>
          <cell r="AW412">
            <v>0</v>
          </cell>
          <cell r="AX412">
            <v>46020</v>
          </cell>
          <cell r="AY412" t="str">
            <v>N/A</v>
          </cell>
          <cell r="AZ412">
            <v>45825</v>
          </cell>
          <cell r="BA412">
            <v>45825</v>
          </cell>
          <cell r="BB412">
            <v>46112</v>
          </cell>
          <cell r="BC412" t="str">
            <v>N/A</v>
          </cell>
          <cell r="BD412" t="str">
            <v>2. NO</v>
          </cell>
          <cell r="BE412" t="str">
            <v>N/A</v>
          </cell>
          <cell r="BF412">
            <v>0</v>
          </cell>
          <cell r="BG412" t="str">
            <v>2. NO</v>
          </cell>
          <cell r="BH412">
            <v>0</v>
          </cell>
          <cell r="BI412" t="str">
            <v>N/A</v>
          </cell>
          <cell r="BJ412">
            <v>0</v>
          </cell>
          <cell r="BK412" t="str">
            <v>N/A</v>
          </cell>
          <cell r="BL412" t="str">
            <v>2025753501700003E</v>
          </cell>
          <cell r="BM412">
            <v>103350500</v>
          </cell>
          <cell r="BN412" t="str">
            <v>KHAREM CARABALI MARULANDA</v>
          </cell>
          <cell r="BO412" t="str">
            <v xml:space="preserve">https://community.secop.gov.co/Public/Tendering/ContractNoticePhases/View?PPI=CO1.PPI.39387981&amp;isFromPublicArea=True&amp;isModal=False </v>
          </cell>
          <cell r="BP412" t="str">
            <v>VIGENTE</v>
          </cell>
          <cell r="BR412" t="str">
            <v xml:space="preserve">https://community.secop.gov.co/Public/Tendering/ContractDetailView/Index?UniqueIdentifier=CO1.PCCNTR.7976825 </v>
          </cell>
          <cell r="BW412" t="e">
            <v>#N/A</v>
          </cell>
          <cell r="BX412" t="e">
            <v>#N/A</v>
          </cell>
          <cell r="BY412" t="e">
            <v>#N/A</v>
          </cell>
          <cell r="CN412">
            <v>103350500</v>
          </cell>
        </row>
        <row r="413">
          <cell r="A413" t="str">
            <v>DTPA-SAMC-1-2025</v>
          </cell>
          <cell r="B413" t="str">
            <v>1 FONAM</v>
          </cell>
          <cell r="C413" t="str">
            <v>CONTRATO FONAM 001 DE 2025</v>
          </cell>
          <cell r="D413" t="str">
            <v>INGENIERIA ESPECIALIZADA EN MOTORES S.A.S</v>
          </cell>
          <cell r="E413">
            <v>45821</v>
          </cell>
          <cell r="F413" t="str">
            <v>PA00-3202008-15-039 - PA04-3202032-1-111 PRESTAR SERVICIOS DE MANTENIMIENTO CORRECTIVO Y PREVENTIVO A TODO COSTO DE LOS MEDIOS DE TRANSPORTE TERRESTRES UTILIZADOS POR LA DIRECCIÓN TERRITORIAL PACIFICO -DTPA Y EL PNN FARALLONES DE CALI, ESPECIALMENTE EN LOS ECOSISTEMAS ANDINOS Y DE PÁRAMO, EN EL MARCO DE LA CONSERVACIÓN DE LA DIVERSIDAD BIOLÓGICA DE LAS ÁREAS PROTEGIDAS DEL SINAP NACIONAL.</v>
          </cell>
          <cell r="G413" t="str">
            <v>N-A</v>
          </cell>
          <cell r="H413" t="str">
            <v>3 LICITACIÓN PÚBLICA</v>
          </cell>
          <cell r="I413" t="str">
            <v>11 MANTENIMIENTO y/o REPARACIÓN</v>
          </cell>
          <cell r="J413" t="str">
            <v>SERVICIOS</v>
          </cell>
          <cell r="K413">
            <v>78181500</v>
          </cell>
          <cell r="L413">
            <v>19625</v>
          </cell>
          <cell r="M413">
            <v>27425</v>
          </cell>
          <cell r="N413">
            <v>45824</v>
          </cell>
          <cell r="O413" t="str">
            <v>N/A</v>
          </cell>
          <cell r="P413">
            <v>30000000</v>
          </cell>
          <cell r="Q413" t="str">
            <v>TREINTE MILLONES</v>
          </cell>
          <cell r="R413" t="str">
            <v>2 PERSONA JURIDICA</v>
          </cell>
          <cell r="S413" t="str">
            <v>1 NIT</v>
          </cell>
          <cell r="V413">
            <v>900350776</v>
          </cell>
          <cell r="W413" t="str">
            <v>3 DV 2</v>
          </cell>
          <cell r="X413" t="str">
            <v>N-A</v>
          </cell>
          <cell r="Y413" t="str">
            <v>Valle del Cauca</v>
          </cell>
          <cell r="Z413" t="str">
            <v>Santiago de Cali</v>
          </cell>
          <cell r="AA413" t="str">
            <v>N/A</v>
          </cell>
          <cell r="AB413" t="str">
            <v>N/A</v>
          </cell>
          <cell r="AC413" t="str">
            <v>N/A</v>
          </cell>
          <cell r="AD413" t="str">
            <v>N/A</v>
          </cell>
          <cell r="AE413" t="str">
            <v>SI</v>
          </cell>
          <cell r="AF413" t="str">
            <v>1 PÓLIZA</v>
          </cell>
          <cell r="AG413" t="str">
            <v>12 SEGUROS DEL ESTADO</v>
          </cell>
          <cell r="AH413" t="str">
            <v>5 RESPONSABILIDAD EXTRACONTRACTUAL</v>
          </cell>
          <cell r="AI413">
            <v>45824</v>
          </cell>
          <cell r="AJ413" t="str">
            <v>45-44-101166959 / 45-40-101100748</v>
          </cell>
          <cell r="AK413" t="str">
            <v>GLORIA TERESITA SERNA ALZATE</v>
          </cell>
          <cell r="AL413" t="str">
            <v>DTPA</v>
          </cell>
          <cell r="AM413" t="str">
            <v>2 SUPERVISOR</v>
          </cell>
          <cell r="AN413" t="str">
            <v>3 CÉDULA DE CIUDADANÍA</v>
          </cell>
          <cell r="AO413">
            <v>1114891555</v>
          </cell>
          <cell r="AP413" t="str">
            <v>CLAUDIA GIOVANNA MUNOZ DUQUE</v>
          </cell>
          <cell r="AQ413">
            <v>196</v>
          </cell>
          <cell r="AR413" t="str">
            <v>3 NO PACTADOS</v>
          </cell>
          <cell r="AS413" t="str">
            <v>4 NO SE HA ADICIONADO NI EN VALOR y EN TIEMPO</v>
          </cell>
          <cell r="AT413">
            <v>0</v>
          </cell>
          <cell r="AU413">
            <v>0</v>
          </cell>
          <cell r="AV413" t="str">
            <v>N/A</v>
          </cell>
          <cell r="AW413">
            <v>0</v>
          </cell>
          <cell r="AX413" t="str">
            <v>N/A</v>
          </cell>
          <cell r="AY413" t="str">
            <v>N/A</v>
          </cell>
          <cell r="AZ413">
            <v>45825</v>
          </cell>
          <cell r="BA413">
            <v>45825</v>
          </cell>
          <cell r="BB413">
            <v>46022</v>
          </cell>
          <cell r="BC413" t="str">
            <v>N/A</v>
          </cell>
          <cell r="BD413" t="str">
            <v>2. NO</v>
          </cell>
          <cell r="BE413" t="str">
            <v>N/A</v>
          </cell>
          <cell r="BF413">
            <v>0</v>
          </cell>
          <cell r="BG413" t="str">
            <v>2. NO</v>
          </cell>
          <cell r="BH413">
            <v>0</v>
          </cell>
          <cell r="BI413" t="str">
            <v>N/A</v>
          </cell>
          <cell r="BJ413">
            <v>0</v>
          </cell>
          <cell r="BK413" t="str">
            <v>N/A</v>
          </cell>
          <cell r="BL413" t="str">
            <v>2025753501700003E</v>
          </cell>
          <cell r="BM413">
            <v>30000000</v>
          </cell>
          <cell r="BN413" t="str">
            <v>KHAREM CARABALI MARULANDA</v>
          </cell>
          <cell r="BO413" t="str">
            <v xml:space="preserve">https://community.secop.gov.co/Public/Tendering/ContractNoticePhases/View?PPI=CO1.PPI.39387981&amp;isFromPublicArea=True&amp;isModal=False </v>
          </cell>
          <cell r="BP413" t="str">
            <v>VIGENTE</v>
          </cell>
          <cell r="BR413" t="str">
            <v xml:space="preserve">https://community.secop.gov.co/Public/Tendering/ContractDetailView/Index?UniqueIdentifier=CO1.PCCNTR.7976825 </v>
          </cell>
        </row>
        <row r="414">
          <cell r="A414" t="str">
            <v>DTPA-SAMC-2-2025</v>
          </cell>
          <cell r="B414" t="str">
            <v>1 FONAM</v>
          </cell>
          <cell r="C414" t="str">
            <v>CONTRATO FONAM 002 DE 2025</v>
          </cell>
          <cell r="D414" t="str">
            <v>INPAKTA BTL S.A.S</v>
          </cell>
          <cell r="E414">
            <v>45826</v>
          </cell>
          <cell r="F414" t="str">
            <v>PA04-3202056-5-117 - PA04-3202053-26-152 - PA04-3202052-8-120 - PA04-3202008-9-128 Prestar servicios como apoyo logístico para desarrollar requeridas en la ejecución de las líneas estratégicas implementadas por el PNN Farallones de Cali, especialmente en los ecosistemas andinos y de páramo, en el marco de la conservación de la diversidad biológica de las Áreas Protegidas del SINAP Nacional</v>
          </cell>
          <cell r="G414" t="str">
            <v>N-A</v>
          </cell>
          <cell r="H414" t="str">
            <v>3 LICITACIÓN PÚBLICA</v>
          </cell>
          <cell r="I414" t="str">
            <v>20 OTROS</v>
          </cell>
          <cell r="J414" t="str">
            <v>SERVICIOS</v>
          </cell>
          <cell r="K414">
            <v>90101600</v>
          </cell>
          <cell r="L414">
            <v>21125</v>
          </cell>
          <cell r="M414">
            <v>28925</v>
          </cell>
          <cell r="N414">
            <v>45827</v>
          </cell>
          <cell r="O414" t="str">
            <v>N/A</v>
          </cell>
          <cell r="P414">
            <v>88000000</v>
          </cell>
          <cell r="Q414" t="str">
            <v>OCHENTA Y OCHO MILLONES</v>
          </cell>
          <cell r="R414" t="str">
            <v>2 PERSONA JURIDICA</v>
          </cell>
          <cell r="S414" t="str">
            <v>1 NIT</v>
          </cell>
          <cell r="V414">
            <v>900752417</v>
          </cell>
          <cell r="W414" t="str">
            <v>10 DV 9</v>
          </cell>
          <cell r="X414" t="str">
            <v>N-A</v>
          </cell>
          <cell r="Y414" t="str">
            <v>Valle del Cauca</v>
          </cell>
          <cell r="Z414" t="str">
            <v>Santiago de Cali</v>
          </cell>
          <cell r="AA414" t="str">
            <v>N/A</v>
          </cell>
          <cell r="AB414" t="str">
            <v>N/A</v>
          </cell>
          <cell r="AC414" t="str">
            <v>N/A</v>
          </cell>
          <cell r="AD414" t="str">
            <v>N/A</v>
          </cell>
          <cell r="AE414" t="str">
            <v>SI</v>
          </cell>
          <cell r="AF414" t="str">
            <v>1 PÓLIZA</v>
          </cell>
          <cell r="AG414" t="str">
            <v>12 SEGUROS DEL ESTADO</v>
          </cell>
          <cell r="AH414" t="str">
            <v>45 CUMPLIM+ CALIDAD DL SERVICIO</v>
          </cell>
          <cell r="AI414">
            <v>45826</v>
          </cell>
          <cell r="AJ414" t="str">
            <v>45-46-101031596</v>
          </cell>
          <cell r="AK414" t="str">
            <v>GLORIA TERESITA SERNA ALZATE</v>
          </cell>
          <cell r="AL414" t="str">
            <v>PNN FARALLONES DE CALI</v>
          </cell>
          <cell r="AM414" t="str">
            <v>2 SUPERVISOR</v>
          </cell>
          <cell r="AN414" t="str">
            <v>3 CÉDULA DE CIUDADANÍA</v>
          </cell>
          <cell r="AO414">
            <v>1082775671</v>
          </cell>
          <cell r="AP414" t="str">
            <v>JUAN MANUEL GUZMÁN LÓPEZ</v>
          </cell>
          <cell r="AQ414">
            <v>196</v>
          </cell>
          <cell r="AR414" t="str">
            <v>3 NO PACTADOS</v>
          </cell>
          <cell r="AS414" t="str">
            <v>4 NO SE HA ADICIONADO NI EN VALOR y EN TIEMPO</v>
          </cell>
          <cell r="AT414">
            <v>0</v>
          </cell>
          <cell r="AU414">
            <v>0</v>
          </cell>
          <cell r="AV414" t="str">
            <v>N/A</v>
          </cell>
          <cell r="AW414">
            <v>0</v>
          </cell>
          <cell r="AX414" t="str">
            <v>N/A</v>
          </cell>
          <cell r="AY414" t="str">
            <v>N/A</v>
          </cell>
          <cell r="AZ414">
            <v>45832</v>
          </cell>
          <cell r="BA414">
            <v>45833</v>
          </cell>
          <cell r="BB414">
            <v>46022</v>
          </cell>
          <cell r="BC414" t="str">
            <v>N/A</v>
          </cell>
          <cell r="BD414" t="str">
            <v>2. NO</v>
          </cell>
          <cell r="BE414" t="str">
            <v>N/A</v>
          </cell>
          <cell r="BF414">
            <v>0</v>
          </cell>
          <cell r="BG414" t="str">
            <v>2. NO</v>
          </cell>
          <cell r="BH414">
            <v>0</v>
          </cell>
          <cell r="BI414" t="str">
            <v>N/A</v>
          </cell>
          <cell r="BJ414">
            <v>0</v>
          </cell>
          <cell r="BK414" t="str">
            <v>N/A</v>
          </cell>
          <cell r="BL414" t="str">
            <v>2025753502500004E</v>
          </cell>
          <cell r="BM414">
            <v>88000000</v>
          </cell>
          <cell r="BN414" t="str">
            <v>WENDY ISABEL DAVID</v>
          </cell>
          <cell r="BO414" t="str">
            <v xml:space="preserve">https://community.secop.gov.co/Public/Tendering/ContractNoticePhases/View?PPI=CO1.PPI.39489573&amp;isFromPublicArea=True&amp;isModal=False </v>
          </cell>
          <cell r="BP414" t="str">
            <v>VIGENTE</v>
          </cell>
          <cell r="BR414" t="str">
            <v xml:space="preserve">https://community.secop.gov.co/Public/Tendering/ContractDetailView/Index?UniqueIdentifier=CO1.PCCNTR.7994261 </v>
          </cell>
          <cell r="BW414" t="e">
            <v>#N/A</v>
          </cell>
          <cell r="BX414" t="e">
            <v>#N/A</v>
          </cell>
          <cell r="BY414" t="e">
            <v>#N/A</v>
          </cell>
          <cell r="CN414">
            <v>88000000</v>
          </cell>
        </row>
        <row r="415">
          <cell r="A415" t="str">
            <v>DTPA-SAMC-3-2025</v>
          </cell>
          <cell r="B415" t="str">
            <v>1 FONAM</v>
          </cell>
          <cell r="C415" t="str">
            <v>CONTRATO FONAM 006 DE 2025</v>
          </cell>
          <cell r="D415" t="str">
            <v>COMPAÑÍA DE VIGILANCIA PRIVADA VIGILISTA LTDA</v>
          </cell>
          <cell r="E415">
            <v>45940</v>
          </cell>
          <cell r="F415" t="str">
            <v>PA04-3202032-1-114. Prestar servicio de vigilancia para el Parque Nacional Natural Farallones de Cali para fortalecer la seguridad del área con el fin de implementar las acciones de prevención, vigilancia y control en las áreas protegidas administradas por el PNNC, especialmente en la presente en los ecosistemas de páramo y bosques del Parque Nacional Natural Farallones de Cali y su área de influencia, en el marco de la conservación de la diversidad biológica de las Áreas Protegidas del SINAP.</v>
          </cell>
          <cell r="G415" t="str">
            <v>N-A</v>
          </cell>
          <cell r="H415" t="str">
            <v>4 SELECCIÓN ABREVIADA</v>
          </cell>
          <cell r="I415" t="str">
            <v>20 OTROS</v>
          </cell>
          <cell r="J415" t="str">
            <v>SERVICIOS</v>
          </cell>
          <cell r="K415">
            <v>92101501</v>
          </cell>
          <cell r="L415">
            <v>25725</v>
          </cell>
          <cell r="M415">
            <v>63425</v>
          </cell>
          <cell r="N415">
            <v>45940</v>
          </cell>
          <cell r="O415" t="str">
            <v>N/A</v>
          </cell>
          <cell r="P415">
            <v>159748102</v>
          </cell>
          <cell r="Q415" t="str">
            <v>CIENTO CINCUENTA Y NUEVE MILLONES SETECIENTOS CUARENTA Y OCHO MIL CIENTO DOS</v>
          </cell>
          <cell r="R415" t="str">
            <v>2 PERSONA JURIDICA</v>
          </cell>
          <cell r="S415" t="str">
            <v>1 NIT</v>
          </cell>
          <cell r="V415">
            <v>800035936</v>
          </cell>
          <cell r="W415" t="str">
            <v>2 DV 1</v>
          </cell>
          <cell r="X415" t="str">
            <v>N-A</v>
          </cell>
          <cell r="Y415" t="str">
            <v>Boyacá</v>
          </cell>
          <cell r="Z415" t="str">
            <v>Tunja</v>
          </cell>
          <cell r="AA415" t="str">
            <v>N/A</v>
          </cell>
          <cell r="AB415" t="str">
            <v>N/A</v>
          </cell>
          <cell r="AC415" t="str">
            <v>N/A</v>
          </cell>
          <cell r="AD415" t="str">
            <v>N/A</v>
          </cell>
          <cell r="AE415" t="str">
            <v>SI</v>
          </cell>
          <cell r="AF415" t="str">
            <v>1 PÓLIZA</v>
          </cell>
          <cell r="AG415" t="str">
            <v>14 ASEGURADORA SOLIDARIA</v>
          </cell>
          <cell r="AH415" t="str">
            <v>5 RESPONSABILIDAD EXTRACONTRACTUAL</v>
          </cell>
          <cell r="AI415">
            <v>45940</v>
          </cell>
          <cell r="AJ415" t="str">
            <v>310 47 994000018621 / 310 74 994000006537</v>
          </cell>
          <cell r="AK415" t="str">
            <v>GLORIA TERESITA SERNA ALZATE</v>
          </cell>
          <cell r="AL415" t="str">
            <v>PNN FARALLONES DE CALI</v>
          </cell>
          <cell r="AM415" t="str">
            <v>2 SUPERVISOR</v>
          </cell>
          <cell r="AN415" t="str">
            <v>3 CÉDULA DE CIUDADANÍA</v>
          </cell>
          <cell r="AO415">
            <v>1082775671</v>
          </cell>
          <cell r="AP415" t="str">
            <v>JUAN MANUEL GUZMÁN LÓPEZ</v>
          </cell>
          <cell r="AQ415">
            <v>83</v>
          </cell>
          <cell r="AR415" t="str">
            <v>3 NO PACTADOS</v>
          </cell>
          <cell r="AS415" t="str">
            <v>4 NO SE HA ADICIONADO NI EN VALOR y EN TIEMPO</v>
          </cell>
          <cell r="AT415">
            <v>0</v>
          </cell>
          <cell r="AU415">
            <v>0</v>
          </cell>
          <cell r="AV415" t="str">
            <v>N/A</v>
          </cell>
          <cell r="AW415">
            <v>0</v>
          </cell>
          <cell r="AX415" t="str">
            <v>N/A</v>
          </cell>
          <cell r="AY415" t="str">
            <v>N/A</v>
          </cell>
          <cell r="AZ415">
            <v>45944</v>
          </cell>
          <cell r="BA415">
            <v>45944</v>
          </cell>
          <cell r="BB415">
            <v>46022</v>
          </cell>
          <cell r="BC415" t="str">
            <v>N/A</v>
          </cell>
          <cell r="BD415" t="str">
            <v>2. NO</v>
          </cell>
          <cell r="BE415" t="str">
            <v>N/A</v>
          </cell>
          <cell r="BF415">
            <v>0</v>
          </cell>
          <cell r="BG415" t="str">
            <v>2. NO</v>
          </cell>
          <cell r="BH415">
            <v>0</v>
          </cell>
          <cell r="BI415" t="str">
            <v>N/A</v>
          </cell>
          <cell r="BJ415">
            <v>0</v>
          </cell>
          <cell r="BK415" t="str">
            <v>N/A</v>
          </cell>
          <cell r="BL415" t="str">
            <v>2025753502500018E</v>
          </cell>
          <cell r="BM415">
            <v>159748102</v>
          </cell>
          <cell r="BN415" t="str">
            <v>ALEX YANIRA PISMAG PORTILLA</v>
          </cell>
          <cell r="BO415" t="str">
            <v xml:space="preserve">https://community.secop.gov.co/Public/Tendering/ContractNoticePhases/View?PPI=CO1.PPI.39489573&amp;isFromPublicArea=True&amp;isModal=False </v>
          </cell>
          <cell r="BP415" t="str">
            <v>VIGENTE</v>
          </cell>
          <cell r="BR415" t="str">
            <v xml:space="preserve">https://community.secop.gov.co/Public/Tendering/ContractDetailView/Index?UniqueIdentifier=CO1.PCCNTR.8437111 </v>
          </cell>
          <cell r="BW415" t="e">
            <v>#N/A</v>
          </cell>
          <cell r="BX415" t="e">
            <v>#N/A</v>
          </cell>
          <cell r="BY415" t="e">
            <v>#N/A</v>
          </cell>
          <cell r="CN415">
            <v>159748102</v>
          </cell>
        </row>
        <row r="416">
          <cell r="A416" t="str">
            <v>DTPA-SAMC-4-2025</v>
          </cell>
          <cell r="B416" t="str">
            <v>1 FONAM</v>
          </cell>
          <cell r="C416" t="str">
            <v>CONTRATO FONAM 003 DE 2025</v>
          </cell>
          <cell r="D416" t="str">
            <v>ESTRATEGIAS PUNTO APARTE S.A.S</v>
          </cell>
          <cell r="E416">
            <v>45904</v>
          </cell>
          <cell r="F416" t="str">
            <v>PA06-3202008-9-040 Prestar servicios logísticos para la realización de talleres y espacios de socialización REPSE para los operadores turísticos en la implementación del Plan de Ordenamiento Ecoturístico en el PNN Los Katíos en el marco de la conservación de la diversidad biológica de las Áreas Protegidas del SINAP Nacional</v>
          </cell>
          <cell r="G416" t="str">
            <v>N-A</v>
          </cell>
          <cell r="H416" t="str">
            <v>4 SELECCIÓN ABREVIADA</v>
          </cell>
          <cell r="I416" t="str">
            <v>20 OTROS</v>
          </cell>
          <cell r="J416" t="str">
            <v>SERVICIOS</v>
          </cell>
          <cell r="K416">
            <v>80141607</v>
          </cell>
          <cell r="L416">
            <v>28625</v>
          </cell>
          <cell r="M416">
            <v>50025</v>
          </cell>
          <cell r="N416">
            <v>45908</v>
          </cell>
          <cell r="O416" t="str">
            <v>N/A</v>
          </cell>
          <cell r="P416">
            <v>72000000</v>
          </cell>
          <cell r="Q416" t="str">
            <v xml:space="preserve">SETENTA Y DOS MILLONES </v>
          </cell>
          <cell r="R416" t="str">
            <v>2 PERSONA JURIDICA</v>
          </cell>
          <cell r="S416" t="str">
            <v>1 NIT</v>
          </cell>
          <cell r="V416">
            <v>900965377</v>
          </cell>
          <cell r="W416" t="str">
            <v>8 DV 7</v>
          </cell>
          <cell r="X416" t="str">
            <v>N-A</v>
          </cell>
          <cell r="Y416" t="str">
            <v>Antioquia</v>
          </cell>
          <cell r="Z416" t="str">
            <v>Medellín</v>
          </cell>
          <cell r="AA416" t="str">
            <v>N/A</v>
          </cell>
          <cell r="AB416" t="str">
            <v>N/A</v>
          </cell>
          <cell r="AC416" t="str">
            <v>N/A</v>
          </cell>
          <cell r="AD416" t="str">
            <v>N/A</v>
          </cell>
          <cell r="AE416" t="str">
            <v>SI</v>
          </cell>
          <cell r="AF416" t="str">
            <v>1 PÓLIZA</v>
          </cell>
          <cell r="AG416" t="str">
            <v>12 SEGUROS DEL ESTADO</v>
          </cell>
          <cell r="AH416" t="str">
            <v>5 RESPONSABILIDAD EXTRACONTRACTUAL</v>
          </cell>
          <cell r="AI416">
            <v>45911</v>
          </cell>
          <cell r="AJ416" t="str">
            <v>60-44-101016189 / 60-40-101007350</v>
          </cell>
          <cell r="AK416" t="str">
            <v>GLORIA TERESITA SERNA ALZATE</v>
          </cell>
          <cell r="AL416" t="str">
            <v>PNN LOS KATIOS</v>
          </cell>
          <cell r="AM416" t="str">
            <v>2 SUPERVISOR</v>
          </cell>
          <cell r="AN416" t="str">
            <v>3 CÉDULA DE CIUDADANÍA</v>
          </cell>
          <cell r="AO416">
            <v>12563768</v>
          </cell>
          <cell r="AP416" t="str">
            <v>NELSON DE LA ROSA MANJARRES</v>
          </cell>
          <cell r="AQ416">
            <v>106</v>
          </cell>
          <cell r="AR416" t="str">
            <v>3 NO PACTADOS</v>
          </cell>
          <cell r="AS416" t="str">
            <v>4 NO SE HA ADICIONADO NI EN VALOR y EN TIEMPO</v>
          </cell>
          <cell r="AT416">
            <v>0</v>
          </cell>
          <cell r="AU416">
            <v>0</v>
          </cell>
          <cell r="AV416" t="str">
            <v>N/A</v>
          </cell>
          <cell r="AW416">
            <v>0</v>
          </cell>
          <cell r="AX416" t="str">
            <v>N/A</v>
          </cell>
          <cell r="AY416" t="str">
            <v>N/A</v>
          </cell>
          <cell r="AZ416">
            <v>45908</v>
          </cell>
          <cell r="BA416">
            <v>45911</v>
          </cell>
          <cell r="BB416">
            <v>46011</v>
          </cell>
          <cell r="BC416" t="str">
            <v>N/A</v>
          </cell>
          <cell r="BD416" t="str">
            <v>2. NO</v>
          </cell>
          <cell r="BE416" t="str">
            <v>N/A</v>
          </cell>
          <cell r="BF416">
            <v>0</v>
          </cell>
          <cell r="BG416" t="str">
            <v>2. NO</v>
          </cell>
          <cell r="BH416">
            <v>0</v>
          </cell>
          <cell r="BI416" t="str">
            <v>N/A</v>
          </cell>
          <cell r="BJ416">
            <v>0</v>
          </cell>
          <cell r="BK416" t="str">
            <v>N/A</v>
          </cell>
          <cell r="BL416" t="str">
            <v>2025753520500001E</v>
          </cell>
          <cell r="BM416">
            <v>72000000</v>
          </cell>
          <cell r="BN416" t="str">
            <v>DIANA PATRICIA GUERRERO</v>
          </cell>
          <cell r="BO416" t="str">
            <v xml:space="preserve">https://community.secop.gov.co/Public/Tendering/ContractNoticePhases/View?PPI=CO1.PPI.41192523&amp;isFromPublicArea=True&amp;isModal=False </v>
          </cell>
          <cell r="BP416" t="str">
            <v>VIGENTE</v>
          </cell>
          <cell r="BR416" t="str">
            <v xml:space="preserve">https://community.secop.gov.co/Public/Tendering/ContractDetailView/Index?UniqueIdentifier=CO1.PCCNTR.8276973 </v>
          </cell>
          <cell r="BW416" t="e">
            <v>#N/A</v>
          </cell>
          <cell r="BX416" t="e">
            <v>#N/A</v>
          </cell>
          <cell r="BY416" t="e">
            <v>#N/A</v>
          </cell>
          <cell r="CN416">
            <v>72000000</v>
          </cell>
        </row>
        <row r="417">
          <cell r="A417" t="str">
            <v>DTPA-SAMC-5-2025</v>
          </cell>
          <cell r="B417" t="str">
            <v>2 NACION</v>
          </cell>
          <cell r="C417" t="str">
            <v xml:space="preserve">PROCESO CANCELADO </v>
          </cell>
          <cell r="D417" t="str">
            <v>STEPHANY-EVENTOS FUNCIONARIO-DTPA</v>
          </cell>
          <cell r="J417" t="str">
            <v>N/A</v>
          </cell>
          <cell r="AO417" t="e">
            <v>#N/A</v>
          </cell>
          <cell r="BM417">
            <v>0</v>
          </cell>
          <cell r="BN417" t="str">
            <v>STEPHANIE ANDREA RODRÍGUEZ VALENCIA</v>
          </cell>
          <cell r="BO417" t="str">
            <v xml:space="preserve">https://community.secop.gov.co/Public/Tendering/OpportunityDetail/Index?noticeUID=CO1.NTC.8719656&amp;isFromPublicArea=True&amp;isModal=False </v>
          </cell>
          <cell r="BW417" t="e">
            <v>#N/A</v>
          </cell>
          <cell r="BX417" t="e">
            <v>#N/A</v>
          </cell>
          <cell r="BY417" t="e">
            <v>#N/A</v>
          </cell>
          <cell r="CN417">
            <v>0</v>
          </cell>
        </row>
        <row r="418">
          <cell r="A418" t="str">
            <v>DTPA-SAMC-6-2025</v>
          </cell>
          <cell r="B418" t="str">
            <v>2 NACION</v>
          </cell>
          <cell r="C418" t="str">
            <v>CONTRATO NACIÓN 007 DE 2025</v>
          </cell>
          <cell r="D418" t="str">
            <v>CAJA DE COMPENSACION FAMILIAR DE FENALCO COMFENALCO QUINDIO</v>
          </cell>
          <cell r="E418">
            <v>45957</v>
          </cell>
          <cell r="F418" t="str">
            <v>PA00-P3299060-7-059 Prestación de servicios logísticos para el desarrollo de actividades de fortalecimiento al talento humano de la Dirección Territorial Pacífico y sus áreas protegidas".</v>
          </cell>
          <cell r="G418" t="str">
            <v>N-A</v>
          </cell>
          <cell r="H418" t="str">
            <v>4 SELECCIÓN ABREVIADA</v>
          </cell>
          <cell r="I418" t="str">
            <v>20 OTROS</v>
          </cell>
          <cell r="J418" t="str">
            <v>SERVICIOS</v>
          </cell>
          <cell r="K418">
            <v>90111600</v>
          </cell>
          <cell r="L418">
            <v>25225</v>
          </cell>
          <cell r="M418">
            <v>44725</v>
          </cell>
          <cell r="N418">
            <v>45958</v>
          </cell>
          <cell r="O418" t="str">
            <v>N/A</v>
          </cell>
          <cell r="P418">
            <v>89520000</v>
          </cell>
          <cell r="Q418" t="str">
            <v>OCHENTA Y NUEVE MILLONES QUINIENTOS VEINTE MIL</v>
          </cell>
          <cell r="R418" t="str">
            <v>2 PERSONA JURIDICA</v>
          </cell>
          <cell r="S418" t="str">
            <v>1 NIT</v>
          </cell>
          <cell r="V418">
            <v>890000381</v>
          </cell>
          <cell r="W418" t="str">
            <v>1 DV 0</v>
          </cell>
          <cell r="X418" t="str">
            <v>N-A</v>
          </cell>
          <cell r="Y418" t="str">
            <v>Quindío</v>
          </cell>
          <cell r="Z418" t="str">
            <v>Armenia</v>
          </cell>
          <cell r="AA418" t="str">
            <v>N/A</v>
          </cell>
          <cell r="AB418" t="str">
            <v>N/A</v>
          </cell>
          <cell r="AC418" t="str">
            <v>N/A</v>
          </cell>
          <cell r="AD418" t="str">
            <v>N/A</v>
          </cell>
          <cell r="AE418" t="str">
            <v>SI</v>
          </cell>
          <cell r="AF418" t="str">
            <v>1 PÓLIZA</v>
          </cell>
          <cell r="AG418" t="str">
            <v>12 SEGUROS DEL ESTADO</v>
          </cell>
          <cell r="AH418" t="str">
            <v>5 RESPONSABILIDAD EXTRACONTRACTUAL</v>
          </cell>
          <cell r="AI418" t="str">
            <v>15/10/2025 - 28/10/2025</v>
          </cell>
          <cell r="AJ418" t="str">
            <v>60-46-101005347 / 60-46-101005397 / 60-54-101001634</v>
          </cell>
          <cell r="AK418" t="str">
            <v>GLORIA TERESITA SERNA ALZATE</v>
          </cell>
          <cell r="AL418" t="str">
            <v>DTPA</v>
          </cell>
          <cell r="AM418" t="str">
            <v>2 SUPERVISOR</v>
          </cell>
          <cell r="AN418" t="str">
            <v>3 CÉDULA DE CIUDADANÍA</v>
          </cell>
          <cell r="AO418">
            <v>1130620729</v>
          </cell>
          <cell r="AP418" t="str">
            <v>SANDRA MILENA TORO IDARRAGA</v>
          </cell>
          <cell r="AQ418">
            <v>49</v>
          </cell>
          <cell r="AR418" t="str">
            <v>3 NO PACTADOS</v>
          </cell>
          <cell r="AS418" t="str">
            <v>4 NO SE HA ADICIONADO NI EN VALOR y EN TIEMPO</v>
          </cell>
          <cell r="AT418">
            <v>0</v>
          </cell>
          <cell r="AU418">
            <v>0</v>
          </cell>
          <cell r="AV418" t="str">
            <v>N/A</v>
          </cell>
          <cell r="AW418">
            <v>0</v>
          </cell>
          <cell r="AX418" t="str">
            <v>N/A</v>
          </cell>
          <cell r="AY418" t="str">
            <v>N/A</v>
          </cell>
          <cell r="AZ418">
            <v>45958</v>
          </cell>
          <cell r="BA418">
            <v>45958</v>
          </cell>
          <cell r="BB418">
            <v>46006</v>
          </cell>
          <cell r="BC418" t="str">
            <v>N/A</v>
          </cell>
          <cell r="BD418" t="str">
            <v>2. NO</v>
          </cell>
          <cell r="BE418" t="str">
            <v>N/A</v>
          </cell>
          <cell r="BF418">
            <v>0</v>
          </cell>
          <cell r="BG418" t="str">
            <v>2. NO</v>
          </cell>
          <cell r="BH418">
            <v>0</v>
          </cell>
          <cell r="BI418" t="str">
            <v>N/A</v>
          </cell>
          <cell r="BJ418">
            <v>0</v>
          </cell>
          <cell r="BK418" t="str">
            <v>N/A</v>
          </cell>
          <cell r="BL418" t="str">
            <v>2025753520500002E</v>
          </cell>
          <cell r="BM418">
            <v>89520000</v>
          </cell>
          <cell r="BN418" t="str">
            <v>STEPHANIE ANDREA RODRÍGUEZ VALENCIA</v>
          </cell>
          <cell r="BO418" t="str">
            <v xml:space="preserve">https://community.secop.gov.co/Public/Tendering/ContractNoticePhases/View?PPI=CO1.PPI.42225586&amp;isFromPublicArea=True&amp;isModal=False </v>
          </cell>
          <cell r="BP418" t="str">
            <v>VIGENTE</v>
          </cell>
          <cell r="BR418" t="str">
            <v xml:space="preserve">https://community.secop.gov.co/Public/Tendering/ContractDetailView/Index?UniqueIdentifier=CO1.PCCNTR.8492683 </v>
          </cell>
          <cell r="BW418" t="e">
            <v>#N/A</v>
          </cell>
          <cell r="BX418" t="e">
            <v>#N/A</v>
          </cell>
          <cell r="BY418" t="e">
            <v>#N/A</v>
          </cell>
          <cell r="CN418">
            <v>89520000</v>
          </cell>
        </row>
        <row r="419">
          <cell r="A419" t="str">
            <v>DTPA-SAMC-7-2025</v>
          </cell>
          <cell r="B419" t="str">
            <v>1 FONAM</v>
          </cell>
          <cell r="C419" t="str">
            <v>CONTRATO FONAM 008 DE 2025</v>
          </cell>
          <cell r="D419" t="str">
            <v>FUNDACION EXPRESION LIBRE ESP</v>
          </cell>
          <cell r="E419">
            <v>45985</v>
          </cell>
          <cell r="F419" t="str">
            <v>PA04-3202060-19_1-145; PA04-3202060-19_1-146; PA04-3202060-19_1-147, Realizar aislamiento de protección para el control de factores tensionantes en ecosistemas y áreas prioritarias del PNN Farallones de Cali, en el marco de la conservación de la diversidad biológica de las Áreas Protegidas del SINAP Nacional.</v>
          </cell>
          <cell r="G419" t="str">
            <v>N-A</v>
          </cell>
          <cell r="H419" t="str">
            <v>4 SELECCIÓN ABREVIADA</v>
          </cell>
          <cell r="I419" t="str">
            <v>20 OTROS</v>
          </cell>
          <cell r="J419" t="str">
            <v>SERVICIOS</v>
          </cell>
          <cell r="K419">
            <v>72154013</v>
          </cell>
          <cell r="L419">
            <v>30025</v>
          </cell>
          <cell r="M419">
            <v>79225</v>
          </cell>
          <cell r="N419">
            <v>45986</v>
          </cell>
          <cell r="O419" t="str">
            <v>N/A</v>
          </cell>
          <cell r="P419">
            <v>427685250</v>
          </cell>
          <cell r="Q419" t="str">
            <v>CUATROCIENTOS VEINTISIETE MILLONES SEISCIENTOS OCHENTA Y CINCO MIL DOSCIENTOS CINCUENTA</v>
          </cell>
          <cell r="R419" t="str">
            <v>2 PERSONA JURIDICA</v>
          </cell>
          <cell r="S419" t="str">
            <v>1 NIT</v>
          </cell>
          <cell r="V419">
            <v>805029111</v>
          </cell>
          <cell r="W419" t="str">
            <v>7 DV 6</v>
          </cell>
          <cell r="X419" t="str">
            <v>N-A</v>
          </cell>
          <cell r="Y419" t="str">
            <v>Valle del Cauca</v>
          </cell>
          <cell r="Z419" t="str">
            <v>Santiago de Cali</v>
          </cell>
          <cell r="AA419" t="str">
            <v>N/A</v>
          </cell>
          <cell r="AB419" t="str">
            <v>N/A</v>
          </cell>
          <cell r="AC419" t="str">
            <v>N/A</v>
          </cell>
          <cell r="AD419" t="str">
            <v>N/A</v>
          </cell>
          <cell r="AE419" t="str">
            <v>SI</v>
          </cell>
          <cell r="AF419" t="str">
            <v>1 PÓLIZA</v>
          </cell>
          <cell r="AG419" t="str">
            <v>12 SEGUROS DEL ESTADO</v>
          </cell>
          <cell r="AH419" t="str">
            <v>5 RESPONSABILIDAD EXTRACONTRACTUAL</v>
          </cell>
          <cell r="AI419">
            <v>45985</v>
          </cell>
          <cell r="AJ419" t="str">
            <v>45-44-101171302 / 45-40-101104532</v>
          </cell>
          <cell r="AK419" t="str">
            <v>GLORIA TERESITA SERNA ALZATE</v>
          </cell>
          <cell r="AL419" t="str">
            <v>PNN FARALLONES DE CALI</v>
          </cell>
          <cell r="AM419" t="str">
            <v>2 SUPERVISOR</v>
          </cell>
          <cell r="AN419" t="str">
            <v>3 CÉDULA DE CIUDADANÍA</v>
          </cell>
          <cell r="AO419">
            <v>1017125021</v>
          </cell>
          <cell r="AP419" t="str">
            <v>CAROLINA RIVERA BUILES</v>
          </cell>
          <cell r="AQ419">
            <v>37</v>
          </cell>
          <cell r="AR419" t="str">
            <v>3 NO PACTADOS</v>
          </cell>
          <cell r="AS419" t="str">
            <v>4 NO SE HA ADICIONADO NI EN VALOR y EN TIEMPO</v>
          </cell>
          <cell r="AT419">
            <v>0</v>
          </cell>
          <cell r="AU419">
            <v>0</v>
          </cell>
          <cell r="AV419" t="str">
            <v>N/A</v>
          </cell>
          <cell r="AW419">
            <v>0</v>
          </cell>
          <cell r="AX419" t="str">
            <v>N/A</v>
          </cell>
          <cell r="AY419" t="str">
            <v>N/A</v>
          </cell>
          <cell r="AZ419">
            <v>45986</v>
          </cell>
          <cell r="BB419">
            <v>46022</v>
          </cell>
          <cell r="BC419" t="str">
            <v>N/A</v>
          </cell>
          <cell r="BD419" t="str">
            <v>2. NO</v>
          </cell>
          <cell r="BE419" t="str">
            <v>N/A</v>
          </cell>
          <cell r="BF419">
            <v>0</v>
          </cell>
          <cell r="BG419" t="str">
            <v>2. NO</v>
          </cell>
          <cell r="BH419">
            <v>0</v>
          </cell>
          <cell r="BI419" t="str">
            <v>N/A</v>
          </cell>
          <cell r="BJ419">
            <v>0</v>
          </cell>
          <cell r="BK419" t="str">
            <v>N/A</v>
          </cell>
          <cell r="BL419" t="str">
            <v>2025753520500003E</v>
          </cell>
          <cell r="BM419">
            <v>427685250</v>
          </cell>
          <cell r="BN419" t="str">
            <v>WENDY ISABEL DAVID</v>
          </cell>
          <cell r="BO419" t="str">
            <v>https://community.secop.gov.co/Public/Tendering/ContractNoticePhases/View?PPI=CO1.PPI.43204071&amp;isFromPublicArea=True&amp;isModal=False</v>
          </cell>
          <cell r="BP419" t="str">
            <v>VIGENTE</v>
          </cell>
          <cell r="BR419" t="str">
            <v xml:space="preserve">https://community.secop.gov.co/Public/Tendering/ContractDetailView/Index?UniqueIdentifier=CO1.PCCNTR.8621172 </v>
          </cell>
          <cell r="BW419" t="e">
            <v>#N/A</v>
          </cell>
          <cell r="BX419" t="e">
            <v>#N/A</v>
          </cell>
          <cell r="BY419" t="e">
            <v>#N/A</v>
          </cell>
          <cell r="CN419">
            <v>427685250</v>
          </cell>
        </row>
        <row r="420">
          <cell r="A420" t="str">
            <v>DTPA-SAMC-8-2025</v>
          </cell>
          <cell r="J420" t="str">
            <v>N/A</v>
          </cell>
          <cell r="AO420" t="e">
            <v>#N/A</v>
          </cell>
          <cell r="BM420">
            <v>0</v>
          </cell>
          <cell r="BW420" t="e">
            <v>#N/A</v>
          </cell>
          <cell r="BX420" t="e">
            <v>#N/A</v>
          </cell>
          <cell r="BY420" t="e">
            <v>#N/A</v>
          </cell>
          <cell r="CN420">
            <v>0</v>
          </cell>
        </row>
        <row r="421">
          <cell r="A421" t="str">
            <v>DTPA-SAMC-9-2025</v>
          </cell>
          <cell r="J421" t="str">
            <v>N/A</v>
          </cell>
          <cell r="AO421" t="e">
            <v>#N/A</v>
          </cell>
          <cell r="BM421">
            <v>0</v>
          </cell>
          <cell r="BW421" t="e">
            <v>#N/A</v>
          </cell>
          <cell r="BX421" t="e">
            <v>#N/A</v>
          </cell>
          <cell r="BY421" t="e">
            <v>#N/A</v>
          </cell>
          <cell r="CN421">
            <v>0</v>
          </cell>
        </row>
        <row r="422">
          <cell r="A422" t="str">
            <v>DTPA-SAMC-10-2025</v>
          </cell>
          <cell r="J422" t="str">
            <v>N/A</v>
          </cell>
          <cell r="AO422" t="e">
            <v>#N/A</v>
          </cell>
          <cell r="BM422">
            <v>0</v>
          </cell>
          <cell r="BW422" t="e">
            <v>#N/A</v>
          </cell>
          <cell r="BX422" t="e">
            <v>#N/A</v>
          </cell>
          <cell r="BY422" t="e">
            <v>#N/A</v>
          </cell>
          <cell r="CN422">
            <v>0</v>
          </cell>
        </row>
        <row r="423">
          <cell r="A423" t="str">
            <v>CONVENIOS</v>
          </cell>
          <cell r="AO423" t="e">
            <v>#N/A</v>
          </cell>
          <cell r="BW423" t="e">
            <v>#N/A</v>
          </cell>
          <cell r="BX423" t="e">
            <v>#N/A</v>
          </cell>
          <cell r="BY423" t="e">
            <v>#N/A</v>
          </cell>
        </row>
        <row r="424">
          <cell r="A424" t="str">
            <v>CV-DTPA-FONAM-2025-02</v>
          </cell>
          <cell r="B424" t="str">
            <v>1 FONAM</v>
          </cell>
          <cell r="C424" t="str">
            <v>CONVENIO CON CABILDO INDIGENA 002-2025-FONAM</v>
          </cell>
          <cell r="D424" t="str">
            <v>RESGUARDO INDIGENA HONDURAS</v>
          </cell>
          <cell r="E424">
            <v>45826</v>
          </cell>
          <cell r="F424" t="str">
            <v>Aunar esfuerzos administrativos, técnicos, operativos y financieros en el PNN Munchique para implementar el proceso de restauración en las zonas degradadas y/o alteradas de las áreas protegidas nacionales y/o zonas de influencia, en el marco de la conservación de la diversidad biológica de las áreas protegidas del SINAP nacional.</v>
          </cell>
          <cell r="G424" t="str">
            <v>N-A</v>
          </cell>
          <cell r="H424" t="str">
            <v>2 CONTRATACIÓN DIRECTA</v>
          </cell>
          <cell r="I424" t="str">
            <v>20 OTROS</v>
          </cell>
          <cell r="J424" t="str">
            <v>INTERADMINISTRATIVO</v>
          </cell>
          <cell r="K424">
            <v>77101701</v>
          </cell>
          <cell r="L424">
            <v>20825</v>
          </cell>
          <cell r="M424">
            <v>29025</v>
          </cell>
          <cell r="N424">
            <v>45828</v>
          </cell>
          <cell r="O424" t="str">
            <v>N/A</v>
          </cell>
          <cell r="P424">
            <v>115200000</v>
          </cell>
          <cell r="Q424" t="str">
            <v>CIENTO QUINCE MILLONES DOSCIENTOS MIL</v>
          </cell>
          <cell r="R424" t="str">
            <v>2 PERSONA JURIDICA</v>
          </cell>
          <cell r="S424" t="str">
            <v>1 NIT</v>
          </cell>
          <cell r="V424">
            <v>817002251</v>
          </cell>
          <cell r="W424" t="str">
            <v>6 DV 5</v>
          </cell>
          <cell r="X424" t="str">
            <v>N-A</v>
          </cell>
          <cell r="Y424" t="str">
            <v>Cauca</v>
          </cell>
          <cell r="Z424" t="str">
            <v>Morales</v>
          </cell>
          <cell r="AA424" t="str">
            <v>N/A</v>
          </cell>
          <cell r="AB424" t="str">
            <v>N/A</v>
          </cell>
          <cell r="AC424" t="str">
            <v>N/A</v>
          </cell>
          <cell r="AD424" t="str">
            <v>N/A</v>
          </cell>
          <cell r="AE424" t="str">
            <v>SI</v>
          </cell>
          <cell r="AF424" t="str">
            <v>1 PÓLIZA</v>
          </cell>
          <cell r="AG424" t="str">
            <v>14 ASEGURADORA SOLIDARIA</v>
          </cell>
          <cell r="AH424" t="str">
            <v>5 RESPONSABILIDAD EXTRACONTRACTUAL</v>
          </cell>
          <cell r="AI424">
            <v>45826</v>
          </cell>
          <cell r="AJ424" t="str">
            <v>435 74 994000015326 / 435 47 994000060346</v>
          </cell>
          <cell r="AK424" t="str">
            <v>GLORIA TERESITA SERNA ALZATE</v>
          </cell>
          <cell r="AL424" t="str">
            <v>PNN MUNCHIQUE</v>
          </cell>
          <cell r="AM424" t="str">
            <v>2 SUPERVISOR</v>
          </cell>
          <cell r="AN424" t="str">
            <v>3 CÉDULA DE CIUDADANÍA</v>
          </cell>
          <cell r="AO424">
            <v>16738049</v>
          </cell>
          <cell r="AP424" t="str">
            <v>JAIME ALBERTO CELIS PERDOMO</v>
          </cell>
          <cell r="AQ424">
            <v>162</v>
          </cell>
          <cell r="AR424" t="str">
            <v>3 NO PACTADOS</v>
          </cell>
          <cell r="AS424" t="str">
            <v>4 NO SE HA ADICIONADO NI EN VALOR y EN TIEMPO</v>
          </cell>
          <cell r="AT424">
            <v>0</v>
          </cell>
          <cell r="AU424">
            <v>0</v>
          </cell>
          <cell r="AV424" t="str">
            <v>N/A</v>
          </cell>
          <cell r="AW424">
            <v>0</v>
          </cell>
          <cell r="AX424" t="str">
            <v>N/A</v>
          </cell>
          <cell r="AY424" t="str">
            <v>N/A</v>
          </cell>
          <cell r="AZ424">
            <v>45827</v>
          </cell>
          <cell r="BA424">
            <v>45827</v>
          </cell>
          <cell r="BB424">
            <v>45991</v>
          </cell>
          <cell r="BC424" t="str">
            <v>N/A</v>
          </cell>
          <cell r="BD424" t="str">
            <v>2. NO</v>
          </cell>
          <cell r="BE424" t="str">
            <v>N/A</v>
          </cell>
          <cell r="BF424">
            <v>0</v>
          </cell>
          <cell r="BG424" t="str">
            <v>2. NO</v>
          </cell>
          <cell r="BH424">
            <v>0</v>
          </cell>
          <cell r="BI424" t="str">
            <v>N/A</v>
          </cell>
          <cell r="BJ424">
            <v>0</v>
          </cell>
          <cell r="BK424" t="str">
            <v>N/A</v>
          </cell>
          <cell r="BL424" t="str">
            <v>2025753510100001E</v>
          </cell>
          <cell r="BM424">
            <v>115200000</v>
          </cell>
          <cell r="BN424" t="str">
            <v>MARGARITA E VICTORIA ACOSTA</v>
          </cell>
          <cell r="BO424" t="str">
            <v xml:space="preserve">https://community.secop.gov.co/Public/Tendering/ContractNoticePhases/View?PPI=CO1.PPI.40211691&amp;isFromPublicArea=True&amp;isModal=False </v>
          </cell>
          <cell r="BP424" t="str">
            <v>VIGENTE</v>
          </cell>
          <cell r="BR424" t="str">
            <v xml:space="preserve">https://community.secop.gov.co/Public/Tendering/ContractDetailView/Index?UniqueIdentifier=CO1.PCCNTR.7994023 </v>
          </cell>
          <cell r="BW424" t="e">
            <v>#N/A</v>
          </cell>
          <cell r="BX424" t="e">
            <v>#N/A</v>
          </cell>
          <cell r="BY424" t="e">
            <v>#N/A</v>
          </cell>
          <cell r="CN424">
            <v>115200000</v>
          </cell>
        </row>
        <row r="425">
          <cell r="A425" t="str">
            <v>CV-DTPA-FONAM-2025-03</v>
          </cell>
          <cell r="B425" t="str">
            <v>1 FONAM</v>
          </cell>
          <cell r="C425" t="str">
            <v>CONVENIO DE ASOCIACIÓN CON CONSEJO COMUNITARIO 003 2025 FONAM</v>
          </cell>
          <cell r="D425" t="str">
            <v>CONSEJO COMUNITARIO DE LA COMUNIDAD NEGRA DE LA VEREDA AGUA CLARA</v>
          </cell>
          <cell r="E425">
            <v>45869</v>
          </cell>
          <cell r="F425" t="str">
            <v>PA04-3202008-10-159 Aunar esfuerzos técnicos, administrativos y financieros para la implementación de la ruta de consulta previa del plan de manejo del Parque Nacional Natural Farallones de Cali en la cuenca del Anchicayá con el Consejo Comunitario de la Comunidad Negra de la Vereda Agua Clara, en el marco de la conservación de la diversidad biológica de las áreas protegidas del SINAP, especialmente nacional en los ecosistemas andinos y de páramo.</v>
          </cell>
          <cell r="G425" t="str">
            <v>N-A</v>
          </cell>
          <cell r="H425" t="str">
            <v>2 CONTRATACIÓN DIRECTA</v>
          </cell>
          <cell r="I425" t="str">
            <v>20 OTROS</v>
          </cell>
          <cell r="J425" t="str">
            <v>INTERADMINISTRATIVO</v>
          </cell>
          <cell r="K425">
            <v>80111600</v>
          </cell>
          <cell r="L425">
            <v>26525</v>
          </cell>
          <cell r="M425">
            <v>38025</v>
          </cell>
          <cell r="N425">
            <v>45869</v>
          </cell>
          <cell r="O425" t="str">
            <v>N/A</v>
          </cell>
          <cell r="P425">
            <v>255750348</v>
          </cell>
          <cell r="Q425" t="str">
            <v>DOSCIENTOS CINCUENTA Y CINCO MILLONES SETECIENTOS CINCUENTA MIL TRESCIENTOS CUARENTA Y OCHO</v>
          </cell>
          <cell r="R425" t="str">
            <v>2 PERSONA JURIDICA</v>
          </cell>
          <cell r="S425" t="str">
            <v>1 NIT</v>
          </cell>
          <cell r="V425">
            <v>835000821</v>
          </cell>
          <cell r="W425" t="str">
            <v>2 DV 1</v>
          </cell>
          <cell r="X425" t="str">
            <v>N-A</v>
          </cell>
          <cell r="Y425" t="str">
            <v>Valle del Cauca</v>
          </cell>
          <cell r="Z425" t="str">
            <v>Buenaventura</v>
          </cell>
          <cell r="AA425" t="str">
            <v>N/A</v>
          </cell>
          <cell r="AB425" t="str">
            <v>N/A</v>
          </cell>
          <cell r="AC425" t="str">
            <v>N/A</v>
          </cell>
          <cell r="AD425" t="str">
            <v>N/A</v>
          </cell>
          <cell r="AE425" t="str">
            <v>SI</v>
          </cell>
          <cell r="AF425" t="str">
            <v>1 PÓLIZA</v>
          </cell>
          <cell r="AG425" t="str">
            <v>14 ASEGURADORA SOLIDARIA</v>
          </cell>
          <cell r="AH425" t="str">
            <v>5 RESPONSABILIDAD EXTRACONTRACTUAL</v>
          </cell>
          <cell r="AI425" t="str">
            <v>06/08/2025 - 08/08/2025</v>
          </cell>
          <cell r="AJ425" t="str">
            <v>435 -74 - 994000015495 / 435-47-994000060898</v>
          </cell>
          <cell r="AK425" t="str">
            <v>GLORIA TERESITA SERNA ALZATE</v>
          </cell>
          <cell r="AL425" t="str">
            <v>PNN FARALLONES DE CALI</v>
          </cell>
          <cell r="AM425" t="str">
            <v>2 SUPERVISOR</v>
          </cell>
          <cell r="AN425" t="str">
            <v>3 CÉDULA DE CIUDADANÍA</v>
          </cell>
          <cell r="AO425">
            <v>16738049</v>
          </cell>
          <cell r="AP425" t="str">
            <v>JAIME ALBERTO CELIS PERDOMO</v>
          </cell>
          <cell r="AQ425">
            <v>120</v>
          </cell>
          <cell r="AR425" t="str">
            <v>3 NO PACTADOS</v>
          </cell>
          <cell r="AS425" t="str">
            <v>4 NO SE HA ADICIONADO NI EN VALOR y EN TIEMPO</v>
          </cell>
          <cell r="AT425">
            <v>0</v>
          </cell>
          <cell r="AU425">
            <v>0</v>
          </cell>
          <cell r="AV425" t="str">
            <v>N/A</v>
          </cell>
          <cell r="AW425">
            <v>0</v>
          </cell>
          <cell r="AX425" t="str">
            <v>N/A</v>
          </cell>
          <cell r="AY425" t="str">
            <v>N/A</v>
          </cell>
          <cell r="AZ425">
            <v>45890</v>
          </cell>
          <cell r="BA425">
            <v>45890</v>
          </cell>
          <cell r="BB425">
            <v>45991</v>
          </cell>
          <cell r="BC425" t="str">
            <v>N/A</v>
          </cell>
          <cell r="BD425" t="str">
            <v>2. NO</v>
          </cell>
          <cell r="BE425" t="str">
            <v>N/A</v>
          </cell>
          <cell r="BF425">
            <v>0</v>
          </cell>
          <cell r="BG425" t="str">
            <v>2. NO</v>
          </cell>
          <cell r="BH425">
            <v>0</v>
          </cell>
          <cell r="BI425" t="str">
            <v>N/A</v>
          </cell>
          <cell r="BJ425">
            <v>0</v>
          </cell>
          <cell r="BK425" t="str">
            <v>N/A</v>
          </cell>
          <cell r="BL425" t="str">
            <v>2025753510100002E</v>
          </cell>
          <cell r="BM425">
            <v>255750348</v>
          </cell>
          <cell r="BN425" t="str">
            <v>DIANA PATRICIA GUERRERO</v>
          </cell>
          <cell r="BO425" t="str">
            <v xml:space="preserve">https://community.secop.gov.co/Public/Tendering/ContractNoticePhases/View?PPI=CO1.PPI.41046296&amp;isFromPublicArea=True&amp;isModal=False 
</v>
          </cell>
          <cell r="BP425" t="str">
            <v>VIGENTE</v>
          </cell>
          <cell r="BR425" t="str">
            <v xml:space="preserve">https://community.secop.gov.co/Public/Tendering/ContractDetailView/Index?UniqueIdentifier=CO1.PCCNTR.8146472 </v>
          </cell>
          <cell r="BW425" t="e">
            <v>#N/A</v>
          </cell>
          <cell r="BX425" t="e">
            <v>#N/A</v>
          </cell>
          <cell r="BY425" t="e">
            <v>#N/A</v>
          </cell>
          <cell r="CN425">
            <v>255750348</v>
          </cell>
        </row>
        <row r="426">
          <cell r="A426" t="str">
            <v>CV-DTPA-FONAM-2025-04</v>
          </cell>
          <cell r="B426" t="str">
            <v>1 FONAM</v>
          </cell>
          <cell r="C426" t="str">
            <v>CONVENIO INTERADMINISTRATIVO 004-2025 FONAM</v>
          </cell>
          <cell r="D426" t="str">
            <v>UNIVERSIDAD DEL VALLE</v>
          </cell>
          <cell r="E426">
            <v>45918</v>
          </cell>
          <cell r="F426" t="str">
            <v>PA08-3202008-9-023 Aunar esfuerzos técnicos y financieros para el fortalecimiento de la gestión del conocimiento valores objeto de conservación del Parque Nacional Natural Sanquianga, en el marco de la conservación diversidad biológica de las áreas protegidas del SINAP nacional.</v>
          </cell>
          <cell r="G426" t="str">
            <v>N-A</v>
          </cell>
          <cell r="H426" t="str">
            <v>2 CONTRATACIÓN DIRECTA</v>
          </cell>
          <cell r="I426" t="str">
            <v>20 OTROS</v>
          </cell>
          <cell r="J426" t="str">
            <v>INTERADMINISTRATIVO</v>
          </cell>
          <cell r="K426">
            <v>77101701</v>
          </cell>
          <cell r="L426">
            <v>21025</v>
          </cell>
          <cell r="M426">
            <v>54725</v>
          </cell>
          <cell r="N426">
            <v>45918</v>
          </cell>
          <cell r="O426" t="str">
            <v>N/A</v>
          </cell>
          <cell r="P426">
            <v>54963696</v>
          </cell>
          <cell r="Q426" t="str">
            <v>VEINTINUEVE MILLONES NOVECIENTOS NOVENTA Y NUEVE MIL NOVECIENTOS NOVENTA Y SEIS</v>
          </cell>
          <cell r="R426" t="str">
            <v>2 PERSONA JURIDICA</v>
          </cell>
          <cell r="S426" t="str">
            <v>1 NIT</v>
          </cell>
          <cell r="V426">
            <v>890399010</v>
          </cell>
          <cell r="W426" t="str">
            <v>7 DV 6</v>
          </cell>
          <cell r="X426" t="str">
            <v>N-A</v>
          </cell>
          <cell r="Y426" t="str">
            <v>Valle del Cauca</v>
          </cell>
          <cell r="Z426" t="str">
            <v>Santiago de Cali</v>
          </cell>
          <cell r="AA426" t="str">
            <v>N/A</v>
          </cell>
          <cell r="AB426" t="str">
            <v>N/A</v>
          </cell>
          <cell r="AC426" t="str">
            <v>N/A</v>
          </cell>
          <cell r="AD426" t="str">
            <v>N/A</v>
          </cell>
          <cell r="AE426" t="str">
            <v>SI</v>
          </cell>
          <cell r="AF426" t="str">
            <v>1 PÓLIZA</v>
          </cell>
          <cell r="AG426" t="str">
            <v>12 SEGUROS DEL ESTADO</v>
          </cell>
          <cell r="AH426" t="str">
            <v>45 CUMPLIM+ CALIDAD DL SERVICIO</v>
          </cell>
          <cell r="AI426">
            <v>45926</v>
          </cell>
          <cell r="AJ426" t="str">
            <v>45-44-101169605</v>
          </cell>
          <cell r="AK426" t="str">
            <v>GLORIA TERESITA SERNA ALZATE</v>
          </cell>
          <cell r="AL426" t="str">
            <v>PNN SANQUIANGA</v>
          </cell>
          <cell r="AM426" t="str">
            <v>2 SUPERVISOR</v>
          </cell>
          <cell r="AN426" t="str">
            <v>3 CÉDULA DE CIUDADANÍA</v>
          </cell>
          <cell r="AO426">
            <v>16279020</v>
          </cell>
          <cell r="AP426" t="str">
            <v>GUSTAVO ADOLFO MAYOR A</v>
          </cell>
          <cell r="AQ426">
            <v>60</v>
          </cell>
          <cell r="AR426" t="str">
            <v>3 NO PACTADOS</v>
          </cell>
          <cell r="AS426" t="str">
            <v>4 NO SE HA ADICIONADO NI EN VALOR y EN TIEMPO</v>
          </cell>
          <cell r="AT426">
            <v>0</v>
          </cell>
          <cell r="AU426">
            <v>0</v>
          </cell>
          <cell r="AV426" t="str">
            <v>N/A</v>
          </cell>
          <cell r="AW426">
            <v>0</v>
          </cell>
          <cell r="AX426" t="str">
            <v>N/A</v>
          </cell>
          <cell r="AY426" t="str">
            <v>N/A</v>
          </cell>
          <cell r="AZ426">
            <v>45929</v>
          </cell>
          <cell r="BA426">
            <v>45929</v>
          </cell>
          <cell r="BB426">
            <v>45960</v>
          </cell>
          <cell r="BC426" t="str">
            <v>N/A</v>
          </cell>
          <cell r="BD426" t="str">
            <v>2. NO</v>
          </cell>
          <cell r="BE426" t="str">
            <v>N/A</v>
          </cell>
          <cell r="BF426">
            <v>0</v>
          </cell>
          <cell r="BG426" t="str">
            <v>2. NO</v>
          </cell>
          <cell r="BH426">
            <v>0</v>
          </cell>
          <cell r="BI426" t="str">
            <v>N/A</v>
          </cell>
          <cell r="BJ426">
            <v>0</v>
          </cell>
          <cell r="BK426" t="str">
            <v>N/A</v>
          </cell>
          <cell r="BL426" t="str">
            <v>2025753510100005E</v>
          </cell>
          <cell r="BM426">
            <v>54963696</v>
          </cell>
          <cell r="BN426" t="str">
            <v>DIANA PATRICIA GUERRERO</v>
          </cell>
          <cell r="BO426" t="str">
            <v xml:space="preserve">https://community.secop.gov.co/Public/Tendering/ContractNoticePhases/View?PPI=CO1.PPI.41608990&amp;isFromPublicArea=True&amp;isModal=False </v>
          </cell>
          <cell r="BP426" t="str">
            <v>VIGENTE</v>
          </cell>
          <cell r="BR426" t="str">
            <v xml:space="preserve">https://community.secop.gov.co/Public/Tendering/ContractDetailView/Index?UniqueIdentifier=CO1.PCCNTR.8239620 </v>
          </cell>
          <cell r="BW426" t="e">
            <v>#N/A</v>
          </cell>
          <cell r="BX426" t="e">
            <v>#N/A</v>
          </cell>
          <cell r="BY426" t="e">
            <v>#N/A</v>
          </cell>
          <cell r="CN426">
            <v>54963696</v>
          </cell>
        </row>
        <row r="427">
          <cell r="A427" t="str">
            <v>CV-DTPA-FONAM-2025-05</v>
          </cell>
          <cell r="B427" t="str">
            <v>1 FONAM</v>
          </cell>
          <cell r="C427" t="str">
            <v>CONVENIO DE ASOCIACIÓN CON CONSEJO COMUNITARIO 005-2025 FONAM</v>
          </cell>
          <cell r="D427" t="str">
            <v xml:space="preserve">CONSEJO COMUNITARIO DE LA COMUNIDAD NEGRA DE BAJO POTEDÓ
</v>
          </cell>
          <cell r="E427">
            <v>45909</v>
          </cell>
          <cell r="F427" t="str">
            <v>PA04-3202008-10-137 Aunar esfuerzo técnicos, administrativos y financieros para la implementación de la ruta de consulta previa del plan de manejo del Parque Nacional Natural Farallones de Cali en la cuenca del Anchicayá con los consejos comunitarios Queremal, Bellavista y la Balastrera, en el marco de la conservación de la diversidad biológica de las áreas protegidas del SINAP
nacional, especialmente en los ecosistemas andinos y de páramo.</v>
          </cell>
          <cell r="G427" t="str">
            <v>N-A</v>
          </cell>
          <cell r="H427" t="str">
            <v>2 CONTRATACIÓN DIRECTA</v>
          </cell>
          <cell r="I427" t="str">
            <v>20 OTROS</v>
          </cell>
          <cell r="J427" t="str">
            <v>N/A</v>
          </cell>
          <cell r="K427">
            <v>77101604</v>
          </cell>
          <cell r="L427">
            <v>26325</v>
          </cell>
          <cell r="M427">
            <v>50925</v>
          </cell>
          <cell r="N427">
            <v>45910</v>
          </cell>
          <cell r="O427" t="str">
            <v>N/A</v>
          </cell>
          <cell r="P427">
            <v>745849007</v>
          </cell>
          <cell r="Q427" t="str">
            <v>SETECIENTOS CUARENTA Y CINCO MILLONES OCHOCIENTOS CUARENTA Y NUEVE MIL SIETE</v>
          </cell>
          <cell r="R427" t="str">
            <v>2 PERSONA JURIDICA</v>
          </cell>
          <cell r="S427" t="str">
            <v>1 NIT</v>
          </cell>
          <cell r="V427">
            <v>835000649</v>
          </cell>
          <cell r="W427" t="str">
            <v>10 DV 9</v>
          </cell>
          <cell r="X427" t="str">
            <v>N-A</v>
          </cell>
          <cell r="Y427" t="str">
            <v>Valle del Cauca</v>
          </cell>
          <cell r="Z427" t="str">
            <v>Buenaventura</v>
          </cell>
          <cell r="AA427" t="str">
            <v>N/A</v>
          </cell>
          <cell r="AB427" t="str">
            <v>N/A</v>
          </cell>
          <cell r="AC427" t="str">
            <v>N/A</v>
          </cell>
          <cell r="AD427" t="str">
            <v>N/A</v>
          </cell>
          <cell r="AE427" t="str">
            <v>SI</v>
          </cell>
          <cell r="AF427" t="str">
            <v>1 PÓLIZA</v>
          </cell>
          <cell r="AG427" t="str">
            <v>14 ASEGURADORA SOLIDARIA</v>
          </cell>
          <cell r="AH427" t="str">
            <v>5 RESPONSABILIDAD EXTRACONTRACTUAL</v>
          </cell>
          <cell r="AI427" t="str">
            <v>22/09/2025 / 23/09/2025</v>
          </cell>
          <cell r="AJ427" t="str">
            <v>430-47-994000072719 / 430-74-994000027582</v>
          </cell>
          <cell r="AK427" t="str">
            <v>GLORIA TERESITA SERNA ALZATE</v>
          </cell>
          <cell r="AL427" t="str">
            <v>PNN FARALLONES DE CALI</v>
          </cell>
          <cell r="AM427" t="str">
            <v>2 SUPERVISOR</v>
          </cell>
          <cell r="AN427" t="str">
            <v>3 CÉDULA DE CIUDADANÍA</v>
          </cell>
          <cell r="AO427">
            <v>79307788</v>
          </cell>
          <cell r="AP427" t="str">
            <v>JUAN IVAN SANCHEZ BERNAL</v>
          </cell>
          <cell r="AQ427">
            <v>112</v>
          </cell>
          <cell r="AR427" t="str">
            <v>3 NO PACTADOS</v>
          </cell>
          <cell r="AS427" t="str">
            <v>4 NO SE HA ADICIONADO NI EN VALOR y EN TIEMPO</v>
          </cell>
          <cell r="AT427">
            <v>0</v>
          </cell>
          <cell r="AU427">
            <v>0</v>
          </cell>
          <cell r="AV427" t="str">
            <v>N/A</v>
          </cell>
          <cell r="AW427">
            <v>0</v>
          </cell>
          <cell r="AX427">
            <v>46200</v>
          </cell>
          <cell r="AY427" t="str">
            <v>N/A</v>
          </cell>
          <cell r="AZ427">
            <v>45924</v>
          </cell>
          <cell r="BA427">
            <v>45924</v>
          </cell>
          <cell r="BB427">
            <v>46022</v>
          </cell>
          <cell r="BC427" t="str">
            <v>N/A</v>
          </cell>
          <cell r="BD427" t="str">
            <v>2. NO</v>
          </cell>
          <cell r="BE427" t="str">
            <v>N/A</v>
          </cell>
          <cell r="BF427">
            <v>0</v>
          </cell>
          <cell r="BG427" t="str">
            <v>1. SI</v>
          </cell>
          <cell r="BH427">
            <v>0</v>
          </cell>
          <cell r="BI427" t="str">
            <v>N/A</v>
          </cell>
          <cell r="BJ427" t="str">
            <v>1/03/2026 - 11/05/2026</v>
          </cell>
          <cell r="BK427" t="str">
            <v>PRORROGADO DOS VECES</v>
          </cell>
          <cell r="BL427" t="str">
            <v>2025753510100003E</v>
          </cell>
          <cell r="BM427">
            <v>745849007</v>
          </cell>
          <cell r="BN427" t="str">
            <v>DIANA PATRICIA GUERRERO</v>
          </cell>
          <cell r="BO427" t="str">
            <v xml:space="preserve">https://community.secop.gov.co/Public/Tendering/ContractNoticePhases/View?PPI=CO1.PPI.42011378&amp;isFromPublicArea=True&amp;isModal=False </v>
          </cell>
          <cell r="BP427" t="str">
            <v>VIGENTE</v>
          </cell>
          <cell r="BR427" t="str">
            <v xml:space="preserve">https://community.secop.gov.co/Public/Tendering/ContractDetailView/Index?UniqueIdentifier=CO1.PCCNTR.8299173 </v>
          </cell>
          <cell r="BW427" t="e">
            <v>#N/A</v>
          </cell>
          <cell r="BX427" t="e">
            <v>#N/A</v>
          </cell>
          <cell r="BY427" t="e">
            <v>#N/A</v>
          </cell>
          <cell r="CN427">
            <v>745849007</v>
          </cell>
        </row>
        <row r="428">
          <cell r="A428" t="str">
            <v>CV-DTPA-FONAM-2025-06</v>
          </cell>
          <cell r="B428" t="str">
            <v>1 FONAM</v>
          </cell>
          <cell r="C428" t="str">
            <v>CONVENIO DE ASOCIACIÓN CON CONSEJO COMUNITARIO 006-2025 FONAM</v>
          </cell>
          <cell r="D428" t="str">
            <v>CONSEJO COMUNITARIO DE LA COMUNIDAD NEGRA DE LA CUENCA BAJA DEL RIO CALIMA</v>
          </cell>
          <cell r="E428">
            <v>45917</v>
          </cell>
          <cell r="F428" t="str">
            <v>PA00-3202008-10-042 Aunar esfuerzos técnicos administrativos y financieros para el desarrollo de las mesas locales de acuerdos, Acuerdo Regional Uramba, y el acompañamiento y seguimiento a los planes de trabajo REM, en el marco de la conservación de la diversidad biológica de las áreas protegidas del SINAP Nacional.</v>
          </cell>
          <cell r="G428" t="str">
            <v>N-A</v>
          </cell>
          <cell r="H428" t="str">
            <v>2 CONTRATACIÓN DIRECTA</v>
          </cell>
          <cell r="I428" t="str">
            <v>20 OTROS</v>
          </cell>
          <cell r="J428" t="str">
            <v>N/A</v>
          </cell>
          <cell r="K428">
            <v>90111600</v>
          </cell>
          <cell r="L428">
            <v>26025</v>
          </cell>
          <cell r="M428">
            <v>54925</v>
          </cell>
          <cell r="N428">
            <v>45918</v>
          </cell>
          <cell r="O428" t="str">
            <v>N/A</v>
          </cell>
          <cell r="P428">
            <v>115000000</v>
          </cell>
          <cell r="Q428" t="str">
            <v xml:space="preserve">CIENTO QUINCE MILLONES  </v>
          </cell>
          <cell r="R428" t="str">
            <v>2 PERSONA JURIDICA</v>
          </cell>
          <cell r="S428" t="str">
            <v>1 NIT</v>
          </cell>
          <cell r="V428">
            <v>835000708</v>
          </cell>
          <cell r="W428" t="str">
            <v>6 DV 5</v>
          </cell>
          <cell r="X428" t="str">
            <v>N-A</v>
          </cell>
          <cell r="Y428" t="str">
            <v>Valle del Cauca</v>
          </cell>
          <cell r="Z428" t="str">
            <v>Buenaventura</v>
          </cell>
          <cell r="AA428" t="str">
            <v>N/A</v>
          </cell>
          <cell r="AB428" t="str">
            <v>N/A</v>
          </cell>
          <cell r="AC428" t="str">
            <v>N/A</v>
          </cell>
          <cell r="AD428" t="str">
            <v>N/A</v>
          </cell>
          <cell r="AE428" t="str">
            <v>SI</v>
          </cell>
          <cell r="AF428" t="str">
            <v>1 PÓLIZA</v>
          </cell>
          <cell r="AG428" t="str">
            <v>14 ASEGURADORA SOLIDARIA</v>
          </cell>
          <cell r="AH428" t="str">
            <v>5 RESPONSABILIDAD EXTRACONTRACTUAL</v>
          </cell>
          <cell r="AI428">
            <v>45924</v>
          </cell>
          <cell r="AJ428" t="str">
            <v>420 - 47 - 994000048071 / 420 - 74 - 994000012807</v>
          </cell>
          <cell r="AK428" t="str">
            <v>GLORIA TERESITA SERNA ALZATE</v>
          </cell>
          <cell r="AL428" t="str">
            <v>DTPA</v>
          </cell>
          <cell r="AM428" t="str">
            <v>2 SUPERVISOR</v>
          </cell>
          <cell r="AN428" t="str">
            <v>3 CÉDULA DE CIUDADANÍA</v>
          </cell>
          <cell r="AO428">
            <v>16279020</v>
          </cell>
          <cell r="AP428" t="str">
            <v>GUSTAVO ADOLFO MAYOR A</v>
          </cell>
          <cell r="AQ428">
            <v>104</v>
          </cell>
          <cell r="AR428" t="str">
            <v>3 NO PACTADOS</v>
          </cell>
          <cell r="AS428" t="str">
            <v>4 NO SE HA ADICIONADO NI EN VALOR y EN TIEMPO</v>
          </cell>
          <cell r="AT428">
            <v>0</v>
          </cell>
          <cell r="AU428">
            <v>0</v>
          </cell>
          <cell r="AV428" t="str">
            <v>N/A</v>
          </cell>
          <cell r="AW428">
            <v>0</v>
          </cell>
          <cell r="AX428" t="str">
            <v>N/A</v>
          </cell>
          <cell r="AY428" t="str">
            <v>N/A</v>
          </cell>
          <cell r="AZ428">
            <v>45932</v>
          </cell>
          <cell r="BB428">
            <v>46021</v>
          </cell>
          <cell r="BC428" t="str">
            <v>N/A</v>
          </cell>
          <cell r="BD428" t="str">
            <v>2. NO</v>
          </cell>
          <cell r="BE428" t="str">
            <v>N/A</v>
          </cell>
          <cell r="BF428">
            <v>0</v>
          </cell>
          <cell r="BG428" t="str">
            <v>2. NO</v>
          </cell>
          <cell r="BH428">
            <v>0</v>
          </cell>
          <cell r="BI428" t="str">
            <v>N/A</v>
          </cell>
          <cell r="BJ428">
            <v>0</v>
          </cell>
          <cell r="BK428" t="str">
            <v>N/A</v>
          </cell>
          <cell r="BL428" t="str">
            <v>2025753510100008E</v>
          </cell>
          <cell r="BM428">
            <v>115000000</v>
          </cell>
          <cell r="BN428" t="str">
            <v>KHAREM CARABALI MARULANDA</v>
          </cell>
          <cell r="BO428" t="str">
            <v xml:space="preserve">https://community.secop.gov.co/Public/Tendering/ContractNoticePhases/View?PPI=CO1.PPI.42199121&amp;isFromPublicArea=True&amp;isModal=False </v>
          </cell>
          <cell r="BP428" t="str">
            <v>VIGENTE</v>
          </cell>
          <cell r="BR428" t="str">
            <v xml:space="preserve">https://community.secop.gov.co/Public/Tendering/ContractDetailView/Index?UniqueIdentifier=CO1.PCCNTR.8334837 </v>
          </cell>
          <cell r="BW428" t="e">
            <v>#N/A</v>
          </cell>
          <cell r="BX428" t="e">
            <v>#N/A</v>
          </cell>
          <cell r="BY428" t="e">
            <v>#N/A</v>
          </cell>
          <cell r="CN428">
            <v>115000000</v>
          </cell>
        </row>
        <row r="429">
          <cell r="A429" t="str">
            <v>CV-DTPA-FONAM-2025-07</v>
          </cell>
          <cell r="B429" t="str">
            <v>1 FONAM</v>
          </cell>
          <cell r="C429" t="str">
            <v>CONVENIO INTERADMINISTRATIVO 007-2025 FONAM</v>
          </cell>
          <cell r="D429" t="str">
            <v>RESGUARDO KWE'SX KIWE NASA</v>
          </cell>
          <cell r="E429">
            <v>45918</v>
          </cell>
          <cell r="F429" t="str">
            <v>Aunar esfuerzos administrativos, financieros y técnicos para el desarrollo de las etapas de preparación, pre consulta y apertura de la consulta previa correspondiente al plan de manejo del PNN Farallones con resguardo indígena Kwexs Kiwe Nasa, en el marco de la conservación de la diversidad biológica de las áreas protegidas del SINAP nacional.</v>
          </cell>
          <cell r="G429" t="str">
            <v>N-A</v>
          </cell>
          <cell r="H429" t="str">
            <v>2 CONTRATACIÓN DIRECTA</v>
          </cell>
          <cell r="I429" t="str">
            <v>20 OTROS</v>
          </cell>
          <cell r="J429" t="str">
            <v>INTERADMINISTRATIVO</v>
          </cell>
          <cell r="K429" t="str">
            <v>77101701 / 77101701</v>
          </cell>
          <cell r="L429">
            <v>32625</v>
          </cell>
          <cell r="M429">
            <v>54625</v>
          </cell>
          <cell r="N429">
            <v>45918</v>
          </cell>
          <cell r="O429" t="str">
            <v>N/A</v>
          </cell>
          <cell r="P429">
            <v>187000000</v>
          </cell>
          <cell r="Q429" t="str">
            <v xml:space="preserve">CIENTO OCHENTA Y SIETE MILLONES </v>
          </cell>
          <cell r="R429" t="str">
            <v>2 PERSONA JURIDICA</v>
          </cell>
          <cell r="S429" t="str">
            <v>1 NIT</v>
          </cell>
          <cell r="V429">
            <v>805009133</v>
          </cell>
          <cell r="W429" t="str">
            <v>3 DV 2</v>
          </cell>
          <cell r="X429" t="str">
            <v>N-A</v>
          </cell>
          <cell r="Y429" t="str">
            <v>Valle del Cauca</v>
          </cell>
          <cell r="Z429" t="str">
            <v>Jamundi</v>
          </cell>
          <cell r="AA429" t="str">
            <v>N/A</v>
          </cell>
          <cell r="AB429" t="str">
            <v>N/A</v>
          </cell>
          <cell r="AC429" t="str">
            <v>N/A</v>
          </cell>
          <cell r="AD429" t="str">
            <v>N/A</v>
          </cell>
          <cell r="AE429" t="str">
            <v>SI</v>
          </cell>
          <cell r="AF429" t="str">
            <v>1 PÓLIZA</v>
          </cell>
          <cell r="AG429" t="str">
            <v>14 ASEGURADORA SOLIDARIA</v>
          </cell>
          <cell r="AH429" t="str">
            <v>5 RESPONSABILIDAD EXTRACONTRACTUAL</v>
          </cell>
          <cell r="AI429" t="str">
            <v>18/09/2025</v>
          </cell>
          <cell r="AJ429" t="str">
            <v>420 47 994000047988 / 420 74 994000012774</v>
          </cell>
          <cell r="AK429" t="str">
            <v>GLORIA TERESITA SERNA ALZATE</v>
          </cell>
          <cell r="AL429" t="str">
            <v>PNN FARALLONES DE CALI</v>
          </cell>
          <cell r="AM429" t="str">
            <v>2 SUPERVISOR</v>
          </cell>
          <cell r="AN429" t="str">
            <v>3 CÉDULA DE CIUDADANÍA</v>
          </cell>
          <cell r="AO429">
            <v>1017125021</v>
          </cell>
          <cell r="AP429" t="str">
            <v>CAROLINA RIVERA BUILES</v>
          </cell>
          <cell r="AQ429">
            <v>103</v>
          </cell>
          <cell r="AR429" t="str">
            <v>3 NO PACTADOS</v>
          </cell>
          <cell r="AS429" t="str">
            <v>4 NO SE HA ADICIONADO NI EN VALOR y EN TIEMPO</v>
          </cell>
          <cell r="AT429">
            <v>0</v>
          </cell>
          <cell r="AU429">
            <v>0</v>
          </cell>
          <cell r="AV429" t="str">
            <v>N/A</v>
          </cell>
          <cell r="AW429">
            <v>0</v>
          </cell>
          <cell r="AX429" t="str">
            <v>N/A</v>
          </cell>
          <cell r="AY429" t="str">
            <v>N/A</v>
          </cell>
          <cell r="AZ429" t="str">
            <v>22/09/2025</v>
          </cell>
          <cell r="BA429">
            <v>45923</v>
          </cell>
          <cell r="BB429">
            <v>46021</v>
          </cell>
          <cell r="BC429" t="str">
            <v>N/A</v>
          </cell>
          <cell r="BD429" t="str">
            <v>2. NO</v>
          </cell>
          <cell r="BE429" t="str">
            <v>N/A</v>
          </cell>
          <cell r="BF429">
            <v>0</v>
          </cell>
          <cell r="BG429" t="str">
            <v>2. NO</v>
          </cell>
          <cell r="BH429">
            <v>0</v>
          </cell>
          <cell r="BI429" t="str">
            <v>N/A</v>
          </cell>
          <cell r="BJ429">
            <v>0</v>
          </cell>
          <cell r="BK429" t="str">
            <v>N/A</v>
          </cell>
          <cell r="BL429" t="str">
            <v>2025753510100004E</v>
          </cell>
          <cell r="BM429">
            <v>187000000</v>
          </cell>
          <cell r="BN429" t="str">
            <v>WENDY ISABEL DAVID</v>
          </cell>
          <cell r="BO429" t="str">
            <v xml:space="preserve">https://community.secop.gov.co/Public/Tendering/ContractNoticePhases/View?PPI=CO1.PPI.42219726&amp;isFromPublicArea=True&amp;isModal=False </v>
          </cell>
          <cell r="BP429" t="str">
            <v>VIGENTE</v>
          </cell>
          <cell r="BR429" t="str">
            <v xml:space="preserve">https://community.secop.gov.co/Public/Tendering/ContractDetailView/Index?UniqueIdentifier=CO1.PCCNTR.8340340 </v>
          </cell>
          <cell r="BW429" t="e">
            <v>#N/A</v>
          </cell>
          <cell r="BX429" t="e">
            <v>#N/A</v>
          </cell>
          <cell r="BY429" t="e">
            <v>#N/A</v>
          </cell>
          <cell r="CN429">
            <v>187000000</v>
          </cell>
        </row>
        <row r="430">
          <cell r="A430" t="str">
            <v>CV-DTPA-FONAM-2025-08</v>
          </cell>
          <cell r="B430" t="str">
            <v>1 FONAM</v>
          </cell>
          <cell r="C430" t="str">
            <v>CONVENIO INTERADMINISTRATIVO 008-2025 FONAM</v>
          </cell>
          <cell r="D430" t="str">
            <v>COMUNIDAD INDIGENA YU'CEHK</v>
          </cell>
          <cell r="E430">
            <v>45922</v>
          </cell>
          <cell r="F430" t="str">
            <v>PA04-3202008-10-138. Aunar esfuerzos administrativos, financieros y técnicos para el desarrollo de las etapas de preparación, preconsulta y consulta previa correspondiente al plan de manejo del Parque Nacional Natural Farallones de Cali con la comunidad indígena Yu´Cehk de Buenaventura, en el marco de la conservación de la diversidad biológica de las áreas protegidas del SINAP nacional.</v>
          </cell>
          <cell r="G430" t="str">
            <v>N-A</v>
          </cell>
          <cell r="H430" t="str">
            <v>2 CONTRATACIÓN DIRECTA</v>
          </cell>
          <cell r="I430" t="str">
            <v>5 CONSULTORÍA</v>
          </cell>
          <cell r="J430" t="str">
            <v>INTERADMINISTRATIVO</v>
          </cell>
          <cell r="K430">
            <v>77101604</v>
          </cell>
          <cell r="L430">
            <v>32525</v>
          </cell>
          <cell r="M430">
            <v>56725</v>
          </cell>
          <cell r="N430">
            <v>45924</v>
          </cell>
          <cell r="O430" t="str">
            <v>N/A</v>
          </cell>
          <cell r="P430">
            <v>450000000</v>
          </cell>
          <cell r="Q430" t="str">
            <v>CUATROCIENTOS CINCUENTA MILLONES</v>
          </cell>
          <cell r="R430" t="str">
            <v>1 PERSONA NATURAL</v>
          </cell>
          <cell r="S430" t="str">
            <v>1 NIT</v>
          </cell>
          <cell r="V430">
            <v>901750057</v>
          </cell>
          <cell r="W430" t="str">
            <v>6 DV 5</v>
          </cell>
          <cell r="X430" t="str">
            <v>N-A</v>
          </cell>
          <cell r="Y430" t="str">
            <v>Valle del Cauca</v>
          </cell>
          <cell r="Z430" t="str">
            <v>Buenaventura</v>
          </cell>
          <cell r="AA430" t="str">
            <v>N/A</v>
          </cell>
          <cell r="AB430" t="str">
            <v>N/A</v>
          </cell>
          <cell r="AC430" t="str">
            <v>N/A</v>
          </cell>
          <cell r="AD430" t="str">
            <v>N/A</v>
          </cell>
          <cell r="AE430" t="str">
            <v>SI</v>
          </cell>
          <cell r="AF430" t="str">
            <v>1 PÓLIZA</v>
          </cell>
          <cell r="AG430" t="str">
            <v>14 ASEGURADORA SOLIDARIA</v>
          </cell>
          <cell r="AH430" t="str">
            <v>5 RESPONSABILIDAD EXTRACONTRACTUAL</v>
          </cell>
          <cell r="AI430">
            <v>45922</v>
          </cell>
          <cell r="AJ430" t="str">
            <v xml:space="preserve">420-47-994000048046 / 420 -74 -994000012791 </v>
          </cell>
          <cell r="AK430" t="str">
            <v>GLORIA TERESITA SERNA ALZATE</v>
          </cell>
          <cell r="AL430" t="str">
            <v>PNN FARALLONES DE CALI</v>
          </cell>
          <cell r="AM430" t="str">
            <v>2 SUPERVISOR</v>
          </cell>
          <cell r="AN430" t="str">
            <v>3 CÉDULA DE CIUDADANÍA</v>
          </cell>
          <cell r="AO430">
            <v>16738049</v>
          </cell>
          <cell r="AP430" t="str">
            <v>JAIME ALBERTO CELIS PERDOMO</v>
          </cell>
          <cell r="AQ430">
            <v>101</v>
          </cell>
          <cell r="AR430" t="str">
            <v>3 NO PACTADOS</v>
          </cell>
          <cell r="AS430" t="str">
            <v>4 NO SE HA ADICIONADO NI EN VALOR y EN TIEMPO</v>
          </cell>
          <cell r="AT430">
            <v>0</v>
          </cell>
          <cell r="AU430">
            <v>0</v>
          </cell>
          <cell r="AV430" t="str">
            <v>N/A</v>
          </cell>
          <cell r="AW430">
            <v>0</v>
          </cell>
          <cell r="AX430" t="str">
            <v>N/A</v>
          </cell>
          <cell r="AY430" t="str">
            <v>N/A</v>
          </cell>
          <cell r="AZ430">
            <v>45924</v>
          </cell>
          <cell r="BA430">
            <v>45924</v>
          </cell>
          <cell r="BB430">
            <v>46021</v>
          </cell>
          <cell r="BC430" t="str">
            <v>N/A</v>
          </cell>
          <cell r="BD430" t="str">
            <v>2. NO</v>
          </cell>
          <cell r="BE430" t="str">
            <v>N/A</v>
          </cell>
          <cell r="BF430">
            <v>0</v>
          </cell>
          <cell r="BG430" t="str">
            <v>2. NO</v>
          </cell>
          <cell r="BH430">
            <v>0</v>
          </cell>
          <cell r="BI430" t="str">
            <v>N/A</v>
          </cell>
          <cell r="BJ430">
            <v>0</v>
          </cell>
          <cell r="BK430" t="str">
            <v>N/A</v>
          </cell>
          <cell r="BL430" t="str">
            <v>2025753510100006E</v>
          </cell>
          <cell r="BM430">
            <v>450000000</v>
          </cell>
          <cell r="BN430" t="str">
            <v>ALEX YANIRA PISMAG PORTILLA</v>
          </cell>
          <cell r="BO430" t="str">
            <v xml:space="preserve">https://community.secop.gov.co/Public/Tendering/ContractNoticePhases/View?PPI=CO1.PPI.42262484&amp;isFromPublicArea=True&amp;isModal=False </v>
          </cell>
          <cell r="BP430" t="str">
            <v>VIGENTE</v>
          </cell>
          <cell r="BR430" t="str">
            <v xml:space="preserve">https://community.secop.gov.co/Public/Tendering/ContractDetailView/Index?UniqueIdentifier=CO1.PCCNTR.8354428 </v>
          </cell>
          <cell r="BW430" t="e">
            <v>#N/A</v>
          </cell>
          <cell r="BX430" t="e">
            <v>#N/A</v>
          </cell>
          <cell r="BY430" t="e">
            <v>#N/A</v>
          </cell>
          <cell r="CN430">
            <v>450000000</v>
          </cell>
        </row>
        <row r="431">
          <cell r="A431" t="str">
            <v>CV-DTPA-FONAM-2025-09</v>
          </cell>
          <cell r="B431" t="str">
            <v>1 FONAM</v>
          </cell>
          <cell r="C431" t="str">
            <v>CONVENIO DE ASOCIACION CON CONSEJO COMUNITARIO No 009 DE 2025 FONAM</v>
          </cell>
          <cell r="D431" t="str">
            <v xml:space="preserve">CONSEJO COMUNITARIO DE LA COMUNIDAD NEGRA DE LA CUENCA DEL RIO RAPOSO
</v>
          </cell>
          <cell r="E431">
            <v>45925</v>
          </cell>
          <cell r="F431" t="str">
            <v>PA05-3202008-10-033 Aunar esfuerzos administrativos y financieros para el desarrollo de espacios de la gobernanza que fortalezcan las diversas formas de participación con los grupos étnicos presentes en las áreas protegidas</v>
          </cell>
          <cell r="G431" t="str">
            <v>N-A</v>
          </cell>
          <cell r="H431" t="str">
            <v>2 CONTRATACIÓN DIRECTA</v>
          </cell>
          <cell r="I431" t="str">
            <v>20 OTROS</v>
          </cell>
          <cell r="J431" t="str">
            <v>N/A</v>
          </cell>
          <cell r="K431">
            <v>90111600</v>
          </cell>
          <cell r="L431">
            <v>23025</v>
          </cell>
          <cell r="M431">
            <v>58225</v>
          </cell>
          <cell r="N431">
            <v>45926</v>
          </cell>
          <cell r="O431" t="str">
            <v>N/A</v>
          </cell>
          <cell r="P431">
            <v>55300000</v>
          </cell>
          <cell r="Q431" t="str">
            <v>CINCUENTA Y CINCO MILLONES TRESCIENTOS MIL</v>
          </cell>
          <cell r="R431" t="str">
            <v>2 PERSONA JURIDICA</v>
          </cell>
          <cell r="S431" t="str">
            <v>1 NIT</v>
          </cell>
          <cell r="V431">
            <v>835000978</v>
          </cell>
          <cell r="W431" t="str">
            <v>8 DV 7</v>
          </cell>
          <cell r="X431" t="str">
            <v>N-A</v>
          </cell>
          <cell r="Y431" t="str">
            <v>Valle del Cauca</v>
          </cell>
          <cell r="Z431" t="str">
            <v>Buenaventura</v>
          </cell>
          <cell r="AA431" t="str">
            <v>N/A</v>
          </cell>
          <cell r="AB431" t="str">
            <v>N/A</v>
          </cell>
          <cell r="AC431" t="str">
            <v>N/A</v>
          </cell>
          <cell r="AD431" t="str">
            <v>N/A</v>
          </cell>
          <cell r="AE431" t="str">
            <v>SI</v>
          </cell>
          <cell r="AF431" t="str">
            <v>1 PÓLIZA</v>
          </cell>
          <cell r="AG431" t="str">
            <v>14 ASEGURADORA SOLIDARIA</v>
          </cell>
          <cell r="AH431" t="str">
            <v>41 CUMPLIM+ PAGO D SALARIOS_PRESTAC SOC LEGALES</v>
          </cell>
          <cell r="AI431">
            <v>45925</v>
          </cell>
          <cell r="AJ431" t="str">
            <v>420-47-994000048094</v>
          </cell>
          <cell r="AK431" t="str">
            <v>GLORIA TERESITA SERNA ALZATE</v>
          </cell>
          <cell r="AL431" t="str">
            <v>PNN GORGONA</v>
          </cell>
          <cell r="AM431" t="str">
            <v>2 SUPERVISOR</v>
          </cell>
          <cell r="AN431" t="str">
            <v>3 CÉDULA DE CIUDADANÍA</v>
          </cell>
          <cell r="AO431">
            <v>6499218</v>
          </cell>
          <cell r="AP431" t="str">
            <v>ANDRES MAURICIO ROJAS CAÑAS</v>
          </cell>
          <cell r="AQ431">
            <v>95</v>
          </cell>
          <cell r="AR431" t="str">
            <v>3 NO PACTADOS</v>
          </cell>
          <cell r="AS431" t="str">
            <v>4 NO SE HA ADICIONADO NI EN VALOR y EN TIEMPO</v>
          </cell>
          <cell r="AT431">
            <v>0</v>
          </cell>
          <cell r="AU431">
            <v>0</v>
          </cell>
          <cell r="AV431" t="str">
            <v>N/A</v>
          </cell>
          <cell r="AW431">
            <v>0</v>
          </cell>
          <cell r="AX431" t="str">
            <v>N/A</v>
          </cell>
          <cell r="AY431" t="str">
            <v>N/A</v>
          </cell>
          <cell r="AZ431">
            <v>45931</v>
          </cell>
          <cell r="BA431">
            <v>45931</v>
          </cell>
          <cell r="BB431">
            <v>46021</v>
          </cell>
          <cell r="BC431" t="str">
            <v>N/A</v>
          </cell>
          <cell r="BD431" t="str">
            <v>2. NO</v>
          </cell>
          <cell r="BE431" t="str">
            <v>N/A</v>
          </cell>
          <cell r="BF431">
            <v>0</v>
          </cell>
          <cell r="BG431" t="str">
            <v>2. NO</v>
          </cell>
          <cell r="BH431">
            <v>0</v>
          </cell>
          <cell r="BI431" t="str">
            <v>N/A</v>
          </cell>
          <cell r="BJ431">
            <v>0</v>
          </cell>
          <cell r="BK431" t="str">
            <v>N/A</v>
          </cell>
          <cell r="BL431" t="str">
            <v>2025753510100007E</v>
          </cell>
          <cell r="BM431">
            <v>55300000</v>
          </cell>
          <cell r="BN431" t="str">
            <v>JULIANA ISABEL MONTES ROMERO</v>
          </cell>
          <cell r="BO431" t="str">
            <v xml:space="preserve">https://community.secop.gov.co/Public/Tendering/ContractNoticePhases/View?PPI=CO1.PPI.42399647&amp;isFromPublicArea=True&amp;isModal=False </v>
          </cell>
          <cell r="BP431" t="str">
            <v>VIGENTE</v>
          </cell>
          <cell r="BR431" t="str">
            <v xml:space="preserve">https://community.secop.gov.co/Public/Tendering/ContractDetailView/Index?UniqueIdentifier=CO1.PCCNTR.8370425 </v>
          </cell>
          <cell r="BW431" t="e">
            <v>#N/A</v>
          </cell>
          <cell r="BX431" t="e">
            <v>#N/A</v>
          </cell>
          <cell r="BY431" t="e">
            <v>#N/A</v>
          </cell>
          <cell r="CN431">
            <v>55300000</v>
          </cell>
        </row>
        <row r="432">
          <cell r="A432" t="str">
            <v>CV-DTPA-FONAM-2025-10</v>
          </cell>
          <cell r="B432" t="str">
            <v>1 FONAM</v>
          </cell>
          <cell r="C432" t="str">
            <v>CONVENIO INTERADMINISTRATIVO 010-2025 FONAM</v>
          </cell>
          <cell r="D432" t="str">
            <v>UNIVERSIDAD DEL VALLE</v>
          </cell>
          <cell r="E432">
            <v>45951</v>
          </cell>
          <cell r="F432" t="str">
            <v>PA05-3202060-19_1-044 Aunar esfuerzos administrativos y financieros para fortalecimiento de la gestión del conocimiento (investigación y monitoreo) en el PNN Gorgona.</v>
          </cell>
          <cell r="G432" t="str">
            <v>N-A</v>
          </cell>
          <cell r="H432" t="str">
            <v>2 CONTRATACIÓN DIRECTA</v>
          </cell>
          <cell r="I432" t="str">
            <v>20 OTROS</v>
          </cell>
          <cell r="J432" t="str">
            <v>INTERADMINISTRATIVO</v>
          </cell>
          <cell r="K432">
            <v>77101604</v>
          </cell>
          <cell r="L432" t="str">
            <v>22925/28725</v>
          </cell>
          <cell r="M432" t="str">
            <v>64825/64925</v>
          </cell>
          <cell r="N432">
            <v>45952</v>
          </cell>
          <cell r="O432" t="str">
            <v>N/A</v>
          </cell>
          <cell r="P432">
            <v>58724610</v>
          </cell>
          <cell r="Q432" t="str">
            <v>CINCUENTA Y OCHO MILLONES SETECIENTOS VEINTICUATRO MIL SEISCIENTOS DIEZ</v>
          </cell>
          <cell r="R432" t="str">
            <v>2 PERSONA JURIDICA</v>
          </cell>
          <cell r="S432" t="str">
            <v>1 NIT</v>
          </cell>
          <cell r="V432">
            <v>890399010</v>
          </cell>
          <cell r="W432" t="str">
            <v>7 DV 6</v>
          </cell>
          <cell r="X432" t="str">
            <v>N-A</v>
          </cell>
          <cell r="Y432" t="str">
            <v>Valle del Cauca</v>
          </cell>
          <cell r="Z432" t="str">
            <v>Santiago de Cali</v>
          </cell>
          <cell r="AA432" t="str">
            <v>N/A</v>
          </cell>
          <cell r="AB432" t="str">
            <v>N/A</v>
          </cell>
          <cell r="AC432" t="str">
            <v>N/A</v>
          </cell>
          <cell r="AD432" t="str">
            <v>N/A</v>
          </cell>
          <cell r="AE432" t="str">
            <v>SI</v>
          </cell>
          <cell r="AF432" t="str">
            <v>1 PÓLIZA</v>
          </cell>
          <cell r="AG432" t="str">
            <v>12 SEGUROS DEL ESTADO</v>
          </cell>
          <cell r="AH432" t="str">
            <v>45 CUMPLIM+ CALIDAD DL SERVICIO</v>
          </cell>
          <cell r="AI432">
            <v>45954</v>
          </cell>
          <cell r="AJ432" t="str">
            <v xml:space="preserve">45-44-101170472
</v>
          </cell>
          <cell r="AK432" t="str">
            <v>GLORIA TERESITA SERNA ALZATE</v>
          </cell>
          <cell r="AL432" t="str">
            <v>PNN GORGONA</v>
          </cell>
          <cell r="AM432" t="str">
            <v>2 SUPERVISOR</v>
          </cell>
          <cell r="AN432" t="str">
            <v>3 CÉDULA DE CIUDADANÍA</v>
          </cell>
          <cell r="AO432">
            <v>6499218</v>
          </cell>
          <cell r="AP432" t="str">
            <v>ANDRES MAURICIO ROJAS CAÑAS</v>
          </cell>
          <cell r="AQ432">
            <v>90</v>
          </cell>
          <cell r="AR432" t="str">
            <v>3 NO PACTADOS</v>
          </cell>
          <cell r="AS432" t="str">
            <v>4 NO SE HA ADICIONADO NI EN VALOR y EN TIEMPO</v>
          </cell>
          <cell r="AT432">
            <v>0</v>
          </cell>
          <cell r="AU432">
            <v>0</v>
          </cell>
          <cell r="AV432" t="str">
            <v>N/A</v>
          </cell>
          <cell r="AW432">
            <v>0</v>
          </cell>
          <cell r="AX432" t="str">
            <v>N/A</v>
          </cell>
          <cell r="AY432" t="str">
            <v>N/A</v>
          </cell>
          <cell r="AZ432">
            <v>45957</v>
          </cell>
          <cell r="BA432">
            <v>46021</v>
          </cell>
          <cell r="BB432">
            <v>46021</v>
          </cell>
          <cell r="BC432" t="str">
            <v>N/A</v>
          </cell>
          <cell r="BD432" t="str">
            <v>2. NO</v>
          </cell>
          <cell r="BE432" t="str">
            <v>N/A</v>
          </cell>
          <cell r="BF432">
            <v>0</v>
          </cell>
          <cell r="BG432" t="str">
            <v>2. NO</v>
          </cell>
          <cell r="BH432">
            <v>0</v>
          </cell>
          <cell r="BI432" t="str">
            <v>N/A</v>
          </cell>
          <cell r="BJ432">
            <v>0</v>
          </cell>
          <cell r="BK432" t="str">
            <v>N/A</v>
          </cell>
          <cell r="BL432" t="str">
            <v>2025753510100010E</v>
          </cell>
          <cell r="BM432">
            <v>58724610</v>
          </cell>
          <cell r="BN432" t="str">
            <v>JULIANA ISABEL MONTES ROMERO</v>
          </cell>
          <cell r="BO432" t="str">
            <v xml:space="preserve">https://community.secop.gov.co/Public/Tendering/ContractNoticePhases/View?PPI=CO1.PPI.42592619&amp;isFromPublicArea=True&amp;isModal=False </v>
          </cell>
          <cell r="BP432" t="str">
            <v>VIGENTE</v>
          </cell>
          <cell r="BR432" t="str">
            <v xml:space="preserve">https://community.secop.gov.co/Public/Tendering/ContractDetailView/Index?UniqueIdentifier=CO1.PCCNTR.8418551 </v>
          </cell>
          <cell r="BW432" t="e">
            <v>#N/A</v>
          </cell>
          <cell r="BX432" t="e">
            <v>#N/A</v>
          </cell>
          <cell r="BY432" t="e">
            <v>#N/A</v>
          </cell>
          <cell r="CN432">
            <v>58724610</v>
          </cell>
        </row>
        <row r="433">
          <cell r="A433" t="str">
            <v>CV-DTPA-FONAM-2025-11</v>
          </cell>
          <cell r="B433" t="str">
            <v>1 FONAM</v>
          </cell>
          <cell r="C433" t="str">
            <v>CONVENIO DE ASOCIACION CON CONSEJO COMUNITARIO No 011 DE 2025 FONAM</v>
          </cell>
          <cell r="D433" t="str">
            <v>CONSEJO COMUNITARIO DE LA COMUNIDAD NEGRA DE LA CUENCA BAJA DEL RIO CALIMA</v>
          </cell>
          <cell r="E433">
            <v>45933</v>
          </cell>
          <cell r="F433" t="str">
            <v>PA04-3202008-10-139 Aunar esfuerzos administrativos, técnicos y financieros para garantizar el desarrollo de las mesas de participación de los acuerdos de los consejos comunitarios del Pacífico presentes en el PNN Farallones de Cali, especialmente en los ecosistemas andinos y de páramo, en el marco de la conservación de la diversidad biológica de las Áreas Protegidas del SINAP Nacional.</v>
          </cell>
          <cell r="G433" t="str">
            <v>N-A</v>
          </cell>
          <cell r="H433" t="str">
            <v>2 CONTRATACIÓN DIRECTA</v>
          </cell>
          <cell r="I433" t="str">
            <v>20 OTROS</v>
          </cell>
          <cell r="J433" t="str">
            <v>N/A</v>
          </cell>
          <cell r="K433">
            <v>90101600</v>
          </cell>
          <cell r="L433">
            <v>28025</v>
          </cell>
          <cell r="M433">
            <v>63225</v>
          </cell>
          <cell r="N433">
            <v>45939</v>
          </cell>
          <cell r="O433" t="str">
            <v>N/A</v>
          </cell>
          <cell r="P433">
            <v>306826464</v>
          </cell>
          <cell r="Q433" t="str">
            <v>TRESCIENTOS SEIS MILLONES OCHOCIENTOS VEINTISÉIS MIL CUATROCIENTOS SESENTA Y CUATRO</v>
          </cell>
          <cell r="R433" t="str">
            <v>2 PERSONA JURIDICA</v>
          </cell>
          <cell r="S433" t="str">
            <v>1 NIT</v>
          </cell>
          <cell r="V433">
            <v>835000708</v>
          </cell>
          <cell r="W433" t="str">
            <v>6 DV 5</v>
          </cell>
          <cell r="X433" t="str">
            <v>N-A</v>
          </cell>
          <cell r="Y433" t="str">
            <v>Valle del Cauca</v>
          </cell>
          <cell r="Z433" t="str">
            <v>Buenaventura</v>
          </cell>
          <cell r="AA433" t="str">
            <v>N/A</v>
          </cell>
          <cell r="AB433" t="str">
            <v>N/A</v>
          </cell>
          <cell r="AC433" t="str">
            <v>N/A</v>
          </cell>
          <cell r="AD433" t="str">
            <v>N/A</v>
          </cell>
          <cell r="AE433" t="str">
            <v>SI</v>
          </cell>
          <cell r="AF433" t="str">
            <v>1 PÓLIZA</v>
          </cell>
          <cell r="AG433" t="str">
            <v>14 ASEGURADORA SOLIDARIA</v>
          </cell>
          <cell r="AH433" t="str">
            <v>5 RESPONSABILIDAD EXTRACONTRACTUAL</v>
          </cell>
          <cell r="AI433" t="str">
            <v>15/10/2025</v>
          </cell>
          <cell r="AJ433" t="str">
            <v>420 - 47 - 994000048325 / 420 - 74 - 994000012916</v>
          </cell>
          <cell r="AK433" t="str">
            <v>GLORIA TERESITA SERNA ALZATE</v>
          </cell>
          <cell r="AL433" t="str">
            <v>PNN FARALLONES DE CALI</v>
          </cell>
          <cell r="AM433" t="str">
            <v>2 SUPERVISOR</v>
          </cell>
          <cell r="AN433" t="str">
            <v>3 CÉDULA DE CIUDADANÍA</v>
          </cell>
          <cell r="AO433">
            <v>16738049</v>
          </cell>
          <cell r="AP433" t="str">
            <v>JAIME ALBERTO CELIS PERDOMO</v>
          </cell>
          <cell r="AQ433">
            <v>88</v>
          </cell>
          <cell r="AR433" t="str">
            <v>3 NO PACTADOS</v>
          </cell>
          <cell r="AS433" t="str">
            <v>4 NO SE HA ADICIONADO NI EN VALOR y EN TIEMPO</v>
          </cell>
          <cell r="AT433">
            <v>0</v>
          </cell>
          <cell r="AU433">
            <v>0</v>
          </cell>
          <cell r="AV433" t="str">
            <v>N/A</v>
          </cell>
          <cell r="AW433">
            <v>0</v>
          </cell>
          <cell r="AX433" t="str">
            <v>N/A</v>
          </cell>
          <cell r="AY433" t="str">
            <v>N/A</v>
          </cell>
          <cell r="AZ433" t="str">
            <v>16/10/2025</v>
          </cell>
          <cell r="BB433">
            <v>46021</v>
          </cell>
          <cell r="BC433" t="str">
            <v>N/A</v>
          </cell>
          <cell r="BD433" t="str">
            <v>2. NO</v>
          </cell>
          <cell r="BE433" t="str">
            <v>N/A</v>
          </cell>
          <cell r="BF433">
            <v>0</v>
          </cell>
          <cell r="BG433" t="str">
            <v>2. NO</v>
          </cell>
          <cell r="BH433">
            <v>0</v>
          </cell>
          <cell r="BI433" t="str">
            <v>N/A</v>
          </cell>
          <cell r="BJ433">
            <v>0</v>
          </cell>
          <cell r="BK433" t="str">
            <v>N/A</v>
          </cell>
          <cell r="BL433" t="str">
            <v>2025753510100012E</v>
          </cell>
          <cell r="BM433">
            <v>306826464</v>
          </cell>
          <cell r="BN433" t="str">
            <v>WENDY ISABEL DAVID</v>
          </cell>
          <cell r="BO433" t="str">
            <v xml:space="preserve">https://community.secop.gov.co/Public/Tendering/ContractNoticePhases/View?PPI=CO1.PPI.42592857&amp;isFromPublicArea=True&amp;isModal=False </v>
          </cell>
          <cell r="BP433" t="str">
            <v>VIGENTE</v>
          </cell>
          <cell r="BR433" t="str">
            <v xml:space="preserve">https://community.secop.gov.co/Public/Tendering/ContractDetailView/Index?UniqueIdentifier=CO1.PCCNTR.8414001 </v>
          </cell>
          <cell r="BW433" t="e">
            <v>#N/A</v>
          </cell>
          <cell r="BX433" t="e">
            <v>#N/A</v>
          </cell>
          <cell r="BY433" t="e">
            <v>#N/A</v>
          </cell>
          <cell r="CN433">
            <v>306826464</v>
          </cell>
        </row>
        <row r="434">
          <cell r="A434" t="str">
            <v>CV-DTPA-FONAM-2025-12</v>
          </cell>
          <cell r="B434" t="str">
            <v>1 FONAM</v>
          </cell>
          <cell r="C434" t="str">
            <v>CONVENIO DE ASOCIACION CON CONSEJO COMUNITARIO No 012 DE 2025 FONAM</v>
          </cell>
          <cell r="D434" t="str">
            <v>CONSEJO COMUNITARIO BAJO MIRA Y FRONTERA</v>
          </cell>
          <cell r="E434">
            <v>45951</v>
          </cell>
          <cell r="F434" t="str">
            <v>PA01-3202008-9-021 PA01-3202060-19_1-022 PA01-3202008-10-023 Aunar esfuerzos administrativos, técnicos y financieros para fortalecer la instancia de administración y manejo del DNMI Cabo Manglares Bajo Mira y Frontera, en el marco de la conservación de la diversidad biológica de las áreas protegidas del SINAP.</v>
          </cell>
          <cell r="G434" t="str">
            <v>N-A</v>
          </cell>
          <cell r="H434" t="str">
            <v>2 CONTRATACIÓN DIRECTA</v>
          </cell>
          <cell r="I434" t="str">
            <v>20 OTROS</v>
          </cell>
          <cell r="J434" t="str">
            <v>INTERADMINISTRATIVO</v>
          </cell>
          <cell r="K434">
            <v>93141600</v>
          </cell>
          <cell r="L434">
            <v>29725</v>
          </cell>
          <cell r="M434">
            <v>65325</v>
          </cell>
          <cell r="N434">
            <v>45953</v>
          </cell>
          <cell r="O434" t="str">
            <v>N/A</v>
          </cell>
          <cell r="P434">
            <v>249840000</v>
          </cell>
          <cell r="Q434" t="str">
            <v>DOSCIENTOS CUARENTA Y NUEVE MILLONES OCHOCIENTOS CUARENTA MIL</v>
          </cell>
          <cell r="R434" t="str">
            <v>2 PERSONA JURIDICA</v>
          </cell>
          <cell r="S434" t="str">
            <v>1 NIT</v>
          </cell>
          <cell r="V434">
            <v>840000233</v>
          </cell>
          <cell r="W434" t="str">
            <v>8 DV 7</v>
          </cell>
          <cell r="X434" t="str">
            <v>N-A</v>
          </cell>
          <cell r="Y434" t="str">
            <v>Nariño</v>
          </cell>
          <cell r="Z434" t="str">
            <v>San Andrés de Tumaco</v>
          </cell>
          <cell r="AA434" t="str">
            <v>N/A</v>
          </cell>
          <cell r="AB434" t="str">
            <v>N/A</v>
          </cell>
          <cell r="AC434" t="str">
            <v>N/A</v>
          </cell>
          <cell r="AD434" t="str">
            <v>N/A</v>
          </cell>
          <cell r="AE434" t="str">
            <v>SI</v>
          </cell>
          <cell r="AF434" t="str">
            <v>1 PÓLIZA</v>
          </cell>
          <cell r="AG434" t="str">
            <v>14 ASEGURADORA SOLIDARIA</v>
          </cell>
          <cell r="AH434" t="str">
            <v>5 RESPONSABILIDAD EXTRACONTRACTUAL</v>
          </cell>
          <cell r="AI434">
            <v>45952</v>
          </cell>
          <cell r="AJ434" t="str">
            <v>775-47-994000002898 / 775 -74 - 994000000567</v>
          </cell>
          <cell r="AK434" t="str">
            <v>GLORIA TERESITA SERNA ALZATE</v>
          </cell>
          <cell r="AL434" t="str">
            <v>DNMI CABO MANGLARES</v>
          </cell>
          <cell r="AM434" t="str">
            <v>2 SUPERVISOR</v>
          </cell>
          <cell r="AN434" t="str">
            <v>3 CÉDULA DE CIUDADANÍA</v>
          </cell>
          <cell r="AO434">
            <v>1085903464</v>
          </cell>
          <cell r="AP434" t="str">
            <v>MARÍA FERNANDA VILLAREAL MONSALVE</v>
          </cell>
          <cell r="AQ434">
            <v>55</v>
          </cell>
          <cell r="AR434" t="str">
            <v>3 NO PACTADOS</v>
          </cell>
          <cell r="AS434" t="str">
            <v>4 NO SE HA ADICIONADO NI EN VALOR y EN TIEMPO</v>
          </cell>
          <cell r="AT434">
            <v>0</v>
          </cell>
          <cell r="AU434">
            <v>0</v>
          </cell>
          <cell r="AV434" t="str">
            <v>N/A</v>
          </cell>
          <cell r="AW434">
            <v>0</v>
          </cell>
          <cell r="AX434" t="str">
            <v>N/A</v>
          </cell>
          <cell r="AY434" t="str">
            <v>N/A</v>
          </cell>
          <cell r="AZ434">
            <v>45953</v>
          </cell>
          <cell r="BA434">
            <v>45953</v>
          </cell>
          <cell r="BB434">
            <v>46006</v>
          </cell>
          <cell r="BC434" t="str">
            <v>N/A</v>
          </cell>
          <cell r="BD434" t="str">
            <v>2. NO</v>
          </cell>
          <cell r="BE434" t="str">
            <v>N/A</v>
          </cell>
          <cell r="BF434">
            <v>0</v>
          </cell>
          <cell r="BG434" t="str">
            <v>2. NO</v>
          </cell>
          <cell r="BH434">
            <v>0</v>
          </cell>
          <cell r="BI434" t="str">
            <v>N/A</v>
          </cell>
          <cell r="BJ434">
            <v>0</v>
          </cell>
          <cell r="BK434" t="str">
            <v>N/A</v>
          </cell>
          <cell r="BL434" t="str">
            <v>2025753510100009E</v>
          </cell>
          <cell r="BM434">
            <v>249840000</v>
          </cell>
          <cell r="BN434" t="str">
            <v>STEPHANIE ANDREA RODRÍGUEZ VALENCIA</v>
          </cell>
          <cell r="BO434" t="str">
            <v xml:space="preserve">https://community.secop.gov.co/Public/Tendering/ContractNoticePhases/View?PPI=CO1.PPI.42974471&amp;isFromPublicArea=True&amp;isModal=False </v>
          </cell>
          <cell r="BP434" t="str">
            <v>VIGENTE</v>
          </cell>
          <cell r="BR434" t="str">
            <v xml:space="preserve">https://community.secop.gov.co/Public/Tendering/ContractDetailView/Index?UniqueIdentifier=CO1.PCCNTR.8473962 </v>
          </cell>
        </row>
        <row r="435">
          <cell r="A435" t="str">
            <v>CV-DTPA-FONAM-2025-13</v>
          </cell>
          <cell r="B435" t="str">
            <v>1 FONAM</v>
          </cell>
          <cell r="C435" t="str">
            <v xml:space="preserve">PROCESO CANCELADO </v>
          </cell>
          <cell r="F435" t="str">
            <v>PA10-3202008-10-030 Aunar esfuerzos administrativos, técnicos, operativos y financieros para la implementación del régimen especial de manejo “REM” en el marco de la conservación de la diversidad biológica de las áreas protegidas del SINAP nacional.</v>
          </cell>
          <cell r="AO435" t="e">
            <v>#N/A</v>
          </cell>
          <cell r="BM435">
            <v>0</v>
          </cell>
          <cell r="BN435" t="str">
            <v>DIANA PATRICIA GUERRERO</v>
          </cell>
        </row>
        <row r="436">
          <cell r="A436" t="str">
            <v>CV-DTPA-FONAM-2025-14</v>
          </cell>
          <cell r="B436" t="str">
            <v>1 FONAM</v>
          </cell>
          <cell r="C436" t="str">
            <v>CONVENIO DE ASOCIACIÓN 013 2025 FONAM</v>
          </cell>
          <cell r="D436" t="str">
            <v>ASOCIACION DE CABILDOS INDIGENAS DEL MUNICIPIO DE NUQUI, JURUBIDA, CHORI</v>
          </cell>
          <cell r="E436">
            <v>45952</v>
          </cell>
          <cell r="F436" t="str">
            <v>PA10-3202008-10-030 Aunar esfuerzos administrativos, técnicos, operativos y financieros para la implementación del régimen especial de manejo “REM” en el marco de la conservación de la diversidad biológica de las áreas protegidas del SINAP nacional.</v>
          </cell>
          <cell r="G436" t="str">
            <v>N-A</v>
          </cell>
          <cell r="H436" t="str">
            <v>2 CONTRATACIÓN DIRECTA</v>
          </cell>
          <cell r="I436" t="str">
            <v>20 OTROS</v>
          </cell>
          <cell r="J436" t="str">
            <v>INTERADMINISTRATIVO</v>
          </cell>
          <cell r="K436">
            <v>80141607</v>
          </cell>
          <cell r="L436">
            <v>32325</v>
          </cell>
          <cell r="M436">
            <v>65425</v>
          </cell>
          <cell r="N436">
            <v>45953</v>
          </cell>
          <cell r="O436" t="str">
            <v>N/A</v>
          </cell>
          <cell r="P436">
            <v>58500000</v>
          </cell>
          <cell r="Q436" t="str">
            <v>CINCUENTA Y OCHO MILLONES QUINIENTOS MIL</v>
          </cell>
          <cell r="R436" t="str">
            <v>2 PERSONA JURIDICA</v>
          </cell>
          <cell r="S436" t="str">
            <v>1 NIT</v>
          </cell>
          <cell r="V436">
            <v>900166436</v>
          </cell>
          <cell r="W436" t="str">
            <v>6 DV 5</v>
          </cell>
          <cell r="X436" t="str">
            <v>N-A</v>
          </cell>
          <cell r="Y436" t="str">
            <v>Chocó</v>
          </cell>
          <cell r="Z436" t="str">
            <v>Nuqui</v>
          </cell>
          <cell r="AA436" t="str">
            <v>N/A</v>
          </cell>
          <cell r="AB436" t="str">
            <v>N/A</v>
          </cell>
          <cell r="AC436" t="str">
            <v>N/A</v>
          </cell>
          <cell r="AD436" t="str">
            <v>N/A</v>
          </cell>
          <cell r="AE436" t="str">
            <v>SI</v>
          </cell>
          <cell r="AF436" t="str">
            <v>1 PÓLIZA</v>
          </cell>
          <cell r="AG436" t="str">
            <v>12 SEGUROS DEL ESTADO</v>
          </cell>
          <cell r="AH436" t="str">
            <v>5 RESPONSABILIDAD EXTRACONTRACTUAL</v>
          </cell>
          <cell r="AI436">
            <v>45953</v>
          </cell>
          <cell r="AJ436" t="str">
            <v>45-40-101103761 / 45-44-101170436</v>
          </cell>
          <cell r="AK436" t="str">
            <v>GLORIA TERESITA SERNA ALZATE</v>
          </cell>
          <cell r="AL436" t="str">
            <v>PNN UTRÍA</v>
          </cell>
          <cell r="AM436" t="str">
            <v>2 SUPERVISOR</v>
          </cell>
          <cell r="AN436" t="str">
            <v>3 CÉDULA DE CIUDADANÍA</v>
          </cell>
          <cell r="AO436">
            <v>66848955</v>
          </cell>
          <cell r="AP436" t="str">
            <v>MARIA XIMENA ZORRILLA A.</v>
          </cell>
          <cell r="AQ436">
            <v>70</v>
          </cell>
          <cell r="AR436" t="str">
            <v>3 NO PACTADOS</v>
          </cell>
          <cell r="AS436" t="str">
            <v>4 NO SE HA ADICIONADO NI EN VALOR y EN TIEMPO</v>
          </cell>
          <cell r="AT436">
            <v>0</v>
          </cell>
          <cell r="AU436">
            <v>0</v>
          </cell>
          <cell r="AV436" t="str">
            <v>N/A</v>
          </cell>
          <cell r="AW436">
            <v>0</v>
          </cell>
          <cell r="AX436" t="str">
            <v>N/A</v>
          </cell>
          <cell r="AY436" t="str">
            <v>N/A</v>
          </cell>
          <cell r="AZ436">
            <v>45957</v>
          </cell>
          <cell r="BA436">
            <v>45957</v>
          </cell>
          <cell r="BB436">
            <v>46021</v>
          </cell>
          <cell r="BC436" t="str">
            <v>N/A</v>
          </cell>
          <cell r="BD436" t="str">
            <v>2. NO</v>
          </cell>
          <cell r="BE436" t="str">
            <v>N/A</v>
          </cell>
          <cell r="BF436">
            <v>0</v>
          </cell>
          <cell r="BG436" t="str">
            <v>2. NO</v>
          </cell>
          <cell r="BH436">
            <v>0</v>
          </cell>
          <cell r="BI436" t="str">
            <v>N/A</v>
          </cell>
          <cell r="BJ436">
            <v>0</v>
          </cell>
          <cell r="BK436" t="str">
            <v>N/A</v>
          </cell>
          <cell r="BL436" t="str">
            <v>2025753510100011E</v>
          </cell>
          <cell r="BM436">
            <v>58500000</v>
          </cell>
          <cell r="BN436" t="str">
            <v>DIANA PATRICIA GUERRERO</v>
          </cell>
          <cell r="BO436" t="str">
            <v xml:space="preserve">https://community.secop.gov.co/Public/Tendering/ContractNoticePhases/View?PPI=CO1.PPI.43025731&amp;isFromPublicArea=True&amp;isModal=False </v>
          </cell>
          <cell r="BP436" t="str">
            <v>VIGENTE</v>
          </cell>
          <cell r="BR436" t="str">
            <v xml:space="preserve">https://community.secop.gov.co/Public/Tendering/ContractDetailView/Index?UniqueIdentifier=CO1.PCCNTR.8481406 </v>
          </cell>
        </row>
        <row r="437">
          <cell r="A437" t="str">
            <v>CV-DTPA-FONAM-2025-15</v>
          </cell>
          <cell r="B437" t="str">
            <v>1 FONAM</v>
          </cell>
          <cell r="C437" t="str">
            <v>CONVENIO DE ASOCIACIÓN CON CONSEJO COMUNITARIO 014-2025 FONAM</v>
          </cell>
          <cell r="D437" t="str">
            <v xml:space="preserve">CONSEJO COMUNITARIO DE LA COMUNIDAD NEGRA DE LLANOBAJO </v>
          </cell>
          <cell r="E437">
            <v>45968</v>
          </cell>
          <cell r="F437" t="str">
            <v>PA04-3202008-10-158 Aunar esfuerzos técnicos, administrativos y financieros para realizar la etapa de aprestamiento del proceso consulta previa del plan de manejo del Parque Nacional Natural Farallones de Cali en la cuenca del Anchicayá con el Consejo Comunitario de la Comunidad Negra de Llano Bajo, en el marco de la conservación de la diversidad biológica de las áreas protegidas del SINAP nacional, especialmente en los ecosistemas andinos y de páramo.</v>
          </cell>
          <cell r="G437" t="str">
            <v>N-A</v>
          </cell>
          <cell r="H437" t="str">
            <v>2 CONTRATACIÓN DIRECTA</v>
          </cell>
          <cell r="I437" t="str">
            <v>20 OTROS</v>
          </cell>
          <cell r="J437" t="str">
            <v>N/A</v>
          </cell>
          <cell r="K437">
            <v>77101604</v>
          </cell>
          <cell r="L437">
            <v>36125</v>
          </cell>
          <cell r="M437">
            <v>71625</v>
          </cell>
          <cell r="N437">
            <v>45968</v>
          </cell>
          <cell r="O437" t="str">
            <v>N/A</v>
          </cell>
          <cell r="P437">
            <v>64031000</v>
          </cell>
          <cell r="Q437" t="str">
            <v>SESENTA Y CUATRO MILLONES TREINTA Y UN MIL</v>
          </cell>
          <cell r="R437" t="str">
            <v>2 PERSONA JURIDICA</v>
          </cell>
          <cell r="S437" t="str">
            <v>1 NIT</v>
          </cell>
          <cell r="V437">
            <v>835000515</v>
          </cell>
          <cell r="W437" t="str">
            <v>1 DV 0</v>
          </cell>
          <cell r="X437" t="str">
            <v>N-A</v>
          </cell>
          <cell r="Y437" t="str">
            <v>Valle del Cauca</v>
          </cell>
          <cell r="Z437" t="str">
            <v>Buenaventura</v>
          </cell>
          <cell r="AA437" t="str">
            <v>N/A</v>
          </cell>
          <cell r="AB437" t="str">
            <v>N/A</v>
          </cell>
          <cell r="AC437" t="str">
            <v>N/A</v>
          </cell>
          <cell r="AD437" t="str">
            <v>N/A</v>
          </cell>
          <cell r="AE437" t="str">
            <v>SI</v>
          </cell>
          <cell r="AF437" t="str">
            <v>1 PÓLIZA</v>
          </cell>
          <cell r="AG437" t="str">
            <v>12 SEGUROS DEL ESTADO</v>
          </cell>
          <cell r="AH437" t="str">
            <v>5 RESPONSABILIDAD EXTRACONTRACTUAL</v>
          </cell>
          <cell r="AI437">
            <v>45968</v>
          </cell>
          <cell r="AJ437" t="str">
            <v xml:space="preserve">45-44-101170865
 / 45-40-101104141
</v>
          </cell>
          <cell r="AK437" t="str">
            <v>GLORIA TERESITA SERNA ALZATE</v>
          </cell>
          <cell r="AL437" t="str">
            <v>PNN FARALLONES DE CALI</v>
          </cell>
          <cell r="AM437" t="str">
            <v>2 SUPERVISOR</v>
          </cell>
          <cell r="AN437" t="str">
            <v>3 CÉDULA DE CIUDADANÍA</v>
          </cell>
          <cell r="AO437">
            <v>16738049</v>
          </cell>
          <cell r="AP437" t="str">
            <v>JAIME ALBERTO CELIS PERDOMO</v>
          </cell>
          <cell r="AQ437">
            <v>53</v>
          </cell>
          <cell r="AR437" t="str">
            <v>3 NO PACTADOS</v>
          </cell>
          <cell r="AS437" t="str">
            <v>4 NO SE HA ADICIONADO NI EN VALOR y EN TIEMPO</v>
          </cell>
          <cell r="AT437">
            <v>0</v>
          </cell>
          <cell r="AU437">
            <v>0</v>
          </cell>
          <cell r="AV437" t="str">
            <v>N/A</v>
          </cell>
          <cell r="AW437">
            <v>0</v>
          </cell>
          <cell r="AX437" t="str">
            <v>N/A</v>
          </cell>
          <cell r="AY437" t="str">
            <v>N/A</v>
          </cell>
          <cell r="AZ437">
            <v>45968</v>
          </cell>
          <cell r="BA437">
            <v>45968</v>
          </cell>
          <cell r="BB437">
            <v>46011</v>
          </cell>
          <cell r="BC437" t="str">
            <v>N/A</v>
          </cell>
          <cell r="BD437" t="str">
            <v>2. NO</v>
          </cell>
          <cell r="BE437" t="str">
            <v>N/A</v>
          </cell>
          <cell r="BF437">
            <v>0</v>
          </cell>
          <cell r="BG437" t="str">
            <v>2. NO</v>
          </cell>
          <cell r="BH437">
            <v>0</v>
          </cell>
          <cell r="BI437" t="str">
            <v>N/A</v>
          </cell>
          <cell r="BJ437">
            <v>0</v>
          </cell>
          <cell r="BK437" t="str">
            <v>N/A</v>
          </cell>
          <cell r="BL437" t="str">
            <v>2025753510100013E</v>
          </cell>
          <cell r="BM437">
            <v>64031000</v>
          </cell>
          <cell r="BN437" t="str">
            <v>DIANA PATRICIA GUERRERO</v>
          </cell>
          <cell r="BO437" t="str">
            <v xml:space="preserve">https://community.secop.gov.co/Public/Tendering/ContractNoticePhases/View?PPI=CO1.PPI.43400842&amp;isFromPublicArea=True&amp;isModal=False </v>
          </cell>
          <cell r="BP437" t="str">
            <v>VIGENTE</v>
          </cell>
          <cell r="BR437" t="str">
            <v xml:space="preserve">https://community.secop.gov.co/Public/Tendering/ContractDetailView/Index?UniqueIdentifier=CO1.PCCNTR.8557984 </v>
          </cell>
        </row>
        <row r="438">
          <cell r="A438" t="str">
            <v>CV-DTPA-NACIÓN-2025-16</v>
          </cell>
          <cell r="B438" t="str">
            <v>2 NACION</v>
          </cell>
          <cell r="C438" t="str">
            <v>CONVENIO DE ASOCIACIÓN CON CONSEJO COMUNITARIO 015-2025 NACION</v>
          </cell>
          <cell r="D438" t="str">
            <v xml:space="preserve">CONSEJO COMUNITARIO GENERAL LOS RISCALES DE NUQUI
</v>
          </cell>
          <cell r="E438">
            <v>45968</v>
          </cell>
          <cell r="F438" t="str">
            <v>PA10-3202052-8-031 Aunar esfuerzos administrativos, técnicos y financieros para avanzar en la implementación de la consulta previa del plan de manejo del PNN Utria con el consejo comunitarios Generales los Riscales y el Consejo comunitario General los Delfines, en el marco de la conservación de la diversidad biológica de las áreas protegidas del SINAP Nacional.</v>
          </cell>
          <cell r="G438" t="str">
            <v>N-A</v>
          </cell>
          <cell r="H438" t="str">
            <v>2 CONTRATACIÓN DIRECTA</v>
          </cell>
          <cell r="I438" t="str">
            <v>20 OTROS</v>
          </cell>
          <cell r="J438" t="str">
            <v>N/A</v>
          </cell>
          <cell r="K438">
            <v>90000000</v>
          </cell>
          <cell r="L438">
            <v>22325</v>
          </cell>
          <cell r="M438">
            <v>45525</v>
          </cell>
          <cell r="N438">
            <v>45968</v>
          </cell>
          <cell r="O438" t="str">
            <v>N/A</v>
          </cell>
          <cell r="P438">
            <v>64000000</v>
          </cell>
          <cell r="Q438" t="str">
            <v>SESENTA Y CUATRO MILLONES</v>
          </cell>
          <cell r="R438" t="str">
            <v>2 PERSONA JURIDICA</v>
          </cell>
          <cell r="S438" t="str">
            <v>1 NIT</v>
          </cell>
          <cell r="V438">
            <v>818001819</v>
          </cell>
          <cell r="W438" t="str">
            <v>8 DV 7</v>
          </cell>
          <cell r="X438" t="str">
            <v>N-A</v>
          </cell>
          <cell r="Y438" t="str">
            <v>Chocó</v>
          </cell>
          <cell r="Z438" t="str">
            <v>Nuqui</v>
          </cell>
          <cell r="AA438" t="str">
            <v>N/A</v>
          </cell>
          <cell r="AB438" t="str">
            <v>N/A</v>
          </cell>
          <cell r="AC438" t="str">
            <v>N/A</v>
          </cell>
          <cell r="AD438" t="str">
            <v>N/A</v>
          </cell>
          <cell r="AE438" t="str">
            <v>SI</v>
          </cell>
          <cell r="AF438" t="str">
            <v>1 PÓLIZA</v>
          </cell>
          <cell r="AG438" t="str">
            <v>12 SEGUROS DEL ESTADO</v>
          </cell>
          <cell r="AH438" t="str">
            <v>5 RESPONSABILIDAD EXTRACONTRACTUAL</v>
          </cell>
          <cell r="AI438">
            <v>45971</v>
          </cell>
          <cell r="AJ438" t="str">
            <v>45-44-101170911
 / 45-40-101104174</v>
          </cell>
          <cell r="AK438" t="str">
            <v>GLORIA TERESITA SERNA ALZATE</v>
          </cell>
          <cell r="AL438" t="str">
            <v>PNN UTRÍA</v>
          </cell>
          <cell r="AM438" t="str">
            <v>2 SUPERVISOR</v>
          </cell>
          <cell r="AN438" t="str">
            <v>3 CÉDULA DE CIUDADANÍA</v>
          </cell>
          <cell r="AO438">
            <v>66848955</v>
          </cell>
          <cell r="AP438" t="str">
            <v>MARIA XIMENA ZORRILLA A.</v>
          </cell>
          <cell r="AQ438">
            <v>53</v>
          </cell>
          <cell r="AR438" t="str">
            <v>3 NO PACTADOS</v>
          </cell>
          <cell r="AS438" t="str">
            <v>4 NO SE HA ADICIONADO NI EN VALOR y EN TIEMPO</v>
          </cell>
          <cell r="AT438">
            <v>0</v>
          </cell>
          <cell r="AU438">
            <v>0</v>
          </cell>
          <cell r="AV438" t="str">
            <v>N/A</v>
          </cell>
          <cell r="AW438">
            <v>0</v>
          </cell>
          <cell r="AX438" t="str">
            <v>N/A</v>
          </cell>
          <cell r="AY438" t="str">
            <v>N/A</v>
          </cell>
          <cell r="AZ438">
            <v>45972</v>
          </cell>
          <cell r="BA438">
            <v>45972</v>
          </cell>
          <cell r="BB438">
            <v>46021</v>
          </cell>
          <cell r="BC438" t="str">
            <v>N/A</v>
          </cell>
          <cell r="BD438" t="str">
            <v>2. NO</v>
          </cell>
          <cell r="BE438" t="str">
            <v>N/A</v>
          </cell>
          <cell r="BF438">
            <v>0</v>
          </cell>
          <cell r="BG438" t="str">
            <v>2. NO</v>
          </cell>
          <cell r="BH438">
            <v>0</v>
          </cell>
          <cell r="BI438" t="str">
            <v>N/A</v>
          </cell>
          <cell r="BJ438">
            <v>0</v>
          </cell>
          <cell r="BK438" t="str">
            <v>N/A</v>
          </cell>
          <cell r="BL438" t="str">
            <v>2025753510100014E</v>
          </cell>
          <cell r="BM438">
            <v>64000000</v>
          </cell>
          <cell r="BN438" t="str">
            <v>DIANA PATRICIA GUERRERO</v>
          </cell>
          <cell r="BO438" t="str">
            <v xml:space="preserve">https://community.secop.gov.co/Public/Tendering/ContractNoticePhases/View?PPI=CO1.PPI.43430563&amp;isFromPublicArea=True&amp;isModal=False </v>
          </cell>
          <cell r="BP438" t="str">
            <v>VIGENTE</v>
          </cell>
          <cell r="BR438" t="str">
            <v xml:space="preserve">https://community.secop.gov.co/Public/Tendering/ContractDetailView/Index?UniqueIdentifier=CO1.PCCNTR.8563507 </v>
          </cell>
        </row>
        <row r="439">
          <cell r="A439" t="str">
            <v>CV-DTPA-FONAM-2025-17</v>
          </cell>
          <cell r="B439" t="str">
            <v>1 FONAM</v>
          </cell>
          <cell r="C439" t="str">
            <v>CONVENIO DE ASOCIACIÓN 092 CON ESAL 016-2025 FONAM</v>
          </cell>
          <cell r="D439" t="str">
            <v>FUNDACION INNSPIRAMOS</v>
          </cell>
          <cell r="E439">
            <v>45995</v>
          </cell>
          <cell r="F439" t="str">
            <v>PA04-3202060-19_1-149 Aunar esfuerzos técnicos, financieros, acciones administrativas y operativas para la implementación de de mantenimiento en las áreas en proceso de restauración ecológica iniciados por el Parque Nacional Natural Farallones de Cali durante las vigencias 2023 y 2024, especialmente en los ecosistemas andinos y de páramo, en el marco de la conservación de la diversidad biológica de las Áreas Protegidas del SINAP Nacional</v>
          </cell>
          <cell r="G439" t="str">
            <v>N-A</v>
          </cell>
          <cell r="H439" t="str">
            <v>2 CONTRATACIÓN DIRECTA</v>
          </cell>
          <cell r="I439" t="str">
            <v>20 OTROS</v>
          </cell>
          <cell r="J439" t="str">
            <v>N/A</v>
          </cell>
          <cell r="K439">
            <v>70151805</v>
          </cell>
          <cell r="L439">
            <v>34825</v>
          </cell>
          <cell r="M439">
            <v>81625</v>
          </cell>
          <cell r="N439">
            <v>45996</v>
          </cell>
          <cell r="O439" t="str">
            <v>N/A</v>
          </cell>
          <cell r="P439">
            <v>196984957</v>
          </cell>
          <cell r="Q439" t="str">
            <v>CIENTO NOVENTA Y SEIS MILLONES NOVECIENTOS OCHENTA Y CUATRO MIL NOVECIENTOS CINCUENTA Y SIETE</v>
          </cell>
          <cell r="R439" t="str">
            <v>2 PERSONA JURIDICA</v>
          </cell>
          <cell r="S439" t="str">
            <v>1 NIT</v>
          </cell>
          <cell r="V439">
            <v>900107609</v>
          </cell>
          <cell r="W439" t="str">
            <v>1 DV 0</v>
          </cell>
          <cell r="X439" t="str">
            <v>N-A</v>
          </cell>
          <cell r="Y439" t="str">
            <v>Valle del Cauca</v>
          </cell>
          <cell r="Z439" t="str">
            <v>Tuluá</v>
          </cell>
          <cell r="AA439" t="str">
            <v>N/A</v>
          </cell>
          <cell r="AB439" t="str">
            <v>N/A</v>
          </cell>
          <cell r="AC439" t="str">
            <v>N/A</v>
          </cell>
          <cell r="AD439" t="str">
            <v>N/A</v>
          </cell>
          <cell r="AE439" t="str">
            <v>SI</v>
          </cell>
          <cell r="AF439" t="str">
            <v>1 PÓLIZA</v>
          </cell>
          <cell r="AG439" t="str">
            <v>8 MUNDIAL SEGUROS</v>
          </cell>
          <cell r="AH439" t="str">
            <v>5 RESPONSABILIDAD EXTRACONTRACTUAL</v>
          </cell>
          <cell r="AI439">
            <v>45996</v>
          </cell>
          <cell r="AJ439" t="str">
            <v>100108786 /100029932</v>
          </cell>
          <cell r="AK439" t="str">
            <v>GLORIA TERESITA SERNA ALZATE</v>
          </cell>
          <cell r="AL439" t="str">
            <v>PNN FARALLONES DE CALI</v>
          </cell>
          <cell r="AM439" t="str">
            <v>2 SUPERVISOR</v>
          </cell>
          <cell r="AN439" t="str">
            <v>3 CÉDULA DE CIUDADANÍA</v>
          </cell>
          <cell r="AO439">
            <v>16738049</v>
          </cell>
          <cell r="AP439" t="str">
            <v>JAIME ALBERTO CELIS PERDOMO</v>
          </cell>
          <cell r="AQ439">
            <v>26</v>
          </cell>
          <cell r="AR439" t="str">
            <v>3 NO PACTADOS</v>
          </cell>
          <cell r="AS439" t="str">
            <v>4 NO SE HA ADICIONADO NI EN VALOR y EN TIEMPO</v>
          </cell>
          <cell r="AT439">
            <v>0</v>
          </cell>
          <cell r="AU439">
            <v>0</v>
          </cell>
          <cell r="AV439" t="str">
            <v>N/A</v>
          </cell>
          <cell r="AW439">
            <v>0</v>
          </cell>
          <cell r="AX439" t="str">
            <v>N/A</v>
          </cell>
          <cell r="AY439" t="str">
            <v>N/A</v>
          </cell>
          <cell r="AZ439">
            <v>46000</v>
          </cell>
          <cell r="BA439">
            <v>46000</v>
          </cell>
          <cell r="BB439">
            <v>46021</v>
          </cell>
          <cell r="BC439" t="str">
            <v>N/A</v>
          </cell>
          <cell r="BD439" t="str">
            <v>2. NO</v>
          </cell>
          <cell r="BE439" t="str">
            <v>N/A</v>
          </cell>
          <cell r="BF439">
            <v>0</v>
          </cell>
          <cell r="BG439" t="str">
            <v>2. NO</v>
          </cell>
          <cell r="BH439">
            <v>0</v>
          </cell>
          <cell r="BI439" t="str">
            <v>N/A</v>
          </cell>
          <cell r="BJ439">
            <v>0</v>
          </cell>
          <cell r="BK439" t="str">
            <v>N/A</v>
          </cell>
          <cell r="BL439" t="str">
            <v>2025753510100015E</v>
          </cell>
          <cell r="BM439">
            <v>196984957</v>
          </cell>
          <cell r="BN439" t="str">
            <v>ALEX YANIRA PISMAG PORTILLA</v>
          </cell>
          <cell r="BO439" t="str">
            <v xml:space="preserve">https://community.secop.gov.co/Public/Tendering/ContractNoticePhases/View?PPI=CO1.PPI.43997290&amp;isFromPublicArea=True&amp;isModal=False </v>
          </cell>
          <cell r="BP439" t="str">
            <v>VIGENTE</v>
          </cell>
          <cell r="BR439" t="str">
            <v xml:space="preserve">https://community.secop.gov.co/Public/Tendering/ContractDetailView/Index?UniqueIdentifier=CO1.PCCNTR.8677064 </v>
          </cell>
        </row>
        <row r="440">
          <cell r="A440" t="str">
            <v>SELECCIÓN ABREVIADA SUBASTA INVERSA</v>
          </cell>
          <cell r="J440" t="str">
            <v>N/A</v>
          </cell>
          <cell r="AO440" t="e">
            <v>#N/A</v>
          </cell>
          <cell r="BM440">
            <v>0</v>
          </cell>
          <cell r="BW440" t="e">
            <v>#N/A</v>
          </cell>
          <cell r="BX440" t="e">
            <v>#N/A</v>
          </cell>
          <cell r="BY440" t="e">
            <v>#N/A</v>
          </cell>
          <cell r="CN440">
            <v>0</v>
          </cell>
        </row>
        <row r="441">
          <cell r="A441" t="str">
            <v>DTPA-SASI-1-2025</v>
          </cell>
          <cell r="B441" t="str">
            <v>1 FONAM</v>
          </cell>
          <cell r="C441" t="str">
            <v>PROCESO DECLARADO DESIERTO - RESOLUCIÓN 014</v>
          </cell>
          <cell r="D441" t="str">
            <v>WENDY-SUBASTA-INSUMOS</v>
          </cell>
          <cell r="J441" t="str">
            <v>N/A</v>
          </cell>
          <cell r="AO441" t="e">
            <v>#N/A</v>
          </cell>
          <cell r="BM441">
            <v>0</v>
          </cell>
          <cell r="BW441" t="e">
            <v>#N/A</v>
          </cell>
          <cell r="BX441" t="e">
            <v>#N/A</v>
          </cell>
          <cell r="BY441" t="e">
            <v>#N/A</v>
          </cell>
          <cell r="CN441">
            <v>0</v>
          </cell>
        </row>
        <row r="442">
          <cell r="A442" t="str">
            <v>DTPA-SASI-2-2025</v>
          </cell>
          <cell r="B442" t="str">
            <v>1 FONAM</v>
          </cell>
          <cell r="C442" t="str">
            <v>CONTRATO FONAM 005 DE 2025</v>
          </cell>
          <cell r="D442" t="str">
            <v>COMERCIALIZADORA LA GEMA S.A.S</v>
          </cell>
          <cell r="E442">
            <v>45925</v>
          </cell>
          <cell r="F442" t="str">
            <v>PA04-3202032-1-104, PA04-3202008-9-132, PA04-3202032-1-108, PA04-3202008-9-163, PA04-3202010-25-164 Adquisición de elementos requeridos para la ejecución de acciones a desarrollarse en las diferentes las líneas estratégicas implementadas por el PNN Farallones de Cali, especialmente en los ecosistemas andinos y de páramo, en el marco de la conservación de la diversidad biológica de las Áreas Protegidas del SINAP Nacional.</v>
          </cell>
          <cell r="G442" t="str">
            <v>N-A</v>
          </cell>
          <cell r="H442" t="str">
            <v>4 SELECCIÓN ABREVIADA</v>
          </cell>
          <cell r="I442" t="str">
            <v>3 COMPRAVENTA y/o SUMINISTRO</v>
          </cell>
          <cell r="J442" t="str">
            <v>COMPRAVENTA</v>
          </cell>
          <cell r="K442">
            <v>49121503</v>
          </cell>
          <cell r="L442">
            <v>31425</v>
          </cell>
          <cell r="M442">
            <v>58125</v>
          </cell>
          <cell r="N442">
            <v>45926</v>
          </cell>
          <cell r="O442" t="str">
            <v>N/A</v>
          </cell>
          <cell r="P442">
            <v>62424481.740000002</v>
          </cell>
          <cell r="Q442" t="str">
            <v>SESENTA Y DOS MILLONES CUATROCIENTOS VEINTICUATRO MIL CUATROCIENTOS OCHENTA Y UN CON SETENTA Y CUATRO (CENTAVOS</v>
          </cell>
          <cell r="R442" t="str">
            <v>2 PERSONA JURIDICA</v>
          </cell>
          <cell r="S442" t="str">
            <v>1 NIT</v>
          </cell>
          <cell r="T442" t="str">
            <v>N/A</v>
          </cell>
          <cell r="U442" t="str">
            <v>N/A</v>
          </cell>
          <cell r="V442">
            <v>900405496</v>
          </cell>
          <cell r="W442" t="str">
            <v>4 DV 3</v>
          </cell>
          <cell r="X442" t="str">
            <v>N-A</v>
          </cell>
          <cell r="Y442" t="str">
            <v>Cundinamarca</v>
          </cell>
          <cell r="Z442" t="str">
            <v xml:space="preserve">Bogotá </v>
          </cell>
          <cell r="AA442" t="str">
            <v>N/A</v>
          </cell>
          <cell r="AB442" t="str">
            <v>N/A</v>
          </cell>
          <cell r="AC442" t="str">
            <v>N/A</v>
          </cell>
          <cell r="AD442" t="str">
            <v>N/A</v>
          </cell>
          <cell r="AE442" t="str">
            <v>SI</v>
          </cell>
          <cell r="AF442" t="str">
            <v>1 PÓLIZA</v>
          </cell>
          <cell r="AG442" t="str">
            <v>14 ASEGURADORA SOLIDARIA</v>
          </cell>
          <cell r="AH442" t="str">
            <v>45 CUMPLIM+ CALIDAD DL SERVICIO</v>
          </cell>
          <cell r="AI442">
            <v>45925</v>
          </cell>
          <cell r="AJ442" t="str">
            <v>310 - 47 - 994000018285</v>
          </cell>
          <cell r="AK442" t="str">
            <v>GLORIA TERESITA SERNA ALZATE</v>
          </cell>
          <cell r="AL442" t="str">
            <v>PNN FARALLONES DE CALI</v>
          </cell>
          <cell r="AM442" t="str">
            <v>2 SUPERVISOR</v>
          </cell>
          <cell r="AN442" t="str">
            <v>3 CÉDULA DE CIUDADANÍA</v>
          </cell>
          <cell r="AO442">
            <v>16738049</v>
          </cell>
          <cell r="AP442" t="str">
            <v>JAIME ALBERTO CELIS PERDOMO</v>
          </cell>
          <cell r="AQ442">
            <v>30</v>
          </cell>
          <cell r="AR442" t="str">
            <v>3 NO PACTADOS</v>
          </cell>
          <cell r="AS442" t="str">
            <v>4 NO SE HA ADICIONADO NI EN VALOR y EN TIEMPO</v>
          </cell>
          <cell r="AT442">
            <v>0</v>
          </cell>
          <cell r="AU442">
            <v>0</v>
          </cell>
          <cell r="AV442" t="str">
            <v>N/A</v>
          </cell>
          <cell r="AW442">
            <v>0</v>
          </cell>
          <cell r="AX442" t="str">
            <v>N/A</v>
          </cell>
          <cell r="AY442" t="str">
            <v>N/A</v>
          </cell>
          <cell r="AZ442">
            <v>45929</v>
          </cell>
          <cell r="BA442">
            <v>45975</v>
          </cell>
          <cell r="BB442">
            <v>45955</v>
          </cell>
          <cell r="BC442" t="str">
            <v>N/A</v>
          </cell>
          <cell r="BD442" t="str">
            <v>2. NO</v>
          </cell>
          <cell r="BE442" t="str">
            <v>N/A</v>
          </cell>
          <cell r="BF442">
            <v>0</v>
          </cell>
          <cell r="BG442" t="str">
            <v>2. NO</v>
          </cell>
          <cell r="BH442">
            <v>0</v>
          </cell>
          <cell r="BI442" t="str">
            <v>N/A</v>
          </cell>
          <cell r="BJ442">
            <v>0</v>
          </cell>
          <cell r="BK442" t="str">
            <v>N/A</v>
          </cell>
          <cell r="BL442" t="str">
            <v>2025753501400019E</v>
          </cell>
          <cell r="BM442">
            <v>62424481.740000002</v>
          </cell>
          <cell r="BN442" t="str">
            <v>WENDY ISABEL DAVID</v>
          </cell>
          <cell r="BO442" t="str">
            <v xml:space="preserve">https://community.secop.gov.co/Public/Tendering/ContractNoticePhases/View?PPI=CO1.PPI.41419120&amp;isFromPublicArea=True&amp;isModal=False </v>
          </cell>
          <cell r="BP442" t="str">
            <v>VIGENTE</v>
          </cell>
          <cell r="BR442" t="str">
            <v>https://community.secop.gov.co/Public/Tendering/ContractDetailView/Index?UniqueIdentifier=CO1.PCCNTR.8365814</v>
          </cell>
          <cell r="BW442" t="e">
            <v>#N/A</v>
          </cell>
          <cell r="BX442" t="e">
            <v>#N/A</v>
          </cell>
          <cell r="BY442" t="e">
            <v>#N/A</v>
          </cell>
          <cell r="CN442">
            <v>62424481.740000002</v>
          </cell>
        </row>
        <row r="443">
          <cell r="A443" t="str">
            <v>DTPA-SASI-3-2025</v>
          </cell>
          <cell r="B443" t="str">
            <v>1 FONAM</v>
          </cell>
          <cell r="C443" t="str">
            <v>CONTRATO FONAM 004 DE 2025</v>
          </cell>
          <cell r="D443" t="str">
            <v xml:space="preserve">FERRO AGRO DEL PACIFICO S.A.S
</v>
          </cell>
          <cell r="E443">
            <v>45925</v>
          </cell>
          <cell r="F443" t="str">
            <v>PA04-3202008-9-134, PA04-3202060-18_1_150, PA04-3202060_19_1-148 Suministro de insumos requeridos para la ejecución de acciones a desarrollarse en las diferentes las líneas estratégicas implementadas por el PNN Farallones de Cali, especialmente en los ecosistemas andinos y de páramo, en el marco de la conservación de la diversidad biológica de las Áreas Protegidas del SINAP Nacional.</v>
          </cell>
          <cell r="G443" t="str">
            <v>N-A</v>
          </cell>
          <cell r="H443" t="str">
            <v>4 SELECCIÓN ABREVIADA</v>
          </cell>
          <cell r="I443" t="str">
            <v>3 COMPRAVENTA y/o SUMINISTRO</v>
          </cell>
          <cell r="J443" t="str">
            <v>SUMINISTRO</v>
          </cell>
          <cell r="K443">
            <v>12161500</v>
          </cell>
          <cell r="L443">
            <v>31325</v>
          </cell>
          <cell r="M443">
            <v>58525</v>
          </cell>
          <cell r="N443">
            <v>45926</v>
          </cell>
          <cell r="O443" t="str">
            <v>N/A</v>
          </cell>
          <cell r="P443">
            <v>119797726</v>
          </cell>
          <cell r="Q443" t="str">
            <v>CIENTO DIECINUEVE MILLONES SETECIENTOS NOVENTA Y SIETE MIL SETECIENTOS VEINTISÉIS</v>
          </cell>
          <cell r="R443" t="str">
            <v>2 PERSONA JURIDICA</v>
          </cell>
          <cell r="S443" t="str">
            <v>1 NIT</v>
          </cell>
          <cell r="T443" t="str">
            <v>N/A</v>
          </cell>
          <cell r="U443" t="str">
            <v>N/A</v>
          </cell>
          <cell r="V443">
            <v>900629234</v>
          </cell>
          <cell r="W443" t="str">
            <v>3 DV 2</v>
          </cell>
          <cell r="X443" t="str">
            <v>N-A</v>
          </cell>
          <cell r="Y443" t="str">
            <v>Valle del Cauca</v>
          </cell>
          <cell r="Z443" t="str">
            <v>Yumbo</v>
          </cell>
          <cell r="AA443" t="str">
            <v>N/A</v>
          </cell>
          <cell r="AB443" t="str">
            <v>N/A</v>
          </cell>
          <cell r="AC443" t="str">
            <v>N/A</v>
          </cell>
          <cell r="AD443" t="str">
            <v>N/A</v>
          </cell>
          <cell r="AE443" t="str">
            <v>SI</v>
          </cell>
          <cell r="AF443" t="str">
            <v>1 PÓLIZA</v>
          </cell>
          <cell r="AG443" t="str">
            <v>12 SEGUROS DEL ESTADO</v>
          </cell>
          <cell r="AH443" t="str">
            <v>45 CUMPLIM+ CALIDAD DL SERVICIO</v>
          </cell>
          <cell r="AI443">
            <v>45925</v>
          </cell>
          <cell r="AJ443" t="str">
            <v>45-46-101033125</v>
          </cell>
          <cell r="AK443" t="str">
            <v>GLORIA TERESITA SERNA ALZATE</v>
          </cell>
          <cell r="AL443" t="str">
            <v>PNN FARALLONES DE CALI</v>
          </cell>
          <cell r="AM443" t="str">
            <v>2 SUPERVISOR</v>
          </cell>
          <cell r="AN443" t="str">
            <v>3 CÉDULA DE CIUDADANÍA</v>
          </cell>
          <cell r="AO443">
            <v>16738049</v>
          </cell>
          <cell r="AP443" t="str">
            <v>JAIME ALBERTO CELIS PERDOMO</v>
          </cell>
          <cell r="AQ443">
            <v>97</v>
          </cell>
          <cell r="AR443" t="str">
            <v>3 NO PACTADOS</v>
          </cell>
          <cell r="AS443" t="str">
            <v>4 NO SE HA ADICIONADO NI EN VALOR y EN TIEMPO</v>
          </cell>
          <cell r="AT443">
            <v>0</v>
          </cell>
          <cell r="AU443">
            <v>0</v>
          </cell>
          <cell r="AV443" t="str">
            <v>N/A</v>
          </cell>
          <cell r="AW443">
            <v>0</v>
          </cell>
          <cell r="AX443" t="str">
            <v>N/A</v>
          </cell>
          <cell r="AY443" t="str">
            <v>N/A</v>
          </cell>
          <cell r="AZ443">
            <v>45929</v>
          </cell>
          <cell r="BA443">
            <v>45941</v>
          </cell>
          <cell r="BB443">
            <v>46021</v>
          </cell>
          <cell r="BC443" t="str">
            <v>N/A</v>
          </cell>
          <cell r="BD443" t="str">
            <v>2. NO</v>
          </cell>
          <cell r="BE443" t="str">
            <v>N/A</v>
          </cell>
          <cell r="BF443">
            <v>0</v>
          </cell>
          <cell r="BG443" t="str">
            <v>2. NO</v>
          </cell>
          <cell r="BH443">
            <v>0</v>
          </cell>
          <cell r="BI443" t="str">
            <v>N/A</v>
          </cell>
          <cell r="BJ443">
            <v>0</v>
          </cell>
          <cell r="BK443" t="str">
            <v>N/A</v>
          </cell>
          <cell r="BL443" t="str">
            <v>2025753502000017E</v>
          </cell>
          <cell r="BM443">
            <v>119797726</v>
          </cell>
          <cell r="BN443" t="str">
            <v>WENDY ISABEL DAVID</v>
          </cell>
          <cell r="BO443" t="str">
            <v xml:space="preserve">https://community.secop.gov.co/Public/Tendering/ContractNoticePhases/View?PPI=CO1.PPI.41781779&amp;isFromPublicArea=True&amp;isModal=False </v>
          </cell>
          <cell r="BP443" t="str">
            <v>VIGENTE</v>
          </cell>
          <cell r="BR443" t="str">
            <v>https://community.secop.gov.co/Public/Tendering/ContractDetailView/Index?UniqueIdentifier=CO1.PCCNTR.8355246</v>
          </cell>
          <cell r="BW443" t="e">
            <v>#N/A</v>
          </cell>
          <cell r="BX443" t="e">
            <v>#N/A</v>
          </cell>
          <cell r="BY443" t="e">
            <v>#N/A</v>
          </cell>
          <cell r="CN443">
            <v>119797726</v>
          </cell>
        </row>
        <row r="444">
          <cell r="A444" t="str">
            <v>DTPA-SASI-4-2025</v>
          </cell>
          <cell r="B444" t="str">
            <v>1 FONAM</v>
          </cell>
          <cell r="C444" t="str">
            <v>CONTRATO FONAM 009 DE 2025</v>
          </cell>
          <cell r="D444" t="str">
            <v>TECHNOLOGY WORLD GROUP S.A.S.</v>
          </cell>
          <cell r="E444">
            <v>46015</v>
          </cell>
          <cell r="F444" t="str">
            <v>PA00-3202008-15-084, PA04-3202056-5-118, PA04-3202008-9-131, PA04-3202008-15-14, PA04-3202010-25-151, PA09-3202008-10-006 Adquirir equipos y elementos de computo y tecnológicos para fortalecer las acciones operativas y administrativas de la Dirección Territorial Pacífico y sus áreas protegidas, que permitan implementar las acciones, marcadas en la conservación de la diversidad biológica, así como en los ecosistemas andinos en el marco de la conservación de la diversidad biológica de las Áreas.</v>
          </cell>
          <cell r="G444" t="str">
            <v>N-A</v>
          </cell>
          <cell r="H444" t="str">
            <v>4 SELECCIÓN ABREVIADA</v>
          </cell>
          <cell r="I444" t="str">
            <v>3 COMPRAVENTA y/o SUMINISTRO</v>
          </cell>
          <cell r="J444" t="str">
            <v>COMPRAVENTA</v>
          </cell>
          <cell r="K444">
            <v>43211500</v>
          </cell>
          <cell r="L444" t="str">
            <v>37225/33825/31825</v>
          </cell>
          <cell r="M444" t="str">
            <v>86025/85925/85825</v>
          </cell>
          <cell r="N444">
            <v>46017</v>
          </cell>
          <cell r="O444" t="str">
            <v>N/A</v>
          </cell>
          <cell r="P444">
            <v>501955625</v>
          </cell>
          <cell r="Q444" t="str">
            <v>QUINIENTOS UN MILLONES NOVECIENTOS CINCUENTA Y CINCO MIL SEISCIENTOS VEINTICINCO</v>
          </cell>
          <cell r="R444" t="str">
            <v>2 PERSONA JURIDICA</v>
          </cell>
          <cell r="S444" t="str">
            <v>1 NIT</v>
          </cell>
          <cell r="T444" t="str">
            <v>N/A</v>
          </cell>
          <cell r="U444" t="str">
            <v>N/A</v>
          </cell>
          <cell r="V444">
            <v>900171311</v>
          </cell>
          <cell r="W444" t="str">
            <v>4 DV 3</v>
          </cell>
          <cell r="X444" t="str">
            <v>N-A</v>
          </cell>
          <cell r="AA444" t="str">
            <v>N/A</v>
          </cell>
          <cell r="AB444" t="str">
            <v>N/A</v>
          </cell>
          <cell r="AC444" t="str">
            <v>N/A</v>
          </cell>
          <cell r="AD444" t="str">
            <v>N/A</v>
          </cell>
          <cell r="AE444" t="str">
            <v>SI</v>
          </cell>
          <cell r="AF444" t="str">
            <v>1 PÓLIZA</v>
          </cell>
          <cell r="AG444" t="str">
            <v>12 SEGUROS DEL ESTADO</v>
          </cell>
          <cell r="AH444" t="str">
            <v>45 CUMPLIM+ CALIDAD DL SERVICIO</v>
          </cell>
          <cell r="AI444">
            <v>46017</v>
          </cell>
          <cell r="AJ444" t="str">
            <v xml:space="preserve">14-44-101252213
</v>
          </cell>
          <cell r="AK444" t="str">
            <v>GLORIA TERESITA SERNA ALZATE</v>
          </cell>
          <cell r="AL444" t="str">
            <v>PNN FARALLONES DE CALI</v>
          </cell>
          <cell r="AM444" t="str">
            <v>2 SUPERVISOR</v>
          </cell>
          <cell r="AN444" t="str">
            <v>3 CÉDULA DE CIUDADANÍA</v>
          </cell>
          <cell r="AO444">
            <v>16738049</v>
          </cell>
          <cell r="AP444" t="str">
            <v>JAIME ALBERTO CELIS PERDOMO</v>
          </cell>
          <cell r="AQ444">
            <v>7</v>
          </cell>
          <cell r="AR444" t="str">
            <v>3 NO PACTADOS</v>
          </cell>
          <cell r="AS444" t="str">
            <v>4 NO SE HA ADICIONADO NI EN VALOR y EN TIEMPO</v>
          </cell>
          <cell r="AT444">
            <v>0</v>
          </cell>
          <cell r="AU444">
            <v>0</v>
          </cell>
          <cell r="AV444" t="str">
            <v>N/A</v>
          </cell>
          <cell r="AW444">
            <v>0</v>
          </cell>
          <cell r="AX444" t="str">
            <v>N/A</v>
          </cell>
          <cell r="AY444" t="str">
            <v>N/A</v>
          </cell>
          <cell r="AZ444">
            <v>46017</v>
          </cell>
          <cell r="BA444">
            <v>46017</v>
          </cell>
          <cell r="BB444">
            <v>46022</v>
          </cell>
          <cell r="BC444" t="str">
            <v>N/A</v>
          </cell>
          <cell r="BD444" t="str">
            <v>2. NO</v>
          </cell>
          <cell r="BE444" t="str">
            <v>N/A</v>
          </cell>
          <cell r="BF444">
            <v>0</v>
          </cell>
          <cell r="BG444" t="str">
            <v>2. NO</v>
          </cell>
          <cell r="BH444">
            <v>0</v>
          </cell>
          <cell r="BI444" t="str">
            <v>N/A</v>
          </cell>
          <cell r="BJ444">
            <v>0</v>
          </cell>
          <cell r="BK444" t="str">
            <v>N/A</v>
          </cell>
          <cell r="BL444" t="str">
            <v>2025753520600001E</v>
          </cell>
          <cell r="BM444">
            <v>501955625</v>
          </cell>
          <cell r="BN444" t="str">
            <v>WENDY ISABEL DAVID</v>
          </cell>
          <cell r="BP444" t="str">
            <v>VIGENTE</v>
          </cell>
          <cell r="BR444" t="str">
            <v>https://community.secop.gov.co/Public/Tendering/ContractDetailView/Index?UniqueIdentifier=CO1.PCCNTR.8731557</v>
          </cell>
          <cell r="BW444" t="e">
            <v>#N/A</v>
          </cell>
          <cell r="BX444" t="e">
            <v>#N/A</v>
          </cell>
          <cell r="BY444" t="e">
            <v>#N/A</v>
          </cell>
          <cell r="CN444">
            <v>501955625</v>
          </cell>
        </row>
        <row r="445">
          <cell r="A445" t="str">
            <v>DTPA-SASI-5-2025</v>
          </cell>
          <cell r="B445" t="str">
            <v>1 FONAM</v>
          </cell>
          <cell r="D445" t="str">
            <v>STEPHANIE-FARALLONES-SANQUIANGA-URAMBA</v>
          </cell>
          <cell r="F445" t="str">
            <v>PA09-3202008-10-005, PA08-3202052-8-045, PA04-3202008-15-176,  Adquirir motores fuera de borda y /o accesorios de navegación para las embarcaciones adscritas a la Dirección Territorial Pacifico y sus áreas protegidas, que permitan implementar las acciones, enmarcadas en la conservación de la diversidad biológica, así como en los ecosistemas andinos y de páramo.</v>
          </cell>
          <cell r="J445" t="str">
            <v>N/A</v>
          </cell>
          <cell r="AO445" t="e">
            <v>#N/A</v>
          </cell>
          <cell r="BM445">
            <v>0</v>
          </cell>
          <cell r="BW445" t="e">
            <v>#N/A</v>
          </cell>
          <cell r="BX445" t="e">
            <v>#N/A</v>
          </cell>
          <cell r="BY445" t="e">
            <v>#N/A</v>
          </cell>
          <cell r="CN445">
            <v>0</v>
          </cell>
        </row>
        <row r="446">
          <cell r="A446" t="str">
            <v>DTPA-SASI-6-2025</v>
          </cell>
          <cell r="B446" t="str">
            <v>1 FONAM</v>
          </cell>
          <cell r="D446" t="str">
            <v>WENDY-ADQUISICION DE MOTOS-FARALLONES</v>
          </cell>
          <cell r="F446" t="str">
            <v>PA04-3202032-1-181 - PA04-3202032-1-180 Adquisición de motocicletas para apoyar la implementación de las diferentes líneas estratégicas del PNN Farallones de Cali, en el marco de Conservación de la diversidad biológica de las áreas protegidas del SINAP Nacional.</v>
          </cell>
          <cell r="J446" t="str">
            <v>N/A</v>
          </cell>
          <cell r="AO446" t="e">
            <v>#N/A</v>
          </cell>
          <cell r="BM446">
            <v>0</v>
          </cell>
          <cell r="BW446" t="e">
            <v>#N/A</v>
          </cell>
          <cell r="BX446" t="e">
            <v>#N/A</v>
          </cell>
          <cell r="BY446" t="e">
            <v>#N/A</v>
          </cell>
          <cell r="CN446">
            <v>0</v>
          </cell>
        </row>
        <row r="447">
          <cell r="A447" t="str">
            <v>DTPA-SASI-7-2025</v>
          </cell>
          <cell r="J447" t="str">
            <v>N/A</v>
          </cell>
          <cell r="AO447" t="e">
            <v>#N/A</v>
          </cell>
          <cell r="BM447">
            <v>0</v>
          </cell>
          <cell r="BW447" t="e">
            <v>#N/A</v>
          </cell>
          <cell r="BX447" t="e">
            <v>#N/A</v>
          </cell>
          <cell r="BY447" t="e">
            <v>#N/A</v>
          </cell>
          <cell r="CN447">
            <v>0</v>
          </cell>
        </row>
        <row r="448">
          <cell r="A448" t="str">
            <v>CONCURSOS DE MERITOS</v>
          </cell>
          <cell r="AO448" t="e">
            <v>#N/A</v>
          </cell>
          <cell r="BW448" t="e">
            <v>#N/A</v>
          </cell>
          <cell r="BX448" t="e">
            <v>#N/A</v>
          </cell>
          <cell r="BY448" t="e">
            <v>#N/A</v>
          </cell>
        </row>
        <row r="449">
          <cell r="A449" t="str">
            <v>CM-DTPA-001-2025</v>
          </cell>
          <cell r="C449" t="str">
            <v>PROCESO DECLARADO DESIERTO - RESOLUCIÓN 013</v>
          </cell>
          <cell r="D449" t="str">
            <v>YANIRA</v>
          </cell>
          <cell r="F449" t="str">
            <v>“PA04-3202008-9-124/PA04-3202008-9-125. Realizar la caracterización de los componentes flora, aves, mamíferos y calidad de agua, en el Páramo de la subcuenca pance, del Parque Nacional Natural Farallones de Cali, especialmente en relación en los ecosistemas andinos y de páramo, en el marco de la conservación de la diversidad biológica de las Áreas Protegidas del sinap Nacional”.</v>
          </cell>
          <cell r="J449" t="str">
            <v>N/A</v>
          </cell>
          <cell r="AO449" t="e">
            <v>#N/A</v>
          </cell>
          <cell r="BM449">
            <v>0</v>
          </cell>
          <cell r="BW449" t="e">
            <v>#N/A</v>
          </cell>
          <cell r="BX449" t="e">
            <v>#N/A</v>
          </cell>
          <cell r="BY449" t="e">
            <v>#N/A</v>
          </cell>
          <cell r="CN449">
            <v>0</v>
          </cell>
        </row>
        <row r="450">
          <cell r="A450" t="str">
            <v>CM-DTPA-002-2025</v>
          </cell>
          <cell r="C450" t="str">
            <v>PROCESO DECLARADO DESIERTO - RESOLUCIÓN 020</v>
          </cell>
          <cell r="D450" t="str">
            <v>YANIRA</v>
          </cell>
          <cell r="J450" t="str">
            <v>N/A</v>
          </cell>
          <cell r="AO450" t="e">
            <v>#N/A</v>
          </cell>
          <cell r="BM450">
            <v>0</v>
          </cell>
          <cell r="BW450" t="e">
            <v>#N/A</v>
          </cell>
          <cell r="BX450" t="e">
            <v>#N/A</v>
          </cell>
          <cell r="BY450" t="e">
            <v>#N/A</v>
          </cell>
          <cell r="CN450">
            <v>0</v>
          </cell>
        </row>
        <row r="451">
          <cell r="A451" t="str">
            <v>CM-DTPA-003-2025</v>
          </cell>
          <cell r="B451" t="str">
            <v>1 FONAM</v>
          </cell>
          <cell r="C451" t="str">
            <v>CONTRATO DE CONSULTORIA FONAM 001 DE 2025</v>
          </cell>
          <cell r="D451" t="str">
            <v>FUNDACION PROFESIONAL PARA EL MANEJO INTEGRAL DEL AGUA</v>
          </cell>
          <cell r="E451">
            <v>45958</v>
          </cell>
          <cell r="F451" t="str">
            <v>PA04-3202008-9-127 Realizar estudio de biomagnificación de mercurio en una red trófica en la subcuenca del río Felidia, en el Parque Nacional Natural Farallones de Cali, especialmente en relación en los ecosistemas andinos y de páramo, en el marco de la conservación de la diversidad biológica de las Áreas Protegidas del SINAP Nacional.</v>
          </cell>
          <cell r="G451" t="str">
            <v>N-A</v>
          </cell>
          <cell r="H451" t="str">
            <v>1 CONCURSO DE MÉRITOS ABIERTO</v>
          </cell>
          <cell r="I451" t="str">
            <v>5 CONSULTORÍA</v>
          </cell>
          <cell r="J451" t="str">
            <v>N/A</v>
          </cell>
          <cell r="K451" t="str">
            <v>77101604/77101701</v>
          </cell>
          <cell r="L451">
            <v>27725</v>
          </cell>
          <cell r="M451">
            <v>68325</v>
          </cell>
          <cell r="N451">
            <v>45960</v>
          </cell>
          <cell r="O451" t="str">
            <v>N/A</v>
          </cell>
          <cell r="P451">
            <v>100000000</v>
          </cell>
          <cell r="Q451" t="str">
            <v>CIEN MILLONES</v>
          </cell>
          <cell r="R451" t="str">
            <v>2 PERSONA JURIDICA</v>
          </cell>
          <cell r="S451" t="str">
            <v>1 NIT</v>
          </cell>
          <cell r="T451" t="str">
            <v>N/A</v>
          </cell>
          <cell r="U451" t="str">
            <v>N/A</v>
          </cell>
          <cell r="V451">
            <v>805022727</v>
          </cell>
          <cell r="W451" t="str">
            <v>1 DV 0</v>
          </cell>
          <cell r="X451" t="str">
            <v>N-A</v>
          </cell>
          <cell r="Y451" t="str">
            <v>Valle del Cauca</v>
          </cell>
          <cell r="Z451" t="str">
            <v>Santiago de Cali</v>
          </cell>
          <cell r="AA451" t="str">
            <v>N/A</v>
          </cell>
          <cell r="AB451" t="str">
            <v>N/A</v>
          </cell>
          <cell r="AC451" t="str">
            <v>N/A</v>
          </cell>
          <cell r="AD451" t="str">
            <v>N/A</v>
          </cell>
          <cell r="AE451" t="str">
            <v>SI</v>
          </cell>
          <cell r="AF451" t="str">
            <v>1 PÓLIZA</v>
          </cell>
          <cell r="AG451" t="str">
            <v>18 LA EQUIDAD SEGUROS</v>
          </cell>
          <cell r="AH451" t="str">
            <v>5 RESPONSABILIDAD EXTRACONTRACTUAL</v>
          </cell>
          <cell r="AI451">
            <v>45966</v>
          </cell>
          <cell r="AJ451" t="str">
            <v>AB001399 / AB001400</v>
          </cell>
          <cell r="AK451" t="str">
            <v>GLORIA TERESITA SERNA ALZATE</v>
          </cell>
          <cell r="AL451" t="str">
            <v>PNN FARALLONES DE CALI</v>
          </cell>
          <cell r="AM451" t="str">
            <v>2 SUPERVISOR</v>
          </cell>
          <cell r="AN451" t="str">
            <v>3 CÉDULA DE CIUDADANÍA</v>
          </cell>
          <cell r="AO451">
            <v>16738049</v>
          </cell>
          <cell r="AP451" t="str">
            <v>JAIME ALBERTO CELIS PERDOMO</v>
          </cell>
          <cell r="AQ451">
            <v>64</v>
          </cell>
          <cell r="AR451" t="str">
            <v>3 NO PACTADOS</v>
          </cell>
          <cell r="AS451" t="str">
            <v>4 NO SE HA ADICIONADO NI EN VALOR y EN TIEMPO</v>
          </cell>
          <cell r="AT451">
            <v>0</v>
          </cell>
          <cell r="AU451">
            <v>0</v>
          </cell>
          <cell r="AV451" t="str">
            <v>N/A</v>
          </cell>
          <cell r="AW451">
            <v>0</v>
          </cell>
          <cell r="AX451" t="str">
            <v>N/A</v>
          </cell>
          <cell r="AY451" t="str">
            <v>N/A</v>
          </cell>
          <cell r="AZ451">
            <v>45968</v>
          </cell>
          <cell r="BA451">
            <v>45968</v>
          </cell>
          <cell r="BB451">
            <v>46021</v>
          </cell>
          <cell r="BC451" t="str">
            <v>N/A</v>
          </cell>
          <cell r="BD451" t="str">
            <v>2. NO</v>
          </cell>
          <cell r="BE451" t="str">
            <v>N/A</v>
          </cell>
          <cell r="BF451">
            <v>0</v>
          </cell>
          <cell r="BG451" t="str">
            <v>2. NO</v>
          </cell>
          <cell r="BH451">
            <v>0</v>
          </cell>
          <cell r="BI451" t="str">
            <v>N/A</v>
          </cell>
          <cell r="BJ451">
            <v>0</v>
          </cell>
          <cell r="BK451" t="str">
            <v>N/A</v>
          </cell>
          <cell r="BL451" t="str">
            <v>2025753520100001E</v>
          </cell>
          <cell r="BM451">
            <v>100000000</v>
          </cell>
          <cell r="BN451" t="str">
            <v>ALEX YANIRA PISMAG PORTILLA</v>
          </cell>
          <cell r="BO451" t="str">
            <v xml:space="preserve">https://community.secop.gov.co/Public/Tendering/ContractNoticePhases/View?PPI=CO1.PPI.42205000&amp;isFromPublicArea=True&amp;isModal=False </v>
          </cell>
          <cell r="BP451" t="str">
            <v>VIGENTE</v>
          </cell>
          <cell r="BR451" t="str">
            <v xml:space="preserve">https://community.secop.gov.co/Public/Tendering/ContractDetailView/Index?UniqueIdentifier=CO1.PCCNTR.8491828 </v>
          </cell>
          <cell r="BW451" t="e">
            <v>#N/A</v>
          </cell>
          <cell r="BX451" t="e">
            <v>#N/A</v>
          </cell>
          <cell r="BY451" t="e">
            <v>#N/A</v>
          </cell>
          <cell r="CN451">
            <v>100000000</v>
          </cell>
        </row>
        <row r="452">
          <cell r="A452" t="str">
            <v>CM-DTPA-004-2025</v>
          </cell>
          <cell r="B452" t="str">
            <v>1 FONAM</v>
          </cell>
          <cell r="C452" t="str">
            <v>CONTRATO DE CONSULTORIA FONAM 002 DE 2025</v>
          </cell>
          <cell r="D452" t="str">
            <v>FUNDACION PROFESIONAL PARA EL MANEJO INTEGRAL DEL AGUA</v>
          </cell>
          <cell r="E452">
            <v>45958</v>
          </cell>
          <cell r="F452" t="str">
            <v>PA04-3202008-9-124/PA04-3202008-9-125. Realizar la caracterización de los componentes flora, aves, mamíferos y calidad de agua, en el Páramo de la subcuenca pance, del Parque Nacional Natural Farallones de Cali, especialmente en relación en los ecosistemas andinos y de páramo, en el marco de la conservación de la diversidad biológica de las Áreas Protegidas del sinap Nacional</v>
          </cell>
          <cell r="G452" t="str">
            <v>N-A</v>
          </cell>
          <cell r="H452" t="str">
            <v>1 CONCURSO DE MÉRITOS ABIERTO</v>
          </cell>
          <cell r="I452" t="str">
            <v>5 CONSULTORÍA</v>
          </cell>
          <cell r="J452" t="str">
            <v>N/A</v>
          </cell>
          <cell r="K452" t="str">
            <v>77101604/77101701</v>
          </cell>
          <cell r="L452">
            <v>28325</v>
          </cell>
          <cell r="M452">
            <v>68425</v>
          </cell>
          <cell r="N452">
            <v>45960</v>
          </cell>
          <cell r="O452" t="str">
            <v>N/A</v>
          </cell>
          <cell r="P452">
            <v>90000000</v>
          </cell>
          <cell r="Q452" t="str">
            <v>NOVENTA MILLONES</v>
          </cell>
          <cell r="R452" t="str">
            <v>2 PERSONA JURIDICA</v>
          </cell>
          <cell r="S452" t="str">
            <v>1 NIT</v>
          </cell>
          <cell r="T452" t="str">
            <v>N/A</v>
          </cell>
          <cell r="U452" t="str">
            <v>N/A</v>
          </cell>
          <cell r="V452">
            <v>805022727</v>
          </cell>
          <cell r="W452" t="str">
            <v>1 DV 0</v>
          </cell>
          <cell r="X452" t="str">
            <v>N-A</v>
          </cell>
          <cell r="Y452" t="str">
            <v>Valle del Cauca</v>
          </cell>
          <cell r="Z452" t="str">
            <v>Santiago de Cali</v>
          </cell>
          <cell r="AA452" t="str">
            <v>N/A</v>
          </cell>
          <cell r="AB452" t="str">
            <v>N/A</v>
          </cell>
          <cell r="AC452" t="str">
            <v>N/A</v>
          </cell>
          <cell r="AD452" t="str">
            <v>N/A</v>
          </cell>
          <cell r="AE452" t="str">
            <v>SI</v>
          </cell>
          <cell r="AF452" t="str">
            <v>1 PÓLIZA</v>
          </cell>
          <cell r="AG452" t="str">
            <v>18 LA EQUIDAD SEGUROS</v>
          </cell>
          <cell r="AH452" t="str">
            <v>5 RESPONSABILIDAD EXTRACONTRACTUAL</v>
          </cell>
          <cell r="AI452">
            <v>45966</v>
          </cell>
          <cell r="AJ452" t="str">
            <v>AB001396 / AB001397</v>
          </cell>
          <cell r="AK452" t="str">
            <v>GLORIA TERESITA SERNA ALZATE</v>
          </cell>
          <cell r="AL452" t="str">
            <v>PNN FARALLONES DE CALI</v>
          </cell>
          <cell r="AM452" t="str">
            <v>2 SUPERVISOR</v>
          </cell>
          <cell r="AN452" t="str">
            <v>3 CÉDULA DE CIUDADANÍA</v>
          </cell>
          <cell r="AO452">
            <v>16738049</v>
          </cell>
          <cell r="AP452" t="str">
            <v>JAIME ALBERTO CELIS PERDOMO</v>
          </cell>
          <cell r="AQ452">
            <v>64</v>
          </cell>
          <cell r="AR452" t="str">
            <v>3 NO PACTADOS</v>
          </cell>
          <cell r="AS452" t="str">
            <v>4 NO SE HA ADICIONADO NI EN VALOR y EN TIEMPO</v>
          </cell>
          <cell r="AT452">
            <v>0</v>
          </cell>
          <cell r="AU452">
            <v>0</v>
          </cell>
          <cell r="AV452" t="str">
            <v>N/A</v>
          </cell>
          <cell r="AW452">
            <v>0</v>
          </cell>
          <cell r="AX452" t="str">
            <v>N/A</v>
          </cell>
          <cell r="AY452" t="str">
            <v>N/A</v>
          </cell>
          <cell r="AZ452">
            <v>45968</v>
          </cell>
          <cell r="BA452">
            <v>45968</v>
          </cell>
          <cell r="BB452">
            <v>46021</v>
          </cell>
          <cell r="BC452" t="str">
            <v>N/A</v>
          </cell>
          <cell r="BD452" t="str">
            <v>2. NO</v>
          </cell>
          <cell r="BE452" t="str">
            <v>N/A</v>
          </cell>
          <cell r="BF452">
            <v>0</v>
          </cell>
          <cell r="BG452" t="str">
            <v>2. NO</v>
          </cell>
          <cell r="BH452">
            <v>0</v>
          </cell>
          <cell r="BI452" t="str">
            <v>N/A</v>
          </cell>
          <cell r="BJ452">
            <v>0</v>
          </cell>
          <cell r="BK452" t="str">
            <v>N/A</v>
          </cell>
          <cell r="BL452" t="str">
            <v>2025753520100002E</v>
          </cell>
          <cell r="BM452">
            <v>90000000</v>
          </cell>
          <cell r="BN452" t="str">
            <v>ALEX YANIRA PISMAG PORTILLA</v>
          </cell>
          <cell r="BO452" t="str">
            <v xml:space="preserve">https://community.secop.gov.co/Public/Tendering/ContractNoticePhases/View?PPI=CO1.PPI.42465401&amp;isFromPublicArea=True&amp;isModal=False </v>
          </cell>
          <cell r="BP452" t="str">
            <v>VIGENTE</v>
          </cell>
          <cell r="BR452" t="str">
            <v xml:space="preserve">https://community.secop.gov.co/Public/Tendering/ContractDetailView/Index?UniqueIdentifier=CO1.PCCNTR.8491826 </v>
          </cell>
          <cell r="BW452" t="e">
            <v>#N/A</v>
          </cell>
          <cell r="BX452" t="e">
            <v>#N/A</v>
          </cell>
          <cell r="BY452" t="e">
            <v>#N/A</v>
          </cell>
          <cell r="CN452">
            <v>90000000</v>
          </cell>
        </row>
        <row r="453">
          <cell r="J453" t="str">
            <v>N/A</v>
          </cell>
          <cell r="AO453" t="e">
            <v>#N/A</v>
          </cell>
          <cell r="BM453">
            <v>0</v>
          </cell>
          <cell r="BW453" t="e">
            <v>#N/A</v>
          </cell>
          <cell r="BX453" t="e">
            <v>#N/A</v>
          </cell>
          <cell r="BY453" t="e">
            <v>#N/A</v>
          </cell>
          <cell r="CN453">
            <v>0</v>
          </cell>
        </row>
        <row r="454">
          <cell r="J454" t="str">
            <v>N/A</v>
          </cell>
          <cell r="AO454" t="e">
            <v>#N/A</v>
          </cell>
          <cell r="BM454">
            <v>0</v>
          </cell>
          <cell r="BW454" t="e">
            <v>#N/A</v>
          </cell>
          <cell r="BX454" t="e">
            <v>#N/A</v>
          </cell>
          <cell r="BY454" t="e">
            <v>#N/A</v>
          </cell>
          <cell r="CN454">
            <v>0</v>
          </cell>
        </row>
        <row r="464">
          <cell r="AP464" t="str">
            <v>-</v>
          </cell>
        </row>
      </sheetData>
      <sheetData sheetId="2"/>
      <sheetData sheetId="3"/>
      <sheetData sheetId="4">
        <row r="3">
          <cell r="Q3">
            <v>31883122</v>
          </cell>
          <cell r="R3" t="str">
            <v>GONZALEZ PULGARIN ADRIANA</v>
          </cell>
          <cell r="S3" t="str">
            <v>Abono en cuenta</v>
          </cell>
          <cell r="T3" t="str">
            <v>Ahorro</v>
          </cell>
          <cell r="U3">
            <v>235417771</v>
          </cell>
          <cell r="V3" t="str">
            <v>Activa</v>
          </cell>
          <cell r="W3" t="str">
            <v>860003020</v>
          </cell>
          <cell r="X3" t="str">
            <v>BANCO BILBAO VIZCAYA ARGENTARIA COLOMBIA S.A. BBVA</v>
          </cell>
        </row>
        <row r="4">
          <cell r="Q4">
            <v>26288131</v>
          </cell>
          <cell r="R4" t="str">
            <v>COSSIO HIDALDO ROSMIRA</v>
          </cell>
          <cell r="S4" t="str">
            <v>Abono en cuenta</v>
          </cell>
          <cell r="T4" t="str">
            <v>Ahorro</v>
          </cell>
          <cell r="U4">
            <v>95928811949</v>
          </cell>
          <cell r="V4" t="str">
            <v>Activa</v>
          </cell>
          <cell r="W4" t="str">
            <v>890903938</v>
          </cell>
          <cell r="X4" t="str">
            <v>BANCOLOMBIA S.A.</v>
          </cell>
        </row>
        <row r="5">
          <cell r="Q5">
            <v>4679583</v>
          </cell>
          <cell r="R5" t="str">
            <v>GARCES RIASCOS ERNESTO ANGEL</v>
          </cell>
          <cell r="S5" t="str">
            <v>Abono en cuenta</v>
          </cell>
          <cell r="T5" t="str">
            <v>Ahorro</v>
          </cell>
          <cell r="U5">
            <v>74136760789</v>
          </cell>
          <cell r="V5" t="str">
            <v>Activa</v>
          </cell>
          <cell r="W5" t="str">
            <v>890903938</v>
          </cell>
          <cell r="X5" t="str">
            <v>BANCOLOMBIA S.A.</v>
          </cell>
        </row>
        <row r="6">
          <cell r="Q6">
            <v>14944970</v>
          </cell>
          <cell r="R6" t="str">
            <v>BOTERO ECHEVERRI HAROLD ALONSO</v>
          </cell>
          <cell r="S6" t="str">
            <v>Abono en cuenta</v>
          </cell>
          <cell r="T6" t="str">
            <v>Ahorro</v>
          </cell>
          <cell r="U6">
            <v>84204700817</v>
          </cell>
          <cell r="V6" t="str">
            <v>Activa</v>
          </cell>
          <cell r="W6" t="str">
            <v>890903938</v>
          </cell>
          <cell r="X6" t="str">
            <v>BANCOLOMBIA S.A.</v>
          </cell>
        </row>
        <row r="7">
          <cell r="Q7">
            <v>830101476</v>
          </cell>
          <cell r="R7" t="str">
            <v>COOPERATIVA DE VIGILANTES STARCOOP C.T.A.- STARCOOP C.T.A. - EN REORGANIZACIÓN</v>
          </cell>
          <cell r="S7" t="str">
            <v>Abono en cuenta</v>
          </cell>
          <cell r="T7" t="str">
            <v>Ahorro</v>
          </cell>
          <cell r="U7">
            <v>24104777549</v>
          </cell>
          <cell r="V7" t="str">
            <v>Activa</v>
          </cell>
          <cell r="W7" t="str">
            <v>860007335</v>
          </cell>
          <cell r="X7" t="str">
            <v>BANCO CAJA SOCIAL S.A.</v>
          </cell>
        </row>
        <row r="8">
          <cell r="Q8">
            <v>805000822</v>
          </cell>
          <cell r="R8" t="str">
            <v>A G CONSULTORES AMBIENTALES SAS</v>
          </cell>
          <cell r="S8" t="str">
            <v>Abono en cuenta</v>
          </cell>
          <cell r="T8" t="str">
            <v>Corriente</v>
          </cell>
          <cell r="U8">
            <v>84211455801</v>
          </cell>
          <cell r="V8" t="str">
            <v>Activa</v>
          </cell>
          <cell r="W8" t="str">
            <v>890903938</v>
          </cell>
          <cell r="X8" t="str">
            <v>BANCOLOMBIA S.A.</v>
          </cell>
        </row>
        <row r="9">
          <cell r="Q9">
            <v>4849550</v>
          </cell>
          <cell r="R9" t="str">
            <v>HURTADO DIAZ SILFREO</v>
          </cell>
          <cell r="S9" t="str">
            <v>Abono en cuenta</v>
          </cell>
          <cell r="T9" t="str">
            <v>Ahorro</v>
          </cell>
          <cell r="U9">
            <v>433092000000</v>
          </cell>
          <cell r="V9" t="str">
            <v>Activa</v>
          </cell>
          <cell r="W9" t="str">
            <v>800037800</v>
          </cell>
          <cell r="X9" t="str">
            <v>BANCO AGRARIO DE COLOMBIA S.A.</v>
          </cell>
        </row>
        <row r="10">
          <cell r="Q10">
            <v>98430680</v>
          </cell>
          <cell r="R10" t="str">
            <v>NAVARRETE MARTINEZ JOSE OVIDIO</v>
          </cell>
          <cell r="S10" t="str">
            <v>Abono en cuenta</v>
          </cell>
          <cell r="T10" t="str">
            <v>Ahorro</v>
          </cell>
          <cell r="U10">
            <v>89451698452</v>
          </cell>
          <cell r="V10" t="str">
            <v>Activa</v>
          </cell>
          <cell r="W10" t="str">
            <v>890903938</v>
          </cell>
          <cell r="X10" t="str">
            <v>BANCOLOMBIA S.A.</v>
          </cell>
        </row>
        <row r="11">
          <cell r="Q11">
            <v>1116259584</v>
          </cell>
          <cell r="R11" t="str">
            <v>MARTINEZ MOSQUERA JESSICA</v>
          </cell>
          <cell r="S11" t="str">
            <v>Abono en cuenta</v>
          </cell>
          <cell r="T11" t="str">
            <v>Ahorro</v>
          </cell>
          <cell r="U11">
            <v>84313946052</v>
          </cell>
          <cell r="V11" t="str">
            <v>Activa</v>
          </cell>
          <cell r="W11" t="str">
            <v>890903938</v>
          </cell>
          <cell r="X11" t="str">
            <v>BANCOLOMBIA S.A.</v>
          </cell>
        </row>
        <row r="12">
          <cell r="Q12">
            <v>900284069</v>
          </cell>
          <cell r="R12" t="str">
            <v>MAR 10 SAS</v>
          </cell>
          <cell r="S12" t="str">
            <v>Abono en cuenta</v>
          </cell>
          <cell r="T12" t="str">
            <v>Ahorro</v>
          </cell>
          <cell r="U12">
            <v>9360022968</v>
          </cell>
          <cell r="V12" t="str">
            <v>Activa</v>
          </cell>
          <cell r="W12" t="str">
            <v>860051894</v>
          </cell>
          <cell r="X12" t="str">
            <v>BANCO FINANDINA S A O FINANDINA ESTABLECIMIENTO BANCARIO</v>
          </cell>
        </row>
        <row r="13">
          <cell r="Q13">
            <v>901353947</v>
          </cell>
          <cell r="R13" t="str">
            <v>COLOMBIANA DE ASEO Y SERVICIOS S.A.S</v>
          </cell>
          <cell r="S13" t="str">
            <v>Abono en cuenta</v>
          </cell>
          <cell r="T13" t="str">
            <v>Ahorro</v>
          </cell>
          <cell r="U13">
            <v>96200060919</v>
          </cell>
          <cell r="V13" t="str">
            <v>Activa</v>
          </cell>
          <cell r="W13" t="str">
            <v>860034313</v>
          </cell>
          <cell r="X13" t="str">
            <v>BANCO DAVIVIENDA S.A.</v>
          </cell>
        </row>
        <row r="14">
          <cell r="Q14">
            <v>1113642262</v>
          </cell>
          <cell r="R14" t="str">
            <v>GIL RIVAS DIEGO FERNANDO</v>
          </cell>
          <cell r="S14" t="str">
            <v>Abono en cuenta</v>
          </cell>
          <cell r="T14" t="str">
            <v>Ahorro</v>
          </cell>
          <cell r="U14">
            <v>6697798500</v>
          </cell>
          <cell r="V14" t="str">
            <v>Activa</v>
          </cell>
          <cell r="W14" t="str">
            <v>890903938</v>
          </cell>
          <cell r="X14" t="str">
            <v>BANCOLOMBIA S.A.</v>
          </cell>
        </row>
        <row r="15">
          <cell r="Q15">
            <v>1098743846</v>
          </cell>
          <cell r="R15" t="str">
            <v>URQUIJO MONTAGUT LAURA CAMILA</v>
          </cell>
          <cell r="S15" t="str">
            <v>Abono en cuenta</v>
          </cell>
          <cell r="T15" t="str">
            <v>Ahorro</v>
          </cell>
          <cell r="U15">
            <v>451212000000</v>
          </cell>
          <cell r="V15" t="str">
            <v>Activa</v>
          </cell>
          <cell r="W15" t="str">
            <v>800037800</v>
          </cell>
          <cell r="X15" t="str">
            <v>BANCO AGRARIO DE COLOMBIA S.A.</v>
          </cell>
        </row>
        <row r="16">
          <cell r="Q16">
            <v>1143861129</v>
          </cell>
          <cell r="R16" t="str">
            <v>FRANCO CASTAÑO LEIDY YESENIA</v>
          </cell>
          <cell r="S16" t="str">
            <v>Abono en cuenta</v>
          </cell>
          <cell r="T16" t="str">
            <v>Ahorro</v>
          </cell>
          <cell r="U16">
            <v>5922016465</v>
          </cell>
          <cell r="V16" t="str">
            <v>Activa</v>
          </cell>
          <cell r="W16" t="str">
            <v>860034594</v>
          </cell>
          <cell r="X16" t="str">
            <v>SCOTIABANK COLPATRIA SA</v>
          </cell>
        </row>
        <row r="17">
          <cell r="Q17">
            <v>1059066560</v>
          </cell>
          <cell r="R17" t="str">
            <v>SANTOS ORTIZ NATALIA</v>
          </cell>
          <cell r="S17" t="str">
            <v>Abono en cuenta</v>
          </cell>
          <cell r="T17" t="str">
            <v>Ahorro</v>
          </cell>
          <cell r="U17">
            <v>678137555</v>
          </cell>
          <cell r="V17" t="str">
            <v>Activa</v>
          </cell>
          <cell r="W17" t="str">
            <v>860002964</v>
          </cell>
          <cell r="X17" t="str">
            <v>BANCO DE BOGOTA</v>
          </cell>
        </row>
        <row r="18">
          <cell r="Q18">
            <v>1061815005</v>
          </cell>
          <cell r="R18" t="str">
            <v>MONTES ROMERO JULIANA ISABEL</v>
          </cell>
          <cell r="S18" t="str">
            <v>Abono en cuenta</v>
          </cell>
          <cell r="T18" t="str">
            <v>Ahorro</v>
          </cell>
          <cell r="U18">
            <v>882094089</v>
          </cell>
          <cell r="V18" t="str">
            <v>Activa</v>
          </cell>
          <cell r="W18" t="str">
            <v>860003020</v>
          </cell>
          <cell r="X18" t="str">
            <v>BANCO BILBAO VIZCAYA ARGENTARIA COLOMBIA S.A. BBVA</v>
          </cell>
        </row>
        <row r="19">
          <cell r="Q19">
            <v>1107093799</v>
          </cell>
          <cell r="R19" t="str">
            <v>AGUILAR SALDAÑA JAIME</v>
          </cell>
          <cell r="S19" t="str">
            <v>Abono en cuenta</v>
          </cell>
          <cell r="T19" t="str">
            <v>Ahorro</v>
          </cell>
          <cell r="U19">
            <v>6000017126</v>
          </cell>
          <cell r="V19" t="str">
            <v>Activa</v>
          </cell>
          <cell r="W19" t="str">
            <v>890903938</v>
          </cell>
          <cell r="X19" t="str">
            <v>BANCOLOMBIA S.A.</v>
          </cell>
        </row>
        <row r="20">
          <cell r="Q20">
            <v>16772137</v>
          </cell>
          <cell r="R20" t="str">
            <v>RENGIFO MEJIA FRANK GENTIL</v>
          </cell>
          <cell r="S20" t="str">
            <v>Abono en cuenta</v>
          </cell>
          <cell r="T20" t="str">
            <v>Ahorro</v>
          </cell>
          <cell r="U20">
            <v>74900000820</v>
          </cell>
          <cell r="V20" t="str">
            <v>Activa</v>
          </cell>
          <cell r="W20" t="str">
            <v>890903938</v>
          </cell>
          <cell r="X20" t="str">
            <v>BANCOLOMBIA S.A.</v>
          </cell>
        </row>
        <row r="21">
          <cell r="Q21">
            <v>94521401</v>
          </cell>
          <cell r="R21" t="str">
            <v>PRADA CEBALLOS OSCAR EVELIO</v>
          </cell>
          <cell r="S21" t="str">
            <v>Abono en cuenta</v>
          </cell>
          <cell r="T21" t="str">
            <v>Ahorro</v>
          </cell>
          <cell r="U21">
            <v>74745228911</v>
          </cell>
          <cell r="V21" t="str">
            <v>Activa</v>
          </cell>
          <cell r="W21" t="str">
            <v>890903938</v>
          </cell>
          <cell r="X21" t="str">
            <v>BANCOLOMBIA S.A.</v>
          </cell>
        </row>
        <row r="22">
          <cell r="Q22">
            <v>1143852029</v>
          </cell>
          <cell r="R22" t="str">
            <v>FLOREZ HURTADO STEFANY</v>
          </cell>
          <cell r="S22" t="str">
            <v>Abono en cuenta</v>
          </cell>
          <cell r="T22" t="str">
            <v>Ahorro</v>
          </cell>
          <cell r="U22">
            <v>74521645087</v>
          </cell>
          <cell r="V22" t="str">
            <v>Activa</v>
          </cell>
          <cell r="W22" t="str">
            <v>890903938</v>
          </cell>
          <cell r="X22" t="str">
            <v>BANCOLOMBIA S.A.</v>
          </cell>
        </row>
        <row r="23">
          <cell r="Q23">
            <v>1130606226</v>
          </cell>
          <cell r="R23" t="str">
            <v>LOAIZA GONZALEZ CLAUDIA PATRICIA</v>
          </cell>
          <cell r="S23" t="str">
            <v>Abono en cuenta</v>
          </cell>
          <cell r="T23" t="str">
            <v>Ahorro</v>
          </cell>
          <cell r="U23">
            <v>18641041951</v>
          </cell>
          <cell r="V23" t="str">
            <v>Activa</v>
          </cell>
          <cell r="W23" t="str">
            <v>890903938</v>
          </cell>
          <cell r="X23" t="str">
            <v>BANCOLOMBIA S.A.</v>
          </cell>
        </row>
        <row r="24">
          <cell r="Q24">
            <v>1143866081</v>
          </cell>
          <cell r="R24" t="str">
            <v>PERLAZA GAMBOA ALEJANDRO</v>
          </cell>
          <cell r="S24" t="str">
            <v>Abono en cuenta</v>
          </cell>
          <cell r="T24" t="str">
            <v>Ahorro</v>
          </cell>
          <cell r="U24">
            <v>82599293082</v>
          </cell>
          <cell r="V24" t="str">
            <v>Activa</v>
          </cell>
          <cell r="W24" t="str">
            <v>890903938</v>
          </cell>
          <cell r="X24" t="str">
            <v>BANCOLOMBIA S.A.</v>
          </cell>
        </row>
        <row r="25">
          <cell r="Q25">
            <v>31525997</v>
          </cell>
          <cell r="R25" t="str">
            <v>GALVIS GLORIA PATRICIA</v>
          </cell>
          <cell r="S25" t="str">
            <v>Abono en cuenta</v>
          </cell>
          <cell r="T25" t="str">
            <v>Ahorro</v>
          </cell>
          <cell r="U25">
            <v>17270304524</v>
          </cell>
          <cell r="V25" t="str">
            <v>Activa</v>
          </cell>
          <cell r="W25" t="str">
            <v>860034313</v>
          </cell>
          <cell r="X25" t="str">
            <v>BANCO DAVIVIENDA S.A.</v>
          </cell>
        </row>
        <row r="26">
          <cell r="Q26">
            <v>25292225</v>
          </cell>
          <cell r="R26" t="str">
            <v>ORTEGA SANCHEZ CAROL JOHANNA</v>
          </cell>
          <cell r="S26" t="str">
            <v>Abono en cuenta</v>
          </cell>
          <cell r="T26" t="str">
            <v>Ahorro</v>
          </cell>
          <cell r="U26">
            <v>82900016624</v>
          </cell>
          <cell r="V26" t="str">
            <v>Activa</v>
          </cell>
          <cell r="W26" t="str">
            <v>890903938</v>
          </cell>
          <cell r="X26" t="str">
            <v>BANCOLOMBIA S.A.</v>
          </cell>
        </row>
        <row r="27">
          <cell r="Q27">
            <v>1144046748</v>
          </cell>
          <cell r="R27" t="str">
            <v>CARABALI MARULANDA KHAREM</v>
          </cell>
          <cell r="S27" t="str">
            <v>Abono en cuenta</v>
          </cell>
          <cell r="T27" t="str">
            <v>Ahorro</v>
          </cell>
          <cell r="U27">
            <v>26161388571</v>
          </cell>
          <cell r="V27" t="str">
            <v>Activa</v>
          </cell>
          <cell r="W27" t="str">
            <v>890903938</v>
          </cell>
          <cell r="X27" t="str">
            <v>BANCOLOMBIA S.A.</v>
          </cell>
        </row>
        <row r="28">
          <cell r="Q28">
            <v>67030941</v>
          </cell>
          <cell r="R28" t="str">
            <v>BETANCUR CASTRO CAROLINA</v>
          </cell>
          <cell r="S28" t="str">
            <v>Abono en cuenta</v>
          </cell>
          <cell r="T28" t="str">
            <v>Ahorro</v>
          </cell>
          <cell r="U28">
            <v>142223395</v>
          </cell>
          <cell r="V28" t="str">
            <v>Activa</v>
          </cell>
          <cell r="W28" t="str">
            <v>860002964</v>
          </cell>
          <cell r="X28" t="str">
            <v>BANCO DE BOGOTA</v>
          </cell>
        </row>
        <row r="29">
          <cell r="Q29">
            <v>25436388</v>
          </cell>
          <cell r="R29" t="str">
            <v>PERLAZA OCHOA GLADYS PATRICIA</v>
          </cell>
          <cell r="S29" t="str">
            <v>Abono en cuenta</v>
          </cell>
          <cell r="T29" t="str">
            <v>Ahorro</v>
          </cell>
          <cell r="U29">
            <v>30065132222</v>
          </cell>
          <cell r="V29" t="str">
            <v>Activa</v>
          </cell>
          <cell r="W29" t="str">
            <v>890903938</v>
          </cell>
          <cell r="X29" t="str">
            <v>BANCOLOMBIA S.A.</v>
          </cell>
        </row>
        <row r="30">
          <cell r="Q30">
            <v>1143948328</v>
          </cell>
          <cell r="R30" t="str">
            <v>GAITAN IDARRAGA LUIS FELIPE</v>
          </cell>
          <cell r="S30" t="str">
            <v>Abono en cuenta</v>
          </cell>
          <cell r="T30" t="str">
            <v>Ahorro</v>
          </cell>
          <cell r="U30">
            <v>113050166500</v>
          </cell>
          <cell r="V30" t="str">
            <v>Activa</v>
          </cell>
          <cell r="W30" t="str">
            <v>900047981</v>
          </cell>
          <cell r="X30" t="str">
            <v>BANCO FALABELLA S A</v>
          </cell>
        </row>
        <row r="31">
          <cell r="Q31">
            <v>1144145129</v>
          </cell>
          <cell r="R31" t="str">
            <v>ROJAS CALDERON ALLISON</v>
          </cell>
          <cell r="S31" t="str">
            <v>Abono en cuenta</v>
          </cell>
          <cell r="T31" t="str">
            <v>Ahorro</v>
          </cell>
          <cell r="U31">
            <v>74566551130</v>
          </cell>
          <cell r="V31" t="str">
            <v>Activa</v>
          </cell>
          <cell r="W31" t="str">
            <v>890903938</v>
          </cell>
          <cell r="X31" t="str">
            <v>BANCOLOMBIA S.A.</v>
          </cell>
        </row>
        <row r="32">
          <cell r="Q32">
            <v>75093305</v>
          </cell>
          <cell r="R32" t="str">
            <v>RONCANCIO DUQUE NESTOR JAVIER</v>
          </cell>
          <cell r="S32" t="str">
            <v>Abono en cuenta</v>
          </cell>
          <cell r="T32" t="str">
            <v>Ahorro</v>
          </cell>
          <cell r="U32">
            <v>71651576655</v>
          </cell>
          <cell r="V32" t="str">
            <v>Activa</v>
          </cell>
          <cell r="W32" t="str">
            <v>890903938</v>
          </cell>
          <cell r="X32" t="str">
            <v>BANCOLOMBIA S.A.</v>
          </cell>
        </row>
        <row r="33">
          <cell r="Q33">
            <v>1026579363</v>
          </cell>
          <cell r="R33" t="str">
            <v>HERNANDEZ ALDANA ERIKA DAYANA</v>
          </cell>
          <cell r="S33" t="str">
            <v>Abono en cuenta</v>
          </cell>
          <cell r="T33" t="str">
            <v>Ahorro</v>
          </cell>
          <cell r="U33">
            <v>7770339278</v>
          </cell>
          <cell r="V33" t="str">
            <v>Activa</v>
          </cell>
          <cell r="W33" t="str">
            <v>860034313</v>
          </cell>
          <cell r="X33" t="str">
            <v>BANCO DAVIVIENDA S.A.</v>
          </cell>
        </row>
        <row r="34">
          <cell r="Q34">
            <v>66999875</v>
          </cell>
          <cell r="R34" t="str">
            <v>RODRIGUEZ CERON CLAUDIA MERCEDES</v>
          </cell>
          <cell r="S34" t="str">
            <v>Abono en cuenta</v>
          </cell>
          <cell r="T34" t="str">
            <v>Ahorro</v>
          </cell>
          <cell r="U34">
            <v>24094585588</v>
          </cell>
          <cell r="V34" t="str">
            <v>Activa</v>
          </cell>
          <cell r="W34" t="str">
            <v>860007335</v>
          </cell>
          <cell r="X34" t="str">
            <v>BANCO CAJA SOCIAL S.A.</v>
          </cell>
        </row>
        <row r="35">
          <cell r="Q35">
            <v>10005251</v>
          </cell>
          <cell r="R35" t="str">
            <v>GIRALDO ARANGO FELIPE ALEJANDRO</v>
          </cell>
          <cell r="S35" t="str">
            <v>Abono en cuenta</v>
          </cell>
          <cell r="T35" t="str">
            <v>Ahorro</v>
          </cell>
          <cell r="U35">
            <v>570136170238556</v>
          </cell>
          <cell r="V35" t="str">
            <v>Activa</v>
          </cell>
          <cell r="W35" t="str">
            <v>860034313</v>
          </cell>
          <cell r="X35" t="str">
            <v>BANCO DAVIVIENDA S.A.</v>
          </cell>
        </row>
        <row r="36">
          <cell r="Q36">
            <v>1014218266</v>
          </cell>
          <cell r="R36" t="str">
            <v>DUARTE ESCAMILLA DANIELA FERNANDA</v>
          </cell>
          <cell r="S36" t="str">
            <v>Abono en cuenta</v>
          </cell>
          <cell r="T36" t="str">
            <v>Ahorro</v>
          </cell>
          <cell r="U36">
            <v>473700222956</v>
          </cell>
          <cell r="V36" t="str">
            <v>Activa</v>
          </cell>
          <cell r="W36" t="str">
            <v>800037800</v>
          </cell>
          <cell r="X36" t="str">
            <v>BANCO AGRARIO DE COLOMBIA S.A.</v>
          </cell>
        </row>
        <row r="37">
          <cell r="Q37">
            <v>1144061426</v>
          </cell>
          <cell r="R37" t="str">
            <v>ROJAS VELEZ STEPHANIA</v>
          </cell>
          <cell r="S37" t="str">
            <v>Abono en cuenta</v>
          </cell>
          <cell r="T37" t="str">
            <v>Ahorro</v>
          </cell>
          <cell r="U37">
            <v>60552292661</v>
          </cell>
          <cell r="V37" t="str">
            <v>Activa</v>
          </cell>
          <cell r="W37" t="str">
            <v>890903938</v>
          </cell>
          <cell r="X37" t="str">
            <v>BANCOLOMBIA S.A.</v>
          </cell>
        </row>
        <row r="38">
          <cell r="Q38">
            <v>1006106067</v>
          </cell>
          <cell r="R38" t="str">
            <v>CASTAÑEDA VELÁSQUEZ MARIA CAMILA</v>
          </cell>
          <cell r="S38" t="str">
            <v>Abono en cuenta</v>
          </cell>
          <cell r="T38" t="str">
            <v>Ahorro</v>
          </cell>
          <cell r="U38">
            <v>82947624101</v>
          </cell>
          <cell r="V38" t="str">
            <v>Activa</v>
          </cell>
          <cell r="W38" t="str">
            <v>890903938</v>
          </cell>
          <cell r="X38" t="str">
            <v>BANCOLOMBIA S.A.</v>
          </cell>
        </row>
        <row r="39">
          <cell r="Q39">
            <v>1052395035</v>
          </cell>
          <cell r="R39" t="str">
            <v>RINCON TORRES YEIMY FABIOLA</v>
          </cell>
          <cell r="S39" t="str">
            <v>Abono en cuenta</v>
          </cell>
          <cell r="T39" t="str">
            <v>Ahorro</v>
          </cell>
          <cell r="U39" t="str">
            <v>26200028421</v>
          </cell>
          <cell r="V39" t="str">
            <v>Activa</v>
          </cell>
          <cell r="W39" t="str">
            <v>890903938</v>
          </cell>
          <cell r="X39" t="str">
            <v>BANCOLOMBIA S.A.</v>
          </cell>
        </row>
        <row r="40">
          <cell r="Q40">
            <v>76332161</v>
          </cell>
          <cell r="R40" t="str">
            <v>GALVIS MUÑOZ PABLO JOSE</v>
          </cell>
          <cell r="S40" t="str">
            <v>Abono en cuenta</v>
          </cell>
          <cell r="T40" t="str">
            <v>Ahorro</v>
          </cell>
          <cell r="U40" t="str">
            <v>86831499330</v>
          </cell>
          <cell r="V40" t="str">
            <v>Activa</v>
          </cell>
          <cell r="W40" t="str">
            <v>890903938</v>
          </cell>
          <cell r="X40" t="str">
            <v>BANCOLOMBIA S.A.</v>
          </cell>
        </row>
        <row r="41">
          <cell r="Q41">
            <v>1075090109</v>
          </cell>
          <cell r="R41" t="str">
            <v>ECHEVERRY RAMIREZ ANDRÉS FELIPE</v>
          </cell>
          <cell r="S41" t="str">
            <v>Abono en cuenta</v>
          </cell>
          <cell r="T41" t="str">
            <v>Ahorro</v>
          </cell>
          <cell r="U41">
            <v>95957487352</v>
          </cell>
          <cell r="V41" t="str">
            <v>Activa</v>
          </cell>
          <cell r="W41" t="str">
            <v>890903938</v>
          </cell>
          <cell r="X41" t="str">
            <v>BANCOLOMBIA S.A.</v>
          </cell>
        </row>
        <row r="42">
          <cell r="Q42">
            <v>1089798708</v>
          </cell>
          <cell r="R42" t="str">
            <v>GUERRERO PAZ ANGEL ALBERTO</v>
          </cell>
          <cell r="S42" t="str">
            <v>Abono en cuenta</v>
          </cell>
          <cell r="T42" t="str">
            <v>Ahorro</v>
          </cell>
          <cell r="U42">
            <v>84207395713</v>
          </cell>
          <cell r="V42" t="str">
            <v>Activa</v>
          </cell>
          <cell r="W42" t="str">
            <v>890903938</v>
          </cell>
          <cell r="X42" t="str">
            <v>BANCOLOMBIA S.A.</v>
          </cell>
        </row>
        <row r="43">
          <cell r="Q43">
            <v>1045525767</v>
          </cell>
          <cell r="R43" t="str">
            <v>PINO ANGULO ALEXANDER</v>
          </cell>
          <cell r="S43" t="str">
            <v>Abono en cuenta</v>
          </cell>
          <cell r="T43" t="str">
            <v>Ahorro</v>
          </cell>
          <cell r="U43">
            <v>95900024542</v>
          </cell>
          <cell r="V43" t="str">
            <v>Activa</v>
          </cell>
          <cell r="W43" t="str">
            <v>890903938</v>
          </cell>
          <cell r="X43" t="str">
            <v>BANCOLOMBIA S.A.</v>
          </cell>
        </row>
        <row r="44">
          <cell r="Q44">
            <v>1144171574</v>
          </cell>
          <cell r="R44" t="str">
            <v>GONZALEZ GUEVARA DIEGO FERNANDO</v>
          </cell>
          <cell r="S44" t="str">
            <v>Abono en cuenta</v>
          </cell>
          <cell r="T44" t="str">
            <v>Ahorro</v>
          </cell>
          <cell r="U44">
            <v>26510710761</v>
          </cell>
          <cell r="V44" t="str">
            <v>Activa</v>
          </cell>
          <cell r="W44" t="str">
            <v>890903938</v>
          </cell>
          <cell r="X44" t="str">
            <v>BANCOLOMBIA S.A.</v>
          </cell>
        </row>
        <row r="45">
          <cell r="Q45">
            <v>27258238</v>
          </cell>
          <cell r="R45" t="str">
            <v>REINA SALAS EDILEY</v>
          </cell>
          <cell r="S45" t="str">
            <v>Abono en cuenta</v>
          </cell>
          <cell r="T45" t="str">
            <v>Ahorro</v>
          </cell>
          <cell r="U45">
            <v>469630108274</v>
          </cell>
          <cell r="V45" t="str">
            <v>Activa</v>
          </cell>
          <cell r="W45" t="str">
            <v>800037800</v>
          </cell>
          <cell r="X45" t="str">
            <v>BANCO AGRARIO DE COLOMBIA S.A.</v>
          </cell>
        </row>
        <row r="46">
          <cell r="Q46">
            <v>11865281</v>
          </cell>
          <cell r="R46" t="str">
            <v>CHOCHO WACORIZO ARNOVIO</v>
          </cell>
          <cell r="S46" t="str">
            <v>Abono en cuenta</v>
          </cell>
          <cell r="T46" t="str">
            <v>Ahorro</v>
          </cell>
          <cell r="U46">
            <v>620275172</v>
          </cell>
          <cell r="V46" t="str">
            <v>Activa</v>
          </cell>
          <cell r="W46" t="str">
            <v>860002964</v>
          </cell>
          <cell r="X46" t="str">
            <v>BANCO DE BOGOTA</v>
          </cell>
        </row>
        <row r="47">
          <cell r="Q47">
            <v>1148194271</v>
          </cell>
          <cell r="R47" t="str">
            <v>CORDOBA BERMUDEZ JOSE ALBERTO</v>
          </cell>
          <cell r="S47" t="str">
            <v>Abono en cuenta</v>
          </cell>
          <cell r="T47" t="str">
            <v>Ahorro</v>
          </cell>
          <cell r="U47">
            <v>76161714832</v>
          </cell>
          <cell r="V47" t="str">
            <v>Activa</v>
          </cell>
          <cell r="W47" t="str">
            <v>890903938</v>
          </cell>
          <cell r="X47" t="str">
            <v>BANCOLOMBIA S.A.</v>
          </cell>
        </row>
        <row r="48">
          <cell r="Q48">
            <v>14474574</v>
          </cell>
          <cell r="R48" t="str">
            <v>RENGIFO PAREDES CARLOS ALBERTO</v>
          </cell>
          <cell r="S48" t="str">
            <v>Abono en cuenta</v>
          </cell>
          <cell r="T48" t="str">
            <v>Ahorro</v>
          </cell>
          <cell r="U48">
            <v>84319691650</v>
          </cell>
          <cell r="V48" t="str">
            <v>Activa</v>
          </cell>
          <cell r="W48" t="str">
            <v>890903938</v>
          </cell>
          <cell r="X48" t="str">
            <v>BANCOLOMBIA S.A.</v>
          </cell>
        </row>
        <row r="49">
          <cell r="Q49">
            <v>1074713574</v>
          </cell>
          <cell r="R49" t="str">
            <v>CORDOBA PADILLA JHON JAIRO</v>
          </cell>
          <cell r="S49" t="str">
            <v>Abono en cuenta</v>
          </cell>
          <cell r="T49" t="str">
            <v>Ahorro</v>
          </cell>
          <cell r="U49">
            <v>95977746630</v>
          </cell>
          <cell r="V49" t="str">
            <v>Activa</v>
          </cell>
          <cell r="W49" t="str">
            <v>890903938</v>
          </cell>
          <cell r="X49" t="str">
            <v>BANCOLOMBIA S.A.</v>
          </cell>
        </row>
        <row r="50">
          <cell r="Q50">
            <v>25287573</v>
          </cell>
          <cell r="R50" t="str">
            <v>MUÑOZ ORDOÑEZ MARTHA ELENA</v>
          </cell>
          <cell r="S50" t="str">
            <v>Abono en cuenta</v>
          </cell>
          <cell r="T50" t="str">
            <v>Ahorro</v>
          </cell>
          <cell r="U50">
            <v>230290180025</v>
          </cell>
          <cell r="V50" t="str">
            <v>Activa</v>
          </cell>
          <cell r="W50" t="str">
            <v>860007738</v>
          </cell>
          <cell r="X50" t="str">
            <v>BANCO POPULAR S. A.</v>
          </cell>
        </row>
        <row r="51">
          <cell r="Q51">
            <v>1045503911</v>
          </cell>
          <cell r="R51" t="str">
            <v>VARELA PALOMEQUE WILSON ENRIQUE</v>
          </cell>
          <cell r="S51" t="str">
            <v>Abono en cuenta</v>
          </cell>
          <cell r="T51" t="str">
            <v>Ahorro</v>
          </cell>
          <cell r="U51">
            <v>54968814225</v>
          </cell>
          <cell r="V51" t="str">
            <v>Activa</v>
          </cell>
          <cell r="W51" t="str">
            <v>890903938</v>
          </cell>
          <cell r="X51" t="str">
            <v>BANCOLOMBIA S.A.</v>
          </cell>
        </row>
        <row r="52">
          <cell r="Q52">
            <v>38471380</v>
          </cell>
          <cell r="R52" t="str">
            <v>ESTUPIÑAN SALAS ELISANA</v>
          </cell>
          <cell r="S52" t="str">
            <v>Abono en cuenta</v>
          </cell>
          <cell r="T52" t="str">
            <v>Ahorro</v>
          </cell>
          <cell r="U52">
            <v>84350024033</v>
          </cell>
          <cell r="V52" t="str">
            <v>Activa</v>
          </cell>
          <cell r="W52" t="str">
            <v>890903938</v>
          </cell>
          <cell r="X52" t="str">
            <v>BANCOLOMBIA S.A.</v>
          </cell>
        </row>
        <row r="53">
          <cell r="Q53">
            <v>93401085</v>
          </cell>
          <cell r="R53" t="str">
            <v>CASTRILLON RODRIGUEZ JUAN CARLOS</v>
          </cell>
          <cell r="S53" t="str">
            <v>Abono en cuenta</v>
          </cell>
          <cell r="T53" t="str">
            <v>Ahorro</v>
          </cell>
          <cell r="U53">
            <v>24081034231</v>
          </cell>
          <cell r="V53" t="str">
            <v>Activa</v>
          </cell>
          <cell r="W53" t="str">
            <v>860007335</v>
          </cell>
          <cell r="X53" t="str">
            <v>BANCO CAJA SOCIAL S.A.</v>
          </cell>
        </row>
        <row r="54">
          <cell r="Q54">
            <v>1130604226</v>
          </cell>
          <cell r="R54" t="str">
            <v>HERNANDEZ PALMA ANGELICA MARIA</v>
          </cell>
          <cell r="S54" t="str">
            <v>Abono en cuenta</v>
          </cell>
          <cell r="T54" t="str">
            <v>Ahorro</v>
          </cell>
          <cell r="U54">
            <v>82981819230</v>
          </cell>
          <cell r="V54" t="str">
            <v>Activa</v>
          </cell>
          <cell r="W54" t="str">
            <v>890903938</v>
          </cell>
          <cell r="X54" t="str">
            <v>BANCOLOMBIA S.A.</v>
          </cell>
        </row>
        <row r="55">
          <cell r="Q55">
            <v>1085301502</v>
          </cell>
          <cell r="R55" t="str">
            <v>MEIRELES GUERRERO PAMELA</v>
          </cell>
          <cell r="S55" t="str">
            <v>Abono en cuenta</v>
          </cell>
          <cell r="T55" t="str">
            <v>Ahorro</v>
          </cell>
          <cell r="U55">
            <v>82973418307</v>
          </cell>
          <cell r="V55" t="str">
            <v>Activa</v>
          </cell>
          <cell r="W55" t="str">
            <v>890903938</v>
          </cell>
          <cell r="X55" t="str">
            <v>BANCOLOMBIA S.A.</v>
          </cell>
        </row>
        <row r="56">
          <cell r="Q56">
            <v>1143829409</v>
          </cell>
          <cell r="R56" t="str">
            <v>CASTILLO CUBILLOS MONICA ALEXANDRA</v>
          </cell>
          <cell r="S56" t="str">
            <v>Abono en cuenta</v>
          </cell>
          <cell r="T56" t="str">
            <v>Ahorro</v>
          </cell>
          <cell r="U56">
            <v>91205886449</v>
          </cell>
          <cell r="V56" t="str">
            <v>Activa</v>
          </cell>
          <cell r="W56" t="str">
            <v>890903938</v>
          </cell>
          <cell r="X56" t="str">
            <v>BANCOLOMBIA S.A.</v>
          </cell>
        </row>
        <row r="57">
          <cell r="Q57">
            <v>1061686800</v>
          </cell>
          <cell r="R57" t="str">
            <v>OSORIO VIDAL DORICEL</v>
          </cell>
          <cell r="S57" t="str">
            <v>Abono en cuenta</v>
          </cell>
          <cell r="T57" t="str">
            <v>Ahorro</v>
          </cell>
          <cell r="U57">
            <v>196000828349</v>
          </cell>
          <cell r="V57" t="str">
            <v>Activa</v>
          </cell>
          <cell r="W57" t="str">
            <v>860034313</v>
          </cell>
          <cell r="X57" t="str">
            <v>BANCO DAVIVIENDA S.A.</v>
          </cell>
        </row>
        <row r="58">
          <cell r="Q58">
            <v>1061796248</v>
          </cell>
          <cell r="R58" t="str">
            <v>FELIPE TORRES LUIS</v>
          </cell>
          <cell r="S58" t="str">
            <v>Abono en cuenta</v>
          </cell>
          <cell r="T58" t="str">
            <v>Ahorro</v>
          </cell>
          <cell r="U58">
            <v>91261921311</v>
          </cell>
          <cell r="V58" t="str">
            <v>Activa</v>
          </cell>
          <cell r="W58" t="str">
            <v>890903938</v>
          </cell>
          <cell r="X58" t="str">
            <v>BANCOLOMBIA S.A.</v>
          </cell>
        </row>
        <row r="59">
          <cell r="Q59">
            <v>1059046762</v>
          </cell>
          <cell r="R59" t="str">
            <v>PERLAZA ORTIZ WILNER</v>
          </cell>
          <cell r="S59" t="str">
            <v>Abono en cuenta</v>
          </cell>
          <cell r="T59" t="str">
            <v>Ahorro</v>
          </cell>
          <cell r="U59">
            <v>421392014451</v>
          </cell>
          <cell r="V59" t="str">
            <v>Activa</v>
          </cell>
          <cell r="W59" t="str">
            <v>800037800</v>
          </cell>
          <cell r="X59" t="str">
            <v>BANCO AGRARIO DE COLOMBIA S.A.</v>
          </cell>
        </row>
        <row r="60">
          <cell r="Q60">
            <v>1061776958</v>
          </cell>
          <cell r="R60" t="str">
            <v>ZAMBRANO TUNUBALA JAINER</v>
          </cell>
          <cell r="S60" t="str">
            <v>Abono en cuenta</v>
          </cell>
          <cell r="T60" t="str">
            <v>Ahorro</v>
          </cell>
          <cell r="U60">
            <v>520671538</v>
          </cell>
          <cell r="V60" t="str">
            <v>Activa</v>
          </cell>
          <cell r="W60" t="str">
            <v>860002964</v>
          </cell>
          <cell r="X60" t="str">
            <v>BANCO DE BOGOTA</v>
          </cell>
        </row>
        <row r="61">
          <cell r="Q61">
            <v>1061694684</v>
          </cell>
          <cell r="R61" t="str">
            <v>ACOSTA NARVAEZ OSCAR</v>
          </cell>
          <cell r="S61" t="str">
            <v>Abono en cuenta</v>
          </cell>
          <cell r="T61" t="str">
            <v>Ahorro</v>
          </cell>
          <cell r="U61">
            <v>488408622212</v>
          </cell>
          <cell r="V61" t="str">
            <v>Activa</v>
          </cell>
          <cell r="W61" t="str">
            <v>860034313</v>
          </cell>
          <cell r="X61" t="str">
            <v>BANCO DAVIVIENDA S.A.</v>
          </cell>
        </row>
        <row r="62">
          <cell r="Q62">
            <v>1061747902</v>
          </cell>
          <cell r="R62" t="str">
            <v>RENGIFO ARBOLEDA CLARYBEL</v>
          </cell>
          <cell r="S62" t="str">
            <v>Abono en cuenta</v>
          </cell>
          <cell r="T62" t="str">
            <v>Ahorro</v>
          </cell>
          <cell r="U62">
            <v>421012156982</v>
          </cell>
          <cell r="V62" t="str">
            <v>Activa</v>
          </cell>
          <cell r="W62" t="str">
            <v>800037800</v>
          </cell>
          <cell r="X62" t="str">
            <v>BANCO AGRARIO DE COLOMBIA S.A.</v>
          </cell>
        </row>
        <row r="63">
          <cell r="Q63">
            <v>4721834</v>
          </cell>
          <cell r="R63" t="str">
            <v>PECHENE HUILA HUVER ARLEY</v>
          </cell>
          <cell r="S63" t="str">
            <v>Abono en cuenta</v>
          </cell>
          <cell r="T63" t="str">
            <v>Ahorro</v>
          </cell>
          <cell r="U63" t="str">
            <v>817037054</v>
          </cell>
          <cell r="V63" t="str">
            <v>Activa</v>
          </cell>
          <cell r="W63" t="str">
            <v>860002964</v>
          </cell>
          <cell r="X63" t="str">
            <v>BANCO DE BOGOTA</v>
          </cell>
        </row>
        <row r="64">
          <cell r="Q64">
            <v>66825047</v>
          </cell>
          <cell r="R64" t="str">
            <v>MARIN RESTREPO MARGARITA MARIA</v>
          </cell>
          <cell r="S64" t="str">
            <v>Abono en cuenta</v>
          </cell>
          <cell r="T64" t="str">
            <v>Ahorro</v>
          </cell>
          <cell r="U64">
            <v>570016970084782</v>
          </cell>
          <cell r="V64" t="str">
            <v>Activa</v>
          </cell>
          <cell r="W64" t="str">
            <v>860034313</v>
          </cell>
          <cell r="X64" t="str">
            <v>BANCO DAVIVIENDA S.A.</v>
          </cell>
        </row>
        <row r="65">
          <cell r="Q65">
            <v>71987195</v>
          </cell>
          <cell r="R65" t="str">
            <v>HENRIQUEZ VALENCIA HERNAN ARIEL</v>
          </cell>
          <cell r="S65" t="str">
            <v>Abono en cuenta</v>
          </cell>
          <cell r="T65" t="str">
            <v>Ahorro</v>
          </cell>
          <cell r="U65">
            <v>413320131165</v>
          </cell>
          <cell r="V65" t="str">
            <v>Activa</v>
          </cell>
          <cell r="W65" t="str">
            <v>800037800</v>
          </cell>
          <cell r="X65" t="str">
            <v>BANCO AGRARIO DE COLOMBIA S.A.</v>
          </cell>
        </row>
        <row r="66">
          <cell r="Q66">
            <v>1061723900</v>
          </cell>
          <cell r="R66" t="str">
            <v>MAYA GIRON ANA MARIA</v>
          </cell>
          <cell r="S66" t="str">
            <v>Abono en cuenta</v>
          </cell>
          <cell r="T66" t="str">
            <v>Ahorro</v>
          </cell>
          <cell r="U66">
            <v>86819667294</v>
          </cell>
          <cell r="V66" t="str">
            <v>Activa</v>
          </cell>
          <cell r="W66" t="str">
            <v>890903938</v>
          </cell>
          <cell r="X66" t="str">
            <v>BANCOLOMBIA S.A.</v>
          </cell>
        </row>
        <row r="67">
          <cell r="Q67">
            <v>1074713508</v>
          </cell>
          <cell r="R67" t="str">
            <v>GUTIERREZ RAMIREZ FERNEY</v>
          </cell>
          <cell r="S67" t="str">
            <v>Abono en cuenta</v>
          </cell>
          <cell r="T67" t="str">
            <v>Ahorro</v>
          </cell>
          <cell r="U67">
            <v>95976255870</v>
          </cell>
          <cell r="V67" t="str">
            <v>Activa</v>
          </cell>
          <cell r="W67" t="str">
            <v>890903938</v>
          </cell>
          <cell r="X67" t="str">
            <v>BANCOLOMBIA S.A.</v>
          </cell>
        </row>
        <row r="68">
          <cell r="Q68">
            <v>1002846215</v>
          </cell>
          <cell r="R68" t="str">
            <v>CHOCUE PAJA LEYDER</v>
          </cell>
          <cell r="S68" t="str">
            <v>Abono en cuenta</v>
          </cell>
          <cell r="T68" t="str">
            <v>Ahorro</v>
          </cell>
          <cell r="U68">
            <v>17400052298</v>
          </cell>
          <cell r="V68" t="str">
            <v>Activa</v>
          </cell>
          <cell r="W68" t="str">
            <v>890903938</v>
          </cell>
          <cell r="X68" t="str">
            <v>BANCOLOMBIA S.A.</v>
          </cell>
        </row>
        <row r="69">
          <cell r="Q69">
            <v>1077481143</v>
          </cell>
          <cell r="R69" t="str">
            <v>CORDOBA MARTINEZ GERMAN DARIO</v>
          </cell>
          <cell r="S69" t="str">
            <v>Abono en cuenta</v>
          </cell>
          <cell r="T69" t="str">
            <v>Ahorro</v>
          </cell>
          <cell r="U69">
            <v>91231313368</v>
          </cell>
          <cell r="V69" t="str">
            <v>Activa</v>
          </cell>
          <cell r="W69" t="str">
            <v>890903938</v>
          </cell>
          <cell r="X69" t="str">
            <v>BANCOLOMBIA S.A.</v>
          </cell>
        </row>
        <row r="70">
          <cell r="Q70">
            <v>34678158</v>
          </cell>
          <cell r="R70" t="str">
            <v>PALACIOS CUERO ALICIA</v>
          </cell>
          <cell r="S70" t="str">
            <v>Abono en cuenta</v>
          </cell>
          <cell r="T70" t="str">
            <v>Ahorro</v>
          </cell>
          <cell r="U70" t="str">
            <v>021250095993</v>
          </cell>
          <cell r="V70" t="str">
            <v>Activa</v>
          </cell>
          <cell r="W70" t="str">
            <v>800037800</v>
          </cell>
          <cell r="X70" t="str">
            <v>BANCO AGRARIO DE COLOMBIA S.A.</v>
          </cell>
        </row>
        <row r="71">
          <cell r="Q71">
            <v>1075093218</v>
          </cell>
          <cell r="R71" t="str">
            <v>ROMAÑA ASPRILLA KEILA</v>
          </cell>
          <cell r="S71" t="str">
            <v>Abono en cuenta</v>
          </cell>
          <cell r="T71" t="str">
            <v>Ahorro</v>
          </cell>
          <cell r="U71" t="str">
            <v>54947423889</v>
          </cell>
          <cell r="V71" t="str">
            <v>Activa</v>
          </cell>
          <cell r="W71" t="str">
            <v>890903938</v>
          </cell>
          <cell r="X71" t="str">
            <v>BANCOLOMBIA S.A.</v>
          </cell>
        </row>
        <row r="72">
          <cell r="Q72">
            <v>1151934928</v>
          </cell>
          <cell r="R72" t="str">
            <v>CARDONA BOTERO VICTORIA EUGENIA</v>
          </cell>
          <cell r="S72" t="str">
            <v>Abono en cuenta</v>
          </cell>
          <cell r="T72" t="str">
            <v>Ahorro</v>
          </cell>
          <cell r="U72" t="str">
            <v>91230554523</v>
          </cell>
          <cell r="V72" t="str">
            <v>Activa</v>
          </cell>
          <cell r="W72" t="str">
            <v>890903938</v>
          </cell>
          <cell r="X72" t="str">
            <v>BANCOLOMBIA S.A.</v>
          </cell>
        </row>
        <row r="73">
          <cell r="Q73">
            <v>71353566</v>
          </cell>
          <cell r="R73" t="str">
            <v>PINILLA CESPEDES HARLENSON</v>
          </cell>
          <cell r="S73" t="str">
            <v>Abono en cuenta</v>
          </cell>
          <cell r="T73" t="str">
            <v>Ahorro</v>
          </cell>
          <cell r="U73" t="str">
            <v>620316232</v>
          </cell>
          <cell r="V73" t="str">
            <v>Activa</v>
          </cell>
          <cell r="W73" t="str">
            <v>860002964</v>
          </cell>
          <cell r="X73" t="str">
            <v>BANCO DE BOGOTA</v>
          </cell>
        </row>
        <row r="74">
          <cell r="Q74">
            <v>70560229</v>
          </cell>
          <cell r="R74" t="str">
            <v>GIL ALVAREZ LUIS ENRIQUE</v>
          </cell>
          <cell r="S74" t="str">
            <v>Abono en cuenta</v>
          </cell>
          <cell r="T74" t="str">
            <v>Ahorro</v>
          </cell>
          <cell r="U74" t="str">
            <v>433090008823</v>
          </cell>
          <cell r="V74" t="str">
            <v>Activa</v>
          </cell>
          <cell r="W74" t="str">
            <v>800037800</v>
          </cell>
          <cell r="X74" t="str">
            <v>BANCO AGRARIO DE COLOMBIA S.A.</v>
          </cell>
        </row>
        <row r="75">
          <cell r="Q75">
            <v>94444438</v>
          </cell>
          <cell r="R75" t="str">
            <v>ESTUPIÑAN ESTUPIÑAN VICTOR HUGO</v>
          </cell>
          <cell r="S75" t="str">
            <v>Abono en cuenta</v>
          </cell>
          <cell r="T75" t="str">
            <v>Ahorro</v>
          </cell>
          <cell r="U75" t="str">
            <v>24120524831</v>
          </cell>
          <cell r="V75" t="str">
            <v>Activa</v>
          </cell>
          <cell r="W75" t="str">
            <v>860007335</v>
          </cell>
          <cell r="X75" t="str">
            <v>BANCO CAJA SOCIAL S.A.</v>
          </cell>
        </row>
        <row r="76">
          <cell r="Q76">
            <v>1110509504</v>
          </cell>
          <cell r="R76" t="str">
            <v>NIÑO GOMEZ HECTOR JAVIER</v>
          </cell>
          <cell r="S76" t="str">
            <v>Abono en cuenta</v>
          </cell>
          <cell r="T76" t="str">
            <v>Ahorro</v>
          </cell>
          <cell r="U76" t="str">
            <v>83103053237</v>
          </cell>
          <cell r="V76" t="str">
            <v>Activa</v>
          </cell>
          <cell r="W76" t="str">
            <v>890903938</v>
          </cell>
          <cell r="X76" t="str">
            <v>BANCOLOMBIA S.A.</v>
          </cell>
        </row>
        <row r="77">
          <cell r="Q77">
            <v>1045509745</v>
          </cell>
          <cell r="R77" t="str">
            <v>PALACIO AYALA KATERINE</v>
          </cell>
          <cell r="S77" t="str">
            <v>Abono en cuenta</v>
          </cell>
          <cell r="T77" t="str">
            <v>Ahorro</v>
          </cell>
          <cell r="U77" t="str">
            <v>95930867226</v>
          </cell>
          <cell r="V77" t="str">
            <v>Activa</v>
          </cell>
          <cell r="W77" t="str">
            <v>890903938</v>
          </cell>
          <cell r="X77" t="str">
            <v>BANCOLOMBIA S.A.</v>
          </cell>
        </row>
        <row r="78">
          <cell r="Q78">
            <v>1086359324</v>
          </cell>
          <cell r="R78" t="str">
            <v>MENA ORTEGA JULIE MANUELA</v>
          </cell>
          <cell r="S78" t="str">
            <v>Abono en cuenta</v>
          </cell>
          <cell r="T78" t="str">
            <v>Ahorro</v>
          </cell>
          <cell r="U78" t="str">
            <v>7942017445</v>
          </cell>
          <cell r="V78" t="str">
            <v>Activa</v>
          </cell>
          <cell r="W78" t="str">
            <v>860034594</v>
          </cell>
          <cell r="X78" t="str">
            <v>SCOTIABANK COLPATRIA SA</v>
          </cell>
        </row>
        <row r="79">
          <cell r="Q79">
            <v>1002847004</v>
          </cell>
          <cell r="R79" t="str">
            <v>LIS FLOR ANA CRISTINA</v>
          </cell>
          <cell r="S79" t="str">
            <v>Abono en cuenta</v>
          </cell>
          <cell r="T79" t="str">
            <v>Ahorro</v>
          </cell>
          <cell r="U79">
            <v>86800040983</v>
          </cell>
          <cell r="V79" t="str">
            <v>Activa</v>
          </cell>
          <cell r="W79" t="str">
            <v>890903938</v>
          </cell>
          <cell r="X79" t="str">
            <v>BANCOLOMBIA S.A.</v>
          </cell>
        </row>
        <row r="80">
          <cell r="Q80">
            <v>12001258</v>
          </cell>
          <cell r="R80" t="str">
            <v>MOSQUERA ROJAS JOVANNY</v>
          </cell>
          <cell r="S80" t="str">
            <v>Abono en cuenta</v>
          </cell>
          <cell r="T80" t="str">
            <v>Ahorro</v>
          </cell>
          <cell r="U80">
            <v>95947677340</v>
          </cell>
          <cell r="V80" t="str">
            <v>Activa</v>
          </cell>
          <cell r="W80" t="str">
            <v>890903938</v>
          </cell>
          <cell r="X80" t="str">
            <v>BANCOLOMBIA S.A.</v>
          </cell>
        </row>
        <row r="81">
          <cell r="Q81">
            <v>1003786679</v>
          </cell>
          <cell r="R81" t="str">
            <v>CHOCHO CARPIO PHIUSUT</v>
          </cell>
          <cell r="S81" t="str">
            <v>Abono en cuenta</v>
          </cell>
          <cell r="T81" t="str">
            <v>Ahorro</v>
          </cell>
          <cell r="U81">
            <v>95977473943</v>
          </cell>
          <cell r="V81" t="str">
            <v>Activa</v>
          </cell>
          <cell r="W81" t="str">
            <v>890903938</v>
          </cell>
          <cell r="X81" t="str">
            <v>BANCOLOMBIA S.A.</v>
          </cell>
        </row>
        <row r="82">
          <cell r="Q82">
            <v>26379327</v>
          </cell>
          <cell r="R82" t="str">
            <v>MOYA MARTINEZ GLORIA ESTELA</v>
          </cell>
          <cell r="S82" t="str">
            <v>Abono en cuenta</v>
          </cell>
          <cell r="T82" t="str">
            <v>Ahorro</v>
          </cell>
          <cell r="U82">
            <v>95924679060</v>
          </cell>
          <cell r="V82" t="str">
            <v>Activa</v>
          </cell>
          <cell r="W82" t="str">
            <v>890903938</v>
          </cell>
          <cell r="X82" t="str">
            <v>BANCOLOMBIA S.A.</v>
          </cell>
        </row>
        <row r="83">
          <cell r="Q83">
            <v>1192764575</v>
          </cell>
          <cell r="R83" t="str">
            <v>MARQUEZ GUERRERO EDER</v>
          </cell>
          <cell r="S83" t="str">
            <v>Abono en cuenta</v>
          </cell>
          <cell r="T83" t="str">
            <v>Ahorro</v>
          </cell>
          <cell r="U83">
            <v>6071126712</v>
          </cell>
          <cell r="V83" t="str">
            <v>Activa</v>
          </cell>
          <cell r="W83" t="str">
            <v>890903938</v>
          </cell>
          <cell r="X83" t="str">
            <v>BANCOLOMBIA S.A.</v>
          </cell>
        </row>
        <row r="84">
          <cell r="Q84">
            <v>1087195505</v>
          </cell>
          <cell r="R84" t="str">
            <v>ANDRADE CORTES SANDRA VIVIANA</v>
          </cell>
          <cell r="S84" t="str">
            <v>Abono en cuenta</v>
          </cell>
          <cell r="T84" t="str">
            <v>Ahorro</v>
          </cell>
          <cell r="U84">
            <v>89462641070</v>
          </cell>
          <cell r="V84" t="str">
            <v>Activa</v>
          </cell>
          <cell r="W84" t="str">
            <v>890903938</v>
          </cell>
          <cell r="X84" t="str">
            <v>BANCOLOMBIA S.A.</v>
          </cell>
        </row>
        <row r="85">
          <cell r="Q85">
            <v>1045500630</v>
          </cell>
          <cell r="R85" t="str">
            <v>CUESTA CARRILLO KATHERINE</v>
          </cell>
          <cell r="S85" t="str">
            <v>Abono en cuenta</v>
          </cell>
          <cell r="T85" t="str">
            <v>Ahorro</v>
          </cell>
          <cell r="U85">
            <v>95978204181</v>
          </cell>
          <cell r="V85" t="str">
            <v>Activa</v>
          </cell>
          <cell r="W85" t="str">
            <v>890903938</v>
          </cell>
          <cell r="X85" t="str">
            <v>BANCOLOMBIA S.A.</v>
          </cell>
        </row>
        <row r="86">
          <cell r="Q86">
            <v>1149189457</v>
          </cell>
          <cell r="R86" t="str">
            <v>CORTES IBARBO JAUIN</v>
          </cell>
          <cell r="S86" t="str">
            <v>Abono en cuenta</v>
          </cell>
          <cell r="T86" t="str">
            <v>Ahorro</v>
          </cell>
          <cell r="U86">
            <v>82520729077</v>
          </cell>
          <cell r="V86" t="str">
            <v>Activa</v>
          </cell>
          <cell r="W86" t="str">
            <v>890903938</v>
          </cell>
          <cell r="X86" t="str">
            <v>BANCOLOMBIA S.A.</v>
          </cell>
        </row>
        <row r="87">
          <cell r="Q87">
            <v>12002023</v>
          </cell>
          <cell r="R87" t="str">
            <v>TOVAR PEÑA POLICARPO</v>
          </cell>
          <cell r="S87" t="str">
            <v>Abono en cuenta</v>
          </cell>
          <cell r="T87" t="str">
            <v>Ahorro</v>
          </cell>
          <cell r="U87">
            <v>433602173546</v>
          </cell>
          <cell r="V87" t="str">
            <v>Activa</v>
          </cell>
          <cell r="W87" t="str">
            <v>800037800</v>
          </cell>
          <cell r="X87" t="str">
            <v>BANCO AGRARIO DE COLOMBIA S.A.</v>
          </cell>
        </row>
        <row r="88">
          <cell r="Q88">
            <v>1087193372</v>
          </cell>
          <cell r="R88" t="str">
            <v>CORTES QUIÑONEZ JAIME RODOLFO</v>
          </cell>
          <cell r="S88" t="str">
            <v>Abono en cuenta</v>
          </cell>
          <cell r="T88" t="str">
            <v>Ahorro</v>
          </cell>
          <cell r="U88">
            <v>89495582451</v>
          </cell>
          <cell r="V88" t="str">
            <v>Activa</v>
          </cell>
          <cell r="W88" t="str">
            <v>890903938</v>
          </cell>
          <cell r="X88" t="str">
            <v>BANCOLOMBIA S.A.</v>
          </cell>
        </row>
        <row r="89">
          <cell r="Q89">
            <v>1003757633</v>
          </cell>
          <cell r="R89" t="str">
            <v>GARRIDO CARDENAS SANTIAGO KALETH</v>
          </cell>
          <cell r="S89" t="str">
            <v>Abono en cuenta</v>
          </cell>
          <cell r="T89" t="str">
            <v>Ahorro</v>
          </cell>
          <cell r="U89">
            <v>95977122725</v>
          </cell>
          <cell r="V89" t="str">
            <v>Activa</v>
          </cell>
          <cell r="W89" t="str">
            <v>890903938</v>
          </cell>
          <cell r="X89" t="str">
            <v>BANCOLOMBIA S.A.</v>
          </cell>
        </row>
        <row r="90">
          <cell r="Q90">
            <v>1087128671</v>
          </cell>
          <cell r="R90" t="str">
            <v>CUERO VALVERDE SANDRA SULEIMA</v>
          </cell>
          <cell r="S90" t="str">
            <v>Abono en cuenta</v>
          </cell>
          <cell r="T90" t="str">
            <v>Ahorro</v>
          </cell>
          <cell r="U90" t="str">
            <v>106800048121</v>
          </cell>
          <cell r="V90" t="str">
            <v>Activa</v>
          </cell>
          <cell r="W90" t="str">
            <v>860034313</v>
          </cell>
          <cell r="X90" t="str">
            <v>BANCO DAVIVIENDA S.A.</v>
          </cell>
        </row>
        <row r="91">
          <cell r="Q91">
            <v>1045519506</v>
          </cell>
          <cell r="R91" t="str">
            <v>MOSQUERA VACA LISANA</v>
          </cell>
          <cell r="S91" t="str">
            <v>Abono en cuenta</v>
          </cell>
          <cell r="T91" t="str">
            <v>Ahorro</v>
          </cell>
          <cell r="U91">
            <v>95926846851</v>
          </cell>
          <cell r="V91" t="str">
            <v>Activa</v>
          </cell>
          <cell r="W91" t="str">
            <v>890903938</v>
          </cell>
          <cell r="X91" t="str">
            <v>BANCOLOMBIA S.A.</v>
          </cell>
        </row>
        <row r="92">
          <cell r="Q92">
            <v>1193549020</v>
          </cell>
          <cell r="R92" t="str">
            <v>CUESTA MORENO JUAN CAMILO</v>
          </cell>
          <cell r="S92" t="str">
            <v>Abono en cuenta</v>
          </cell>
          <cell r="T92" t="str">
            <v>Ahorro</v>
          </cell>
          <cell r="U92">
            <v>87075231932</v>
          </cell>
          <cell r="V92" t="str">
            <v>Activa</v>
          </cell>
          <cell r="W92" t="str">
            <v>890903938</v>
          </cell>
          <cell r="X92" t="str">
            <v>BANCOLOMBIA S.A.</v>
          </cell>
        </row>
        <row r="93">
          <cell r="Q93">
            <v>1059445705</v>
          </cell>
          <cell r="R93" t="str">
            <v>CAMPAZ CORTES KENIA LUCIA</v>
          </cell>
          <cell r="S93" t="str">
            <v>Abono en cuenta</v>
          </cell>
          <cell r="T93" t="str">
            <v>Ahorro</v>
          </cell>
          <cell r="U93">
            <v>421250041964</v>
          </cell>
          <cell r="V93" t="str">
            <v>Activa</v>
          </cell>
          <cell r="W93" t="str">
            <v>800037800</v>
          </cell>
          <cell r="X93" t="str">
            <v>BANCO AGRARIO DE COLOMBIA S.A.</v>
          </cell>
        </row>
        <row r="94">
          <cell r="Q94">
            <v>1143878096</v>
          </cell>
          <cell r="R94" t="str">
            <v>MAMIAN QUINAYAS DAIVER LEANDRO</v>
          </cell>
          <cell r="S94" t="str">
            <v>Abono en cuenta</v>
          </cell>
          <cell r="T94" t="str">
            <v>Ahorro</v>
          </cell>
          <cell r="U94" t="str">
            <v>87041577981</v>
          </cell>
          <cell r="V94" t="str">
            <v>Activa</v>
          </cell>
          <cell r="W94" t="str">
            <v>890903938</v>
          </cell>
          <cell r="X94" t="str">
            <v>BANCOLOMBIA S.A.</v>
          </cell>
        </row>
        <row r="95">
          <cell r="Q95">
            <v>10387887</v>
          </cell>
          <cell r="R95" t="str">
            <v>OBREGON SOLIS LEIDER</v>
          </cell>
          <cell r="S95" t="str">
            <v>Abono en cuenta</v>
          </cell>
          <cell r="T95" t="str">
            <v>Ahorro</v>
          </cell>
          <cell r="U95" t="str">
            <v>421250122557</v>
          </cell>
          <cell r="V95" t="str">
            <v>Activa</v>
          </cell>
          <cell r="W95" t="str">
            <v>800037800</v>
          </cell>
          <cell r="X95" t="str">
            <v>BANCO AGRARIO DE COLOMBIA S.A.</v>
          </cell>
        </row>
        <row r="96">
          <cell r="Q96">
            <v>1006093521</v>
          </cell>
          <cell r="R96" t="str">
            <v>REYES MADRIGAL YULY XIMENA</v>
          </cell>
          <cell r="S96" t="str">
            <v>Abono en cuenta</v>
          </cell>
          <cell r="T96" t="str">
            <v>Ahorro</v>
          </cell>
          <cell r="U96">
            <v>93700001660</v>
          </cell>
          <cell r="V96" t="str">
            <v>Activa</v>
          </cell>
          <cell r="W96" t="str">
            <v>890903938</v>
          </cell>
          <cell r="X96" t="str">
            <v>BANCOLOMBIA S.A.</v>
          </cell>
        </row>
        <row r="97">
          <cell r="Q97">
            <v>1067941647</v>
          </cell>
          <cell r="R97" t="str">
            <v>MARTINEZ LOPEZ HUGO SEBASTIAN</v>
          </cell>
          <cell r="S97" t="str">
            <v>Abono en cuenta</v>
          </cell>
          <cell r="T97" t="str">
            <v>Ahorro</v>
          </cell>
          <cell r="U97">
            <v>7352018088</v>
          </cell>
          <cell r="V97" t="str">
            <v>Activa</v>
          </cell>
          <cell r="W97" t="str">
            <v>860034594</v>
          </cell>
          <cell r="X97" t="str">
            <v>SCOTIABANK COLPATRIA SA</v>
          </cell>
        </row>
        <row r="98">
          <cell r="Q98">
            <v>800219876</v>
          </cell>
          <cell r="R98" t="str">
            <v>PLUXEE COLOMBIA S.A.S.</v>
          </cell>
          <cell r="S98" t="str">
            <v>Abono en cuenta</v>
          </cell>
          <cell r="T98" t="str">
            <v>Corriente</v>
          </cell>
          <cell r="U98">
            <v>4821987602</v>
          </cell>
          <cell r="V98" t="str">
            <v>Activa</v>
          </cell>
          <cell r="W98" t="str">
            <v>890903938</v>
          </cell>
          <cell r="X98" t="str">
            <v>BANCOLOMBIA S.A.</v>
          </cell>
        </row>
        <row r="99">
          <cell r="Q99">
            <v>800219876</v>
          </cell>
          <cell r="R99" t="str">
            <v>PLUXEE COLOMBIA S.A.S.</v>
          </cell>
          <cell r="S99" t="str">
            <v>Abono en cuenta</v>
          </cell>
          <cell r="T99" t="str">
            <v>Corriente</v>
          </cell>
          <cell r="U99">
            <v>4821987602</v>
          </cell>
          <cell r="V99" t="str">
            <v>Activa</v>
          </cell>
          <cell r="W99" t="str">
            <v>890903938</v>
          </cell>
          <cell r="X99" t="str">
            <v>BANCOLOMBIA S.A.</v>
          </cell>
        </row>
        <row r="100">
          <cell r="Q100">
            <v>800219876</v>
          </cell>
          <cell r="R100" t="str">
            <v>PLUXEE COLOMBIA S.A.S.</v>
          </cell>
          <cell r="S100" t="str">
            <v>Abono en cuenta</v>
          </cell>
          <cell r="T100" t="str">
            <v>Corriente</v>
          </cell>
          <cell r="U100">
            <v>4821987602</v>
          </cell>
          <cell r="V100" t="str">
            <v>Activa</v>
          </cell>
          <cell r="W100" t="str">
            <v>890903938</v>
          </cell>
          <cell r="X100" t="str">
            <v>BANCOLOMBIA S.A.</v>
          </cell>
        </row>
        <row r="101">
          <cell r="Q101">
            <v>1087807912</v>
          </cell>
          <cell r="R101" t="str">
            <v>GUTIERREZ CORTES MARTHA DANIELA</v>
          </cell>
          <cell r="S101" t="str">
            <v>Abono en cuenta</v>
          </cell>
          <cell r="T101" t="str">
            <v>Ahorro</v>
          </cell>
          <cell r="U101">
            <v>488430198082</v>
          </cell>
          <cell r="V101" t="str">
            <v>Activa</v>
          </cell>
          <cell r="W101" t="str">
            <v>860034313</v>
          </cell>
          <cell r="X101" t="str">
            <v>BANCO DAVIVIENDA S.A.</v>
          </cell>
        </row>
        <row r="102">
          <cell r="Q102">
            <v>1089798420</v>
          </cell>
          <cell r="R102" t="str">
            <v>MONTAÑO QUIÑONEZ LUIS CARLOS</v>
          </cell>
          <cell r="S102" t="str">
            <v>Abono en cuenta</v>
          </cell>
          <cell r="T102" t="str">
            <v>Ahorro</v>
          </cell>
          <cell r="U102">
            <v>74146003412</v>
          </cell>
          <cell r="V102" t="str">
            <v>Activa</v>
          </cell>
          <cell r="W102" t="str">
            <v>890903938</v>
          </cell>
          <cell r="X102" t="str">
            <v>BANCOLOMBIA S.A.</v>
          </cell>
        </row>
        <row r="103">
          <cell r="Q103">
            <v>1193563296</v>
          </cell>
          <cell r="R103" t="str">
            <v>PAZ TORRES MAICOL JHOJAN</v>
          </cell>
          <cell r="S103" t="str">
            <v>Abono en cuenta</v>
          </cell>
          <cell r="T103" t="str">
            <v>Ahorro</v>
          </cell>
          <cell r="U103">
            <v>24143753586</v>
          </cell>
          <cell r="V103" t="str">
            <v>Activa</v>
          </cell>
          <cell r="W103" t="str">
            <v>860007335</v>
          </cell>
          <cell r="X103" t="str">
            <v>BANCO CAJA SOCIAL S.A.</v>
          </cell>
        </row>
        <row r="104">
          <cell r="Q104">
            <v>1085307745</v>
          </cell>
          <cell r="R104" t="str">
            <v>CHAVES HOYOS BRENDA JULIANA</v>
          </cell>
          <cell r="S104" t="str">
            <v>Abono en cuenta</v>
          </cell>
          <cell r="T104" t="str">
            <v>Ahorro</v>
          </cell>
          <cell r="U104">
            <v>488425290092</v>
          </cell>
          <cell r="V104" t="str">
            <v>Activa</v>
          </cell>
          <cell r="W104" t="str">
            <v>860034313</v>
          </cell>
          <cell r="X104" t="str">
            <v>BANCO DAVIVIENDA S.A.</v>
          </cell>
        </row>
        <row r="105">
          <cell r="Q105">
            <v>1117490766</v>
          </cell>
          <cell r="R105" t="str">
            <v>PEÑA GONZALEZ YURY LORENA</v>
          </cell>
          <cell r="S105" t="str">
            <v>Abono en cuenta</v>
          </cell>
          <cell r="T105" t="str">
            <v>Ahorro</v>
          </cell>
          <cell r="U105">
            <v>700875511</v>
          </cell>
          <cell r="V105" t="str">
            <v>Activa</v>
          </cell>
          <cell r="W105" t="str">
            <v>890300279</v>
          </cell>
          <cell r="X105" t="str">
            <v>BANCO DE OCCIDENTE</v>
          </cell>
        </row>
        <row r="106">
          <cell r="Q106">
            <v>830077655</v>
          </cell>
          <cell r="R106" t="str">
            <v>PANAMERICANA OUTSOURCING S.A.</v>
          </cell>
          <cell r="S106" t="str">
            <v>Abono en cuenta</v>
          </cell>
          <cell r="T106" t="str">
            <v>Corriente</v>
          </cell>
          <cell r="U106">
            <v>17406862171</v>
          </cell>
          <cell r="V106" t="str">
            <v>Activa</v>
          </cell>
          <cell r="W106" t="str">
            <v>890903938</v>
          </cell>
          <cell r="X106" t="str">
            <v>BANCOLOMBIA S.A.</v>
          </cell>
        </row>
        <row r="107">
          <cell r="Q107">
            <v>830077655</v>
          </cell>
          <cell r="R107" t="str">
            <v>PANAMERICANA OUTSOURCING S.A.</v>
          </cell>
          <cell r="S107" t="str">
            <v>Abono en cuenta</v>
          </cell>
          <cell r="T107" t="str">
            <v>Corriente</v>
          </cell>
          <cell r="U107">
            <v>17406862171</v>
          </cell>
          <cell r="V107" t="str">
            <v>Activa</v>
          </cell>
          <cell r="W107" t="str">
            <v>890903938</v>
          </cell>
          <cell r="X107" t="str">
            <v>BANCOLOMBIA S.A.</v>
          </cell>
        </row>
        <row r="108">
          <cell r="Q108">
            <v>830077655</v>
          </cell>
          <cell r="R108" t="str">
            <v>PANAMERICANA OUTSOURCING S.A.</v>
          </cell>
          <cell r="S108" t="str">
            <v>Abono en cuenta</v>
          </cell>
          <cell r="T108" t="str">
            <v>Corriente</v>
          </cell>
          <cell r="U108">
            <v>17406862171</v>
          </cell>
          <cell r="V108" t="str">
            <v>Activa</v>
          </cell>
          <cell r="W108" t="str">
            <v>890903938</v>
          </cell>
          <cell r="X108" t="str">
            <v>BANCOLOMBIA S.A.</v>
          </cell>
        </row>
        <row r="109">
          <cell r="Q109">
            <v>80756726</v>
          </cell>
          <cell r="R109" t="str">
            <v>ZAPATA TOLEDO JOSE ALFREDO</v>
          </cell>
          <cell r="S109" t="str">
            <v>Abono en cuenta</v>
          </cell>
          <cell r="T109" t="str">
            <v>Ahorro</v>
          </cell>
          <cell r="U109">
            <v>89414502041</v>
          </cell>
          <cell r="V109" t="str">
            <v>Activa</v>
          </cell>
          <cell r="W109" t="str">
            <v>890903938</v>
          </cell>
          <cell r="X109" t="str">
            <v>BANCOLOMBIA S.A.</v>
          </cell>
        </row>
        <row r="110">
          <cell r="Q110">
            <v>817004979</v>
          </cell>
          <cell r="R110" t="str">
            <v>INVERSAV S.A</v>
          </cell>
          <cell r="S110" t="str">
            <v>Abono en cuenta</v>
          </cell>
          <cell r="T110" t="str">
            <v>Corriente</v>
          </cell>
          <cell r="U110">
            <v>24247611906</v>
          </cell>
          <cell r="V110" t="str">
            <v>Activa</v>
          </cell>
          <cell r="W110" t="str">
            <v>890903938</v>
          </cell>
          <cell r="X110" t="str">
            <v>BANCOLOMBIA S.A.</v>
          </cell>
        </row>
        <row r="111">
          <cell r="Q111">
            <v>12919625</v>
          </cell>
          <cell r="R111" t="str">
            <v>GARRIDO ENRIQUE</v>
          </cell>
          <cell r="S111" t="str">
            <v>Abono en cuenta</v>
          </cell>
          <cell r="T111" t="str">
            <v>Ahorro</v>
          </cell>
          <cell r="U111">
            <v>500806956161</v>
          </cell>
          <cell r="V111" t="str">
            <v>Activa</v>
          </cell>
          <cell r="W111" t="str">
            <v>860007738</v>
          </cell>
          <cell r="X111" t="str">
            <v>BANCO POPULAR S. A.</v>
          </cell>
        </row>
        <row r="112">
          <cell r="Q112">
            <v>1087124228</v>
          </cell>
          <cell r="R112" t="str">
            <v>MINA QUIÑONES WILLIAM</v>
          </cell>
          <cell r="S112" t="str">
            <v>Abono en cuenta</v>
          </cell>
          <cell r="T112" t="str">
            <v>Ahorro</v>
          </cell>
          <cell r="U112">
            <v>89480863110</v>
          </cell>
          <cell r="V112" t="str">
            <v>Activa</v>
          </cell>
          <cell r="W112" t="str">
            <v>890903938</v>
          </cell>
          <cell r="X112" t="str">
            <v>BANCOLOMBIA S.A.</v>
          </cell>
        </row>
        <row r="113">
          <cell r="Q113">
            <v>1143861129</v>
          </cell>
          <cell r="R113" t="str">
            <v>FRANCO CASTAÑO LEIDY YESENIA</v>
          </cell>
          <cell r="S113" t="str">
            <v>Abono en cuenta</v>
          </cell>
          <cell r="T113" t="str">
            <v>Ahorro</v>
          </cell>
          <cell r="U113">
            <v>5922016465</v>
          </cell>
          <cell r="V113" t="str">
            <v>Activa</v>
          </cell>
          <cell r="W113" t="str">
            <v>860034594</v>
          </cell>
          <cell r="X113" t="str">
            <v>SCOTIABANK COLPATRIA SA</v>
          </cell>
        </row>
        <row r="114">
          <cell r="Q114">
            <v>900284069</v>
          </cell>
          <cell r="R114" t="str">
            <v>MAR 10 SAS</v>
          </cell>
          <cell r="S114" t="str">
            <v>Abono en cuenta</v>
          </cell>
          <cell r="T114" t="str">
            <v>Ahorro</v>
          </cell>
          <cell r="U114">
            <v>9360022968</v>
          </cell>
          <cell r="V114" t="str">
            <v>Activa</v>
          </cell>
          <cell r="W114" t="str">
            <v>860051894</v>
          </cell>
          <cell r="X114" t="str">
            <v>BANCO FINANDINA S A O FINANDINA ESTABLECIMIENTO BANCARIO</v>
          </cell>
        </row>
        <row r="115">
          <cell r="Q115">
            <v>901268219</v>
          </cell>
          <cell r="R115" t="str">
            <v>CONSULTORES INCREA INGENIERIA SAS</v>
          </cell>
          <cell r="S115" t="str">
            <v>Abono en cuenta</v>
          </cell>
          <cell r="T115" t="str">
            <v>Ahorro</v>
          </cell>
          <cell r="U115">
            <v>33500005727</v>
          </cell>
          <cell r="V115" t="str">
            <v>Activa</v>
          </cell>
          <cell r="W115" t="str">
            <v>890903938</v>
          </cell>
          <cell r="X115" t="str">
            <v>BANCOLOMBIA S.A.</v>
          </cell>
        </row>
        <row r="116">
          <cell r="Q116">
            <v>66825047</v>
          </cell>
          <cell r="R116" t="str">
            <v>MARIN RESTREPO MARGARITA MARIA</v>
          </cell>
          <cell r="S116" t="str">
            <v>Abono en cuenta</v>
          </cell>
          <cell r="T116" t="str">
            <v>Ahorro</v>
          </cell>
          <cell r="U116">
            <v>570016970084782</v>
          </cell>
          <cell r="V116" t="str">
            <v>Activa</v>
          </cell>
          <cell r="W116" t="str">
            <v>860034313</v>
          </cell>
          <cell r="X116" t="str">
            <v>BANCO DAVIVIENDA S.A.</v>
          </cell>
        </row>
        <row r="117">
          <cell r="Q117">
            <v>1107529259</v>
          </cell>
          <cell r="R117" t="str">
            <v>MEJIA CASTAÑEDA DANIELA</v>
          </cell>
          <cell r="S117" t="str">
            <v>Abono en cuenta</v>
          </cell>
          <cell r="T117" t="str">
            <v>Ahorro</v>
          </cell>
          <cell r="U117">
            <v>91240688315</v>
          </cell>
          <cell r="V117" t="str">
            <v>Activa</v>
          </cell>
          <cell r="W117" t="str">
            <v>890903938</v>
          </cell>
          <cell r="X117" t="str">
            <v>BANCOLOMBIA S.A.</v>
          </cell>
        </row>
        <row r="118">
          <cell r="Q118">
            <v>1004611022</v>
          </cell>
          <cell r="R118" t="str">
            <v>TIGRE TABORDA ISAUL</v>
          </cell>
          <cell r="S118" t="str">
            <v>Abono en cuenta</v>
          </cell>
          <cell r="T118" t="str">
            <v>Ahorro</v>
          </cell>
          <cell r="U118">
            <v>679273136</v>
          </cell>
          <cell r="V118" t="str">
            <v>Activa</v>
          </cell>
          <cell r="W118" t="str">
            <v>860002964</v>
          </cell>
          <cell r="X118" t="str">
            <v>BANCO DE BOGOTA</v>
          </cell>
        </row>
        <row r="119">
          <cell r="Q119">
            <v>1024552998</v>
          </cell>
          <cell r="R119" t="str">
            <v>MARTINEZ PRADO MIGUEL ANGEL</v>
          </cell>
          <cell r="S119" t="str">
            <v>Abono en cuenta</v>
          </cell>
          <cell r="T119" t="str">
            <v>Ahorro</v>
          </cell>
          <cell r="U119">
            <v>627199875406</v>
          </cell>
          <cell r="V119" t="str">
            <v>Activa</v>
          </cell>
          <cell r="W119" t="str">
            <v>901383474</v>
          </cell>
          <cell r="X119" t="str">
            <v>LULO BANK S.A</v>
          </cell>
        </row>
        <row r="120">
          <cell r="Q120">
            <v>901268219</v>
          </cell>
          <cell r="R120" t="str">
            <v>CONSULTORES INCREA INGENIERIA SAS</v>
          </cell>
          <cell r="S120" t="str">
            <v>Abono en cuenta</v>
          </cell>
          <cell r="T120" t="str">
            <v>Ahorro</v>
          </cell>
          <cell r="U120">
            <v>33500005727</v>
          </cell>
          <cell r="V120" t="str">
            <v>Activa</v>
          </cell>
          <cell r="W120" t="str">
            <v>890903938</v>
          </cell>
          <cell r="X120" t="str">
            <v>BANCOLOMBIA S.A.</v>
          </cell>
        </row>
        <row r="121">
          <cell r="Q121">
            <v>901268219</v>
          </cell>
          <cell r="R121" t="str">
            <v>CONSULTORES INCREA INGENIERIA SAS</v>
          </cell>
          <cell r="S121" t="str">
            <v>Abono en cuenta</v>
          </cell>
          <cell r="T121" t="str">
            <v>Ahorro</v>
          </cell>
          <cell r="U121">
            <v>33500005727</v>
          </cell>
          <cell r="V121" t="str">
            <v>Activa</v>
          </cell>
          <cell r="W121" t="str">
            <v>890903938</v>
          </cell>
          <cell r="X121" t="str">
            <v>BANCOLOMBIA S.A.</v>
          </cell>
        </row>
        <row r="122">
          <cell r="Q122">
            <v>900034591</v>
          </cell>
          <cell r="R122" t="str">
            <v>MAR ANTIGUO S.A.S</v>
          </cell>
          <cell r="S122" t="str">
            <v>Abono en cuenta</v>
          </cell>
          <cell r="T122" t="str">
            <v>Corriente</v>
          </cell>
          <cell r="U122">
            <v>81348486619</v>
          </cell>
          <cell r="V122" t="str">
            <v>Activa</v>
          </cell>
          <cell r="W122" t="str">
            <v>890903938</v>
          </cell>
          <cell r="X122" t="str">
            <v>BANCOLOMBIA S.A.</v>
          </cell>
        </row>
        <row r="123">
          <cell r="Q123">
            <v>901268219</v>
          </cell>
          <cell r="R123" t="str">
            <v>CONSULTORES INCREA INGENIERIA SAS</v>
          </cell>
          <cell r="S123" t="str">
            <v>Abono en cuenta</v>
          </cell>
          <cell r="T123" t="str">
            <v>Ahorro</v>
          </cell>
          <cell r="U123">
            <v>33500005727</v>
          </cell>
          <cell r="V123" t="str">
            <v>Activa</v>
          </cell>
          <cell r="W123" t="str">
            <v>890903938</v>
          </cell>
          <cell r="X123" t="str">
            <v>BANCOLOMBIA S.A.</v>
          </cell>
        </row>
        <row r="124">
          <cell r="Q124">
            <v>1087122552</v>
          </cell>
          <cell r="R124" t="str">
            <v>OROBIO CUERO MARIO RAUL</v>
          </cell>
          <cell r="S124" t="str">
            <v>Abono en cuenta</v>
          </cell>
          <cell r="T124" t="str">
            <v>Ahorro</v>
          </cell>
          <cell r="U124">
            <v>89400014958</v>
          </cell>
          <cell r="V124" t="str">
            <v>Activa</v>
          </cell>
          <cell r="W124" t="str">
            <v>890903938</v>
          </cell>
          <cell r="X124" t="str">
            <v>BANCOLOMBIA S.A.</v>
          </cell>
        </row>
        <row r="125">
          <cell r="Q125">
            <v>1087122552</v>
          </cell>
          <cell r="R125" t="str">
            <v>OROBIO CUERO MARIO RAUL</v>
          </cell>
          <cell r="S125" t="str">
            <v>Abono en cuenta</v>
          </cell>
          <cell r="T125" t="str">
            <v>Ahorro</v>
          </cell>
          <cell r="U125">
            <v>89400014958</v>
          </cell>
          <cell r="V125" t="str">
            <v>Activa</v>
          </cell>
          <cell r="W125" t="str">
            <v>890903938</v>
          </cell>
          <cell r="X125" t="str">
            <v>BANCOLOMBIA S.A.</v>
          </cell>
        </row>
        <row r="126">
          <cell r="Q126">
            <v>1087122552</v>
          </cell>
          <cell r="R126" t="str">
            <v>OROBIO CUERO MARIO RAUL</v>
          </cell>
          <cell r="S126" t="str">
            <v>Abono en cuenta</v>
          </cell>
          <cell r="T126" t="str">
            <v>Ahorro</v>
          </cell>
          <cell r="U126">
            <v>89400014958</v>
          </cell>
          <cell r="V126" t="str">
            <v>Activa</v>
          </cell>
          <cell r="W126" t="str">
            <v>890903938</v>
          </cell>
          <cell r="X126" t="str">
            <v>BANCOLOMBIA S.A.</v>
          </cell>
        </row>
        <row r="127">
          <cell r="Q127">
            <v>900034591</v>
          </cell>
          <cell r="R127" t="str">
            <v>MAR ANTIGUO S.A.S</v>
          </cell>
          <cell r="S127" t="str">
            <v>Abono en cuenta</v>
          </cell>
          <cell r="T127" t="str">
            <v>Corriente</v>
          </cell>
          <cell r="U127">
            <v>81348486619</v>
          </cell>
          <cell r="V127" t="str">
            <v>Activa</v>
          </cell>
          <cell r="W127" t="str">
            <v>890903938</v>
          </cell>
          <cell r="X127" t="str">
            <v>BANCOLOMBIA S.A.</v>
          </cell>
        </row>
        <row r="128">
          <cell r="Q128">
            <v>1087194922</v>
          </cell>
          <cell r="R128" t="str">
            <v>VALENCIA QUIÑONES TATIANA</v>
          </cell>
          <cell r="S128" t="str">
            <v>Abono en cuenta</v>
          </cell>
          <cell r="T128" t="str">
            <v>Ahorro</v>
          </cell>
          <cell r="U128">
            <v>550100700008053</v>
          </cell>
          <cell r="V128" t="str">
            <v>Activa</v>
          </cell>
          <cell r="W128" t="str">
            <v>860034313</v>
          </cell>
          <cell r="X128" t="str">
            <v>BANCO DAVIVIENDA S.A.</v>
          </cell>
        </row>
        <row r="129">
          <cell r="Q129">
            <v>10387423</v>
          </cell>
          <cell r="R129" t="str">
            <v>MONTAÑO MANCILLA HECTOR JAVIER</v>
          </cell>
          <cell r="S129" t="str">
            <v>Abono en cuenta</v>
          </cell>
          <cell r="T129" t="str">
            <v>Ahorro</v>
          </cell>
          <cell r="U129">
            <v>24097331432</v>
          </cell>
          <cell r="V129" t="str">
            <v>Activa</v>
          </cell>
          <cell r="W129" t="str">
            <v>860007335</v>
          </cell>
          <cell r="X129" t="str">
            <v>BANCO CAJA SOCIAL S.A.</v>
          </cell>
        </row>
        <row r="130">
          <cell r="Q130">
            <v>4679583</v>
          </cell>
          <cell r="R130" t="str">
            <v>GARCES RIASCOS ERNESTO ANGEL</v>
          </cell>
          <cell r="S130" t="str">
            <v>Abono en cuenta</v>
          </cell>
          <cell r="T130" t="str">
            <v>Ahorro</v>
          </cell>
          <cell r="U130">
            <v>74136760789</v>
          </cell>
          <cell r="V130" t="str">
            <v>Activa</v>
          </cell>
          <cell r="W130" t="str">
            <v>890903938</v>
          </cell>
          <cell r="X130" t="str">
            <v>BANCOLOMBIA S.A.</v>
          </cell>
        </row>
        <row r="131">
          <cell r="Q131">
            <v>1113658402</v>
          </cell>
          <cell r="R131" t="str">
            <v>RODRIGUEZ VALENCIA STEPHANIE ANDREA</v>
          </cell>
          <cell r="S131" t="str">
            <v>Abono en cuenta</v>
          </cell>
          <cell r="T131" t="str">
            <v>Ahorro</v>
          </cell>
          <cell r="U131">
            <v>62137940359</v>
          </cell>
          <cell r="V131" t="str">
            <v>Activa</v>
          </cell>
          <cell r="W131" t="str">
            <v>890903938</v>
          </cell>
          <cell r="X131" t="str">
            <v>BANCOLOMBIA S.A.</v>
          </cell>
        </row>
        <row r="132">
          <cell r="Q132">
            <v>12909487</v>
          </cell>
          <cell r="R132" t="str">
            <v>MOSQUERA JAIME</v>
          </cell>
          <cell r="S132" t="str">
            <v>Abono en cuenta</v>
          </cell>
          <cell r="T132" t="str">
            <v>Corriente</v>
          </cell>
          <cell r="U132">
            <v>89414353889</v>
          </cell>
          <cell r="V132" t="str">
            <v>Activa</v>
          </cell>
          <cell r="W132" t="str">
            <v>890903938</v>
          </cell>
          <cell r="X132" t="str">
            <v>BANCOLOMBIA S.A.</v>
          </cell>
        </row>
        <row r="133">
          <cell r="Q133">
            <v>901353947</v>
          </cell>
          <cell r="R133" t="str">
            <v>COLOMBIANA DE ASEO Y SERVICIOS S.A.S</v>
          </cell>
          <cell r="S133" t="str">
            <v>Abono en cuenta</v>
          </cell>
          <cell r="T133" t="str">
            <v>Ahorro</v>
          </cell>
          <cell r="U133">
            <v>96200060919</v>
          </cell>
          <cell r="V133" t="str">
            <v>Activa</v>
          </cell>
          <cell r="W133" t="str">
            <v>860034313</v>
          </cell>
          <cell r="X133" t="str">
            <v>BANCO DAVIVIENDA S.A.</v>
          </cell>
        </row>
        <row r="134">
          <cell r="Q134">
            <v>1061693625</v>
          </cell>
          <cell r="R134" t="str">
            <v>ERAZO GUTIERREZ RODRIGO EDUARDO</v>
          </cell>
          <cell r="S134" t="str">
            <v>Abono en cuenta</v>
          </cell>
          <cell r="T134" t="str">
            <v>Ahorro</v>
          </cell>
          <cell r="U134">
            <v>86847696895</v>
          </cell>
          <cell r="V134" t="str">
            <v>Activa</v>
          </cell>
          <cell r="W134" t="str">
            <v>890903938</v>
          </cell>
          <cell r="X134" t="str">
            <v>BANCOLOMBIA S.A.</v>
          </cell>
        </row>
        <row r="135">
          <cell r="Q135">
            <v>34565108</v>
          </cell>
          <cell r="R135" t="str">
            <v>SARRIA CORTES ADRIANA JIMENA</v>
          </cell>
          <cell r="S135" t="str">
            <v>Abono en cuenta</v>
          </cell>
          <cell r="T135" t="str">
            <v>Ahorro</v>
          </cell>
          <cell r="U135">
            <v>570010470023440</v>
          </cell>
          <cell r="V135" t="str">
            <v>Activa</v>
          </cell>
          <cell r="W135" t="str">
            <v>860034313</v>
          </cell>
          <cell r="X135" t="str">
            <v>BANCO DAVIVIENDA S.A.</v>
          </cell>
        </row>
        <row r="136">
          <cell r="Q136">
            <v>71981200</v>
          </cell>
          <cell r="R136" t="str">
            <v>GAMBOA CUESTA MANUEL GEORGE</v>
          </cell>
          <cell r="S136" t="str">
            <v>Abono en cuenta</v>
          </cell>
          <cell r="T136" t="str">
            <v>Ahorro</v>
          </cell>
          <cell r="U136">
            <v>620233635</v>
          </cell>
          <cell r="V136" t="str">
            <v>Activa</v>
          </cell>
          <cell r="W136" t="str">
            <v>860002964</v>
          </cell>
          <cell r="X136" t="str">
            <v>BANCO DE BOGOTA</v>
          </cell>
        </row>
        <row r="137">
          <cell r="Q137">
            <v>901167412</v>
          </cell>
          <cell r="R137" t="str">
            <v>SERVIFRENOS GALINDEZ S.A.S</v>
          </cell>
          <cell r="S137" t="str">
            <v>Abono en cuenta</v>
          </cell>
          <cell r="T137" t="str">
            <v>Ahorro</v>
          </cell>
          <cell r="U137">
            <v>86800006500</v>
          </cell>
          <cell r="V137" t="str">
            <v>Activa</v>
          </cell>
          <cell r="W137" t="str">
            <v>890903938</v>
          </cell>
          <cell r="X137" t="str">
            <v>BANCOLOMBIA S.A.</v>
          </cell>
        </row>
        <row r="138">
          <cell r="Q138">
            <v>12973719</v>
          </cell>
          <cell r="R138" t="str">
            <v>ROSERO ROSERO BOLIVAR ERNESTO</v>
          </cell>
          <cell r="S138" t="str">
            <v>Abono en cuenta</v>
          </cell>
          <cell r="T138" t="str">
            <v>Ahorro</v>
          </cell>
          <cell r="U138">
            <v>488415498937</v>
          </cell>
          <cell r="V138" t="str">
            <v>Registrada</v>
          </cell>
          <cell r="W138" t="str">
            <v>860034313</v>
          </cell>
          <cell r="X138" t="str">
            <v>BANCO DAVIVIENDA S.A.</v>
          </cell>
        </row>
        <row r="139">
          <cell r="Q139">
            <v>12973719</v>
          </cell>
          <cell r="R139" t="str">
            <v>ROSERO ROSERO BOLIVAR ERNESTO</v>
          </cell>
          <cell r="S139" t="str">
            <v>Abono en cuenta</v>
          </cell>
          <cell r="T139" t="str">
            <v>Ahorro</v>
          </cell>
          <cell r="U139">
            <v>488415498937</v>
          </cell>
          <cell r="V139" t="str">
            <v>Registrada</v>
          </cell>
          <cell r="W139" t="str">
            <v>860034313</v>
          </cell>
          <cell r="X139" t="str">
            <v>BANCO DAVIVIENDA S.A.</v>
          </cell>
        </row>
        <row r="140">
          <cell r="Q140">
            <v>1144075179</v>
          </cell>
          <cell r="R140" t="str">
            <v>ACOSTA GARCIA ESMERALDA</v>
          </cell>
          <cell r="S140" t="str">
            <v>Abono en cuenta</v>
          </cell>
          <cell r="T140" t="str">
            <v>Ahorro</v>
          </cell>
          <cell r="U140">
            <v>142182450</v>
          </cell>
          <cell r="V140" t="str">
            <v>Activa</v>
          </cell>
          <cell r="W140" t="str">
            <v>860002964</v>
          </cell>
          <cell r="X140" t="str">
            <v>BANCO DE BOGOTA</v>
          </cell>
        </row>
        <row r="141">
          <cell r="Q141">
            <v>1097396717</v>
          </cell>
          <cell r="R141" t="str">
            <v>GARCIA CASTRO JESICA ALEJANDRA</v>
          </cell>
          <cell r="S141" t="str">
            <v>Abono en cuenta</v>
          </cell>
          <cell r="T141" t="str">
            <v>Ahorro</v>
          </cell>
          <cell r="U141">
            <v>488419540916</v>
          </cell>
          <cell r="V141" t="str">
            <v>Activa</v>
          </cell>
          <cell r="W141" t="str">
            <v>860034313</v>
          </cell>
          <cell r="X141" t="str">
            <v>BANCO DAVIVIENDA S.A.</v>
          </cell>
        </row>
        <row r="142">
          <cell r="Q142">
            <v>10387887</v>
          </cell>
          <cell r="R142" t="str">
            <v>OBREGON SOLIS LEIDER</v>
          </cell>
          <cell r="S142" t="str">
            <v>Abono en cuenta</v>
          </cell>
          <cell r="T142" t="str">
            <v>Ahorro</v>
          </cell>
          <cell r="U142">
            <v>421250122557</v>
          </cell>
          <cell r="V142" t="str">
            <v>Activa</v>
          </cell>
          <cell r="W142">
            <v>800037800</v>
          </cell>
          <cell r="X142" t="str">
            <v>BANCO AGRARIO DE COLOMBIA S.A.</v>
          </cell>
        </row>
        <row r="143">
          <cell r="Q143">
            <v>16822897</v>
          </cell>
          <cell r="R143" t="str">
            <v>MONTOYA FIGUEROA HERNAN</v>
          </cell>
          <cell r="S143" t="str">
            <v>Abono en cuenta</v>
          </cell>
          <cell r="T143" t="str">
            <v>Ahorro</v>
          </cell>
          <cell r="U143">
            <v>10170029408</v>
          </cell>
          <cell r="V143" t="str">
            <v>Activa</v>
          </cell>
          <cell r="W143">
            <v>860034313</v>
          </cell>
          <cell r="X143" t="str">
            <v>BANCO DAVIVIENDA S.A.</v>
          </cell>
        </row>
        <row r="144">
          <cell r="Q144">
            <v>16893016</v>
          </cell>
          <cell r="R144" t="str">
            <v>CARDONA GUTIERREZ CARLOS ANDRES</v>
          </cell>
          <cell r="S144" t="str">
            <v>Abono en cuenta</v>
          </cell>
          <cell r="T144" t="str">
            <v>Ahorro</v>
          </cell>
          <cell r="U144">
            <v>457870035757</v>
          </cell>
          <cell r="V144" t="str">
            <v>Activa</v>
          </cell>
          <cell r="W144">
            <v>860034313</v>
          </cell>
          <cell r="X144" t="str">
            <v>BANCO DAVIVIENDA S.A.</v>
          </cell>
        </row>
        <row r="145">
          <cell r="Q145">
            <v>1059449930</v>
          </cell>
          <cell r="R145" t="str">
            <v>QUIÑONES MORENO OSCAR FERNANDO</v>
          </cell>
          <cell r="S145" t="str">
            <v>Abono en cuenta</v>
          </cell>
          <cell r="T145" t="str">
            <v>Ahorro</v>
          </cell>
          <cell r="U145">
            <v>421250086941</v>
          </cell>
          <cell r="V145" t="str">
            <v>Activa</v>
          </cell>
          <cell r="W145">
            <v>800037800</v>
          </cell>
          <cell r="X145" t="str">
            <v>BANCO AGRARIO DE COLOMBIA S.A.</v>
          </cell>
        </row>
        <row r="146">
          <cell r="Q146">
            <v>1107513038</v>
          </cell>
          <cell r="R146" t="str">
            <v>HOYOS MURILLAS MARIANNE ANDREA</v>
          </cell>
          <cell r="S146" t="str">
            <v>Abono en cuenta</v>
          </cell>
          <cell r="T146" t="str">
            <v>Ahorro</v>
          </cell>
          <cell r="U146">
            <v>3187743322</v>
          </cell>
          <cell r="V146" t="str">
            <v>Inválida</v>
          </cell>
          <cell r="W146">
            <v>890903938</v>
          </cell>
          <cell r="X146" t="str">
            <v>BANCOLOMBIA S.A.</v>
          </cell>
        </row>
        <row r="147">
          <cell r="Q147">
            <v>811009788</v>
          </cell>
          <cell r="R147" t="str">
            <v>DISTRACOM S.A.</v>
          </cell>
          <cell r="S147" t="str">
            <v>Abono en cuenta</v>
          </cell>
          <cell r="T147" t="str">
            <v>Corriente</v>
          </cell>
          <cell r="U147">
            <v>559106273</v>
          </cell>
          <cell r="V147" t="str">
            <v>Activa</v>
          </cell>
          <cell r="W147">
            <v>860003020</v>
          </cell>
          <cell r="X147" t="str">
            <v>BANCO BILBAO VIZCAYA ARGENTARIA COLOMBIA S.A. BBVA</v>
          </cell>
        </row>
        <row r="148">
          <cell r="Q148">
            <v>900350776</v>
          </cell>
          <cell r="R148" t="str">
            <v>INGENIERIA ESPECIALIZADA EN MOTORES SAS</v>
          </cell>
          <cell r="S148" t="str">
            <v>Abono en cuenta</v>
          </cell>
          <cell r="T148" t="str">
            <v>Corriente</v>
          </cell>
          <cell r="U148">
            <v>1518364</v>
          </cell>
          <cell r="V148" t="str">
            <v>Activa</v>
          </cell>
          <cell r="W148">
            <v>890300279</v>
          </cell>
          <cell r="X148" t="str">
            <v>BANCO DE OCCIDENTE</v>
          </cell>
        </row>
        <row r="149">
          <cell r="Q149">
            <v>1144083000</v>
          </cell>
          <cell r="R149" t="str">
            <v>Alegri­a caicedo Dayana Marcela</v>
          </cell>
          <cell r="S149" t="str">
            <v>Abono en cuenta</v>
          </cell>
          <cell r="T149" t="str">
            <v>Ahorro</v>
          </cell>
          <cell r="U149">
            <v>80880731274</v>
          </cell>
          <cell r="V149" t="str">
            <v>Activa</v>
          </cell>
          <cell r="W149">
            <v>890903938</v>
          </cell>
          <cell r="X149" t="str">
            <v>BANCOLOMBIA S.A.</v>
          </cell>
        </row>
        <row r="150">
          <cell r="Q150">
            <v>1143861547</v>
          </cell>
          <cell r="R150" t="str">
            <v>RICO FUENTES LADY ROSANA</v>
          </cell>
          <cell r="S150" t="str">
            <v>Abono en cuenta</v>
          </cell>
          <cell r="T150" t="str">
            <v>Ahorro</v>
          </cell>
          <cell r="U150">
            <v>924089428</v>
          </cell>
          <cell r="V150" t="str">
            <v>Activa</v>
          </cell>
          <cell r="W150">
            <v>860003020</v>
          </cell>
          <cell r="X150" t="str">
            <v>BANCO BILBAO VIZCAYA ARGENTARIA COLOMBIA S.A. BBVA</v>
          </cell>
        </row>
        <row r="151">
          <cell r="Q151">
            <v>1144086133</v>
          </cell>
          <cell r="R151" t="str">
            <v>LONDOÑO HERRERA HERNAN DARIO</v>
          </cell>
          <cell r="S151" t="str">
            <v>Abono en cuenta</v>
          </cell>
          <cell r="T151" t="str">
            <v>Ahorro</v>
          </cell>
          <cell r="U151">
            <v>7748113317</v>
          </cell>
          <cell r="V151" t="str">
            <v>Activa</v>
          </cell>
          <cell r="W151">
            <v>890903938</v>
          </cell>
          <cell r="X151" t="str">
            <v>BANCOLOMBIA S.A.</v>
          </cell>
        </row>
        <row r="152">
          <cell r="Q152">
            <v>1144076542</v>
          </cell>
          <cell r="R152" t="str">
            <v>HUETIO BOJORGE EINAR ALVEIRO</v>
          </cell>
          <cell r="S152" t="str">
            <v>Abono en cuenta</v>
          </cell>
          <cell r="T152" t="str">
            <v>Ahorro</v>
          </cell>
          <cell r="U152">
            <v>5922013704</v>
          </cell>
          <cell r="V152" t="str">
            <v>Activa</v>
          </cell>
          <cell r="W152">
            <v>860034594</v>
          </cell>
          <cell r="X152" t="str">
            <v>SCOTIABANK COLPATRIA SA</v>
          </cell>
        </row>
        <row r="153">
          <cell r="Q153">
            <v>59666900</v>
          </cell>
          <cell r="R153" t="str">
            <v>POVEDA PASTRANA CELINA</v>
          </cell>
          <cell r="S153" t="str">
            <v>Abono en cuenta</v>
          </cell>
          <cell r="T153" t="str">
            <v>Ahorro</v>
          </cell>
          <cell r="U153">
            <v>76661069402</v>
          </cell>
          <cell r="V153" t="str">
            <v>Activa</v>
          </cell>
          <cell r="W153">
            <v>890903938</v>
          </cell>
          <cell r="X153" t="str">
            <v>BANCOLOMBIA S.A.</v>
          </cell>
        </row>
        <row r="154">
          <cell r="Q154">
            <v>1061781867</v>
          </cell>
          <cell r="R154" t="str">
            <v>DAVID DELGADO WENDY ISABEL</v>
          </cell>
          <cell r="S154" t="str">
            <v>Abono en cuenta</v>
          </cell>
          <cell r="T154" t="str">
            <v>Ahorro</v>
          </cell>
          <cell r="U154">
            <v>26100000828</v>
          </cell>
          <cell r="V154" t="str">
            <v>Activa</v>
          </cell>
          <cell r="W154">
            <v>890903938</v>
          </cell>
          <cell r="X154" t="str">
            <v>BANCOLOMBIA S.A.</v>
          </cell>
        </row>
        <row r="155">
          <cell r="Q155">
            <v>52072983</v>
          </cell>
          <cell r="R155" t="str">
            <v>MOSQUERA QUILINDO NUBIA STELLA</v>
          </cell>
          <cell r="S155" t="str">
            <v>Abono en cuenta</v>
          </cell>
          <cell r="T155" t="str">
            <v>Ahorro</v>
          </cell>
          <cell r="U155">
            <v>132006494</v>
          </cell>
          <cell r="V155" t="str">
            <v>Activa</v>
          </cell>
          <cell r="W155">
            <v>860034594</v>
          </cell>
          <cell r="X155" t="str">
            <v>SCOTIABANK COLPATRIA SA</v>
          </cell>
        </row>
        <row r="156">
          <cell r="Q156">
            <v>1124012625</v>
          </cell>
          <cell r="R156" t="str">
            <v>PITRE SOLANO EDILEUNIS BEATRIZ</v>
          </cell>
          <cell r="S156" t="str">
            <v>Abono en cuenta</v>
          </cell>
          <cell r="T156" t="str">
            <v>Ahorro</v>
          </cell>
          <cell r="U156">
            <v>530496280</v>
          </cell>
          <cell r="V156" t="str">
            <v>Activa</v>
          </cell>
          <cell r="W156">
            <v>860002964</v>
          </cell>
          <cell r="X156" t="str">
            <v>BANCO DE BOGOTA</v>
          </cell>
        </row>
        <row r="157">
          <cell r="Q157">
            <v>1061741934</v>
          </cell>
          <cell r="R157" t="str">
            <v>GUERRERO CHACON DIANA PATRICIA</v>
          </cell>
          <cell r="S157" t="str">
            <v>Abono en cuenta</v>
          </cell>
          <cell r="T157" t="str">
            <v>Ahorro</v>
          </cell>
          <cell r="U157">
            <v>550488445987800</v>
          </cell>
          <cell r="V157" t="str">
            <v>Activa</v>
          </cell>
          <cell r="W157">
            <v>860034313</v>
          </cell>
          <cell r="X157" t="str">
            <v>BANCO DAVIVIENDA S.A.</v>
          </cell>
        </row>
        <row r="158">
          <cell r="Q158">
            <v>1144034064</v>
          </cell>
          <cell r="R158" t="str">
            <v>RODRIGUEZ SALAZAR GUSTAVO ADOLFO</v>
          </cell>
          <cell r="S158" t="str">
            <v>Abono en cuenta</v>
          </cell>
          <cell r="T158" t="str">
            <v>Ahorro</v>
          </cell>
          <cell r="U158">
            <v>80841090709</v>
          </cell>
          <cell r="V158" t="str">
            <v>Activa</v>
          </cell>
          <cell r="W158">
            <v>890903938</v>
          </cell>
          <cell r="X158" t="str">
            <v>BANCOLOMBIA S.A.</v>
          </cell>
        </row>
        <row r="159">
          <cell r="Q159">
            <v>1107527970</v>
          </cell>
          <cell r="R159" t="str">
            <v>BELALCAZAR SALCEDO LEONARDO .</v>
          </cell>
          <cell r="S159" t="str">
            <v>Abono en cuenta</v>
          </cell>
          <cell r="T159" t="str">
            <v>Ahorro</v>
          </cell>
          <cell r="U159">
            <v>87046659942</v>
          </cell>
          <cell r="V159" t="str">
            <v>Activa</v>
          </cell>
          <cell r="W159">
            <v>890903938</v>
          </cell>
          <cell r="X159" t="str">
            <v>BANCOLOMBIA S.A.</v>
          </cell>
        </row>
        <row r="160">
          <cell r="Q160">
            <v>1144056002</v>
          </cell>
          <cell r="R160" t="str">
            <v>CELY HERRERA CESAR ANDRES</v>
          </cell>
          <cell r="S160" t="str">
            <v>Abono en cuenta</v>
          </cell>
          <cell r="T160" t="str">
            <v>Ahorro</v>
          </cell>
          <cell r="U160">
            <v>500806604265</v>
          </cell>
          <cell r="V160" t="str">
            <v>Activa</v>
          </cell>
          <cell r="W160">
            <v>860007738</v>
          </cell>
          <cell r="X160" t="str">
            <v>BANCO POPULAR S. A.</v>
          </cell>
        </row>
        <row r="161">
          <cell r="Q161">
            <v>1114453706</v>
          </cell>
          <cell r="R161" t="str">
            <v>OSORIO MERA LOREN LIZETH</v>
          </cell>
          <cell r="S161" t="str">
            <v>Abono en cuenta</v>
          </cell>
          <cell r="T161" t="str">
            <v>Ahorro</v>
          </cell>
          <cell r="U161">
            <v>87048674332</v>
          </cell>
          <cell r="V161" t="str">
            <v>Activa</v>
          </cell>
          <cell r="W161">
            <v>890903938</v>
          </cell>
          <cell r="X161" t="str">
            <v>BANCOLOMBIA S.A.</v>
          </cell>
        </row>
        <row r="162">
          <cell r="Q162">
            <v>900284069</v>
          </cell>
          <cell r="R162" t="str">
            <v>MAR 10 SAS</v>
          </cell>
          <cell r="S162" t="str">
            <v>Abono en cuenta</v>
          </cell>
          <cell r="T162" t="str">
            <v>Ahorro</v>
          </cell>
          <cell r="U162">
            <v>9360022968</v>
          </cell>
          <cell r="V162" t="str">
            <v>Activa</v>
          </cell>
          <cell r="W162">
            <v>860051894</v>
          </cell>
          <cell r="X162" t="str">
            <v>BANCO FINANDINA S A O FINANDINA ESTABLECIMIENTO BANCARIO</v>
          </cell>
        </row>
        <row r="163">
          <cell r="Q163">
            <v>1144167656</v>
          </cell>
          <cell r="R163" t="str">
            <v>MERA BECERRA LAURA MARCELA</v>
          </cell>
          <cell r="S163" t="str">
            <v>Abono en cuenta</v>
          </cell>
          <cell r="T163" t="str">
            <v>Ahorro</v>
          </cell>
          <cell r="U163">
            <v>75256509849</v>
          </cell>
          <cell r="V163" t="str">
            <v>Activa</v>
          </cell>
          <cell r="W163">
            <v>890903938</v>
          </cell>
          <cell r="X163" t="str">
            <v>BANCOLOMBIA S.A.</v>
          </cell>
        </row>
        <row r="164">
          <cell r="Q164">
            <v>1144202197</v>
          </cell>
          <cell r="R164" t="str">
            <v>MONA VELASCO DANNYTHZA STEPHANY</v>
          </cell>
          <cell r="S164" t="str">
            <v>Abono en cuenta</v>
          </cell>
          <cell r="T164" t="str">
            <v>Ahorro</v>
          </cell>
          <cell r="U164">
            <v>24091521011</v>
          </cell>
          <cell r="V164" t="str">
            <v>Activa</v>
          </cell>
          <cell r="W164">
            <v>860007335</v>
          </cell>
          <cell r="X164" t="str">
            <v>BANCO CAJA SOCIAL S.A.</v>
          </cell>
        </row>
        <row r="165">
          <cell r="Q165">
            <v>1144042619</v>
          </cell>
          <cell r="R165" t="str">
            <v>CASTAÑO LOPEZ DAVID STEVEN</v>
          </cell>
          <cell r="S165" t="str">
            <v>Abono en cuenta</v>
          </cell>
          <cell r="T165" t="str">
            <v>Ahorro</v>
          </cell>
          <cell r="U165">
            <v>75067601823</v>
          </cell>
          <cell r="V165" t="str">
            <v>Activa</v>
          </cell>
          <cell r="W165">
            <v>890903938</v>
          </cell>
          <cell r="X165" t="str">
            <v>BANCOLOMBIA S.A.</v>
          </cell>
        </row>
        <row r="166">
          <cell r="Q166">
            <v>1087194809</v>
          </cell>
          <cell r="R166" t="str">
            <v>PRECIADO ESTUPIÑAN DIANA KAROLINA</v>
          </cell>
          <cell r="S166" t="str">
            <v>Abono en cuenta</v>
          </cell>
          <cell r="T166" t="str">
            <v>Ahorro</v>
          </cell>
          <cell r="U166">
            <v>230440148120</v>
          </cell>
          <cell r="V166" t="str">
            <v>Activa</v>
          </cell>
          <cell r="W166">
            <v>860007738</v>
          </cell>
          <cell r="X166" t="str">
            <v>BANCO POPULAR S. A.</v>
          </cell>
        </row>
        <row r="167">
          <cell r="Q167">
            <v>1061802672</v>
          </cell>
          <cell r="R167" t="str">
            <v>MOSQUERA MOSQUERA JAVIER EDUARDO</v>
          </cell>
          <cell r="S167" t="str">
            <v>Abono en cuenta</v>
          </cell>
          <cell r="T167" t="str">
            <v>Ahorro</v>
          </cell>
          <cell r="U167">
            <v>26176871627</v>
          </cell>
          <cell r="V167" t="str">
            <v>Activa</v>
          </cell>
          <cell r="W167">
            <v>890903938</v>
          </cell>
          <cell r="X167" t="str">
            <v>BANCOLOMBIA S.A.</v>
          </cell>
        </row>
        <row r="168">
          <cell r="Q168">
            <v>1123629832</v>
          </cell>
          <cell r="R168" t="str">
            <v>RIVERO MORALES JESIKA</v>
          </cell>
          <cell r="S168" t="str">
            <v>Abono en cuenta</v>
          </cell>
          <cell r="T168" t="str">
            <v>Ahorro</v>
          </cell>
          <cell r="U168">
            <v>42691275340</v>
          </cell>
          <cell r="V168" t="str">
            <v>Activa</v>
          </cell>
          <cell r="W168">
            <v>890903938</v>
          </cell>
          <cell r="X168" t="str">
            <v>BANCOLOMBIA S.A.</v>
          </cell>
        </row>
        <row r="169">
          <cell r="Q169">
            <v>94228832</v>
          </cell>
          <cell r="R169" t="str">
            <v>LIBREROS PATIÑO ALVARO</v>
          </cell>
          <cell r="S169" t="str">
            <v>Abono en cuenta</v>
          </cell>
          <cell r="T169" t="str">
            <v>Ahorro</v>
          </cell>
          <cell r="U169">
            <v>24059242648</v>
          </cell>
          <cell r="V169" t="str">
            <v>Activa</v>
          </cell>
          <cell r="W169">
            <v>860007335</v>
          </cell>
          <cell r="X169" t="str">
            <v>BANCO CAJA SOCIAL S.A.</v>
          </cell>
        </row>
        <row r="170">
          <cell r="Q170">
            <v>1118559079</v>
          </cell>
          <cell r="R170" t="str">
            <v>GARZON VANEGAS LUISA FERNANDA</v>
          </cell>
          <cell r="S170" t="str">
            <v>Abono en cuenta</v>
          </cell>
          <cell r="T170" t="str">
            <v>Ahorro</v>
          </cell>
          <cell r="U170">
            <v>981607385</v>
          </cell>
          <cell r="V170" t="str">
            <v>Activa</v>
          </cell>
          <cell r="W170">
            <v>860003020</v>
          </cell>
          <cell r="X170" t="str">
            <v>BANCO BILBAO VIZCAYA ARGENTARIA COLOMBIA S.A. BBVA</v>
          </cell>
        </row>
        <row r="171">
          <cell r="Q171">
            <v>1144028988</v>
          </cell>
          <cell r="R171" t="str">
            <v>COBALEDA BARRETO JOHN FERNANDO</v>
          </cell>
          <cell r="S171" t="str">
            <v>Abono en cuenta</v>
          </cell>
          <cell r="T171" t="str">
            <v>Ahorro</v>
          </cell>
          <cell r="U171">
            <v>10714285101</v>
          </cell>
          <cell r="V171" t="str">
            <v>Activa</v>
          </cell>
          <cell r="W171">
            <v>900406150</v>
          </cell>
          <cell r="X171" t="str">
            <v>BANCOOMEVA</v>
          </cell>
        </row>
        <row r="172">
          <cell r="Q172">
            <v>41945866</v>
          </cell>
          <cell r="R172" t="str">
            <v>RAMIREZ LOPEZ MONICA PATRICIA</v>
          </cell>
          <cell r="S172" t="str">
            <v>Abono en cuenta</v>
          </cell>
          <cell r="T172" t="str">
            <v>Ahorro</v>
          </cell>
          <cell r="U172">
            <v>550136200065318</v>
          </cell>
          <cell r="V172" t="str">
            <v>Activa</v>
          </cell>
          <cell r="W172">
            <v>860034313</v>
          </cell>
          <cell r="X172" t="str">
            <v>BANCO DAVIVIENDA S.A.</v>
          </cell>
        </row>
        <row r="173">
          <cell r="Q173">
            <v>1144071002</v>
          </cell>
          <cell r="R173" t="str">
            <v>PAZ SEPULVEDA JUAN SEBASTIAN</v>
          </cell>
          <cell r="S173" t="str">
            <v>Abono en cuenta</v>
          </cell>
          <cell r="T173" t="str">
            <v>Ahorro</v>
          </cell>
          <cell r="U173">
            <v>145882572</v>
          </cell>
          <cell r="V173" t="str">
            <v>Activa</v>
          </cell>
          <cell r="W173">
            <v>860035827</v>
          </cell>
          <cell r="X173" t="str">
            <v>BANCO COMERCIAL AV VILLAS S.A.</v>
          </cell>
        </row>
        <row r="174">
          <cell r="Q174">
            <v>94522599</v>
          </cell>
          <cell r="R174" t="str">
            <v>BARONA SANCHEZ SAMUEL ALEXANDER</v>
          </cell>
          <cell r="S174" t="str">
            <v>Abono en cuenta</v>
          </cell>
          <cell r="T174" t="str">
            <v>Ahorro</v>
          </cell>
          <cell r="U174">
            <v>74100045889</v>
          </cell>
          <cell r="V174" t="str">
            <v>Activa</v>
          </cell>
          <cell r="W174">
            <v>890903938</v>
          </cell>
          <cell r="X174" t="str">
            <v>BANCOLOMBIA S.A.</v>
          </cell>
        </row>
        <row r="175">
          <cell r="Q175">
            <v>94540419</v>
          </cell>
          <cell r="R175" t="str">
            <v>TORRES URBANO LIBARDO</v>
          </cell>
          <cell r="S175" t="str">
            <v>Abono en cuenta</v>
          </cell>
          <cell r="T175" t="str">
            <v>Ahorro</v>
          </cell>
          <cell r="U175">
            <v>295052476</v>
          </cell>
          <cell r="V175" t="str">
            <v>Activa</v>
          </cell>
          <cell r="W175">
            <v>860002964</v>
          </cell>
          <cell r="X175" t="str">
            <v>BANCO DE BOGOTA</v>
          </cell>
        </row>
        <row r="176">
          <cell r="Q176">
            <v>1105364120</v>
          </cell>
          <cell r="R176" t="str">
            <v>RIANOS FAJARDO DAYRO ANTONIO</v>
          </cell>
          <cell r="S176" t="str">
            <v>Abono en cuenta</v>
          </cell>
          <cell r="T176" t="str">
            <v>Ahorro</v>
          </cell>
          <cell r="U176">
            <v>87066666265</v>
          </cell>
          <cell r="V176" t="str">
            <v>Activa</v>
          </cell>
          <cell r="W176">
            <v>890903938</v>
          </cell>
          <cell r="X176" t="str">
            <v>BANCOLOMBIA S.A.</v>
          </cell>
        </row>
        <row r="177">
          <cell r="Q177">
            <v>1045493928</v>
          </cell>
          <cell r="R177" t="str">
            <v>MOSQUERA VALOYES DECIO</v>
          </cell>
          <cell r="S177" t="str">
            <v>Abono en cuenta</v>
          </cell>
          <cell r="T177" t="str">
            <v>Ahorro</v>
          </cell>
          <cell r="U177">
            <v>95998456780</v>
          </cell>
          <cell r="V177" t="str">
            <v>Activa</v>
          </cell>
          <cell r="W177">
            <v>890903938</v>
          </cell>
          <cell r="X177" t="str">
            <v>BANCOLOMBIA S.A.</v>
          </cell>
        </row>
        <row r="178">
          <cell r="Q178">
            <v>1045491823</v>
          </cell>
          <cell r="R178" t="str">
            <v>MENA PEREZ CLAISON</v>
          </cell>
          <cell r="S178" t="str">
            <v>Abono en cuenta</v>
          </cell>
          <cell r="T178" t="str">
            <v>Ahorro</v>
          </cell>
          <cell r="U178">
            <v>95930981789</v>
          </cell>
          <cell r="V178" t="str">
            <v>Activa</v>
          </cell>
          <cell r="W178">
            <v>890903938</v>
          </cell>
          <cell r="X178" t="str">
            <v>BANCOLOMBIA S.A.</v>
          </cell>
        </row>
        <row r="179">
          <cell r="Q179">
            <v>1107090063</v>
          </cell>
          <cell r="R179" t="str">
            <v>CASTRO OSORIO MIGUEL ANGEL</v>
          </cell>
          <cell r="S179" t="str">
            <v>Abono en cuenta</v>
          </cell>
          <cell r="T179" t="str">
            <v>Ahorro</v>
          </cell>
          <cell r="U179">
            <v>91227058787</v>
          </cell>
          <cell r="V179" t="str">
            <v>Activa</v>
          </cell>
          <cell r="W179">
            <v>890903938</v>
          </cell>
          <cell r="X179" t="str">
            <v>BANCOLOMBIA S.A.</v>
          </cell>
        </row>
        <row r="180">
          <cell r="Q180">
            <v>1061763530</v>
          </cell>
          <cell r="R180" t="str">
            <v>NARVAEZ DORADO SANTIAGO ORLANDO</v>
          </cell>
          <cell r="S180" t="str">
            <v>Abono en cuenta</v>
          </cell>
          <cell r="T180" t="str">
            <v>Ahorro</v>
          </cell>
          <cell r="U180">
            <v>196100144001</v>
          </cell>
          <cell r="V180" t="str">
            <v>Activa</v>
          </cell>
          <cell r="W180">
            <v>860034313</v>
          </cell>
          <cell r="X180" t="str">
            <v>BANCO DAVIVIENDA S.A.</v>
          </cell>
        </row>
        <row r="181">
          <cell r="Q181">
            <v>1082782193</v>
          </cell>
          <cell r="R181" t="str">
            <v>DELGADO PALADINEZ KAREN YULIET</v>
          </cell>
          <cell r="S181" t="str">
            <v>Abono en cuenta</v>
          </cell>
          <cell r="T181" t="str">
            <v>Ahorro</v>
          </cell>
          <cell r="U181">
            <v>45363513402</v>
          </cell>
          <cell r="V181" t="str">
            <v>Activa</v>
          </cell>
          <cell r="W181">
            <v>890903938</v>
          </cell>
          <cell r="X181" t="str">
            <v>BANCOLOMBIA S.A.</v>
          </cell>
        </row>
        <row r="182">
          <cell r="Q182">
            <v>1114732647</v>
          </cell>
          <cell r="R182" t="str">
            <v>RAMOS TOMBE DIANA MARITZA</v>
          </cell>
          <cell r="S182" t="str">
            <v>Abono en cuenta</v>
          </cell>
          <cell r="T182" t="str">
            <v>Ahorro</v>
          </cell>
          <cell r="U182">
            <v>295054324</v>
          </cell>
          <cell r="V182" t="str">
            <v>Activa</v>
          </cell>
          <cell r="W182">
            <v>860002964</v>
          </cell>
          <cell r="X182" t="str">
            <v>BANCO DE BOGOTA</v>
          </cell>
        </row>
        <row r="183">
          <cell r="Q183">
            <v>1116447767</v>
          </cell>
          <cell r="R183" t="str">
            <v>PEREA SANTACRUZ CARLOS ALFONSO</v>
          </cell>
          <cell r="S183" t="str">
            <v>Abono en cuenta</v>
          </cell>
          <cell r="T183" t="str">
            <v>Ahorro</v>
          </cell>
          <cell r="U183">
            <v>73200002471</v>
          </cell>
          <cell r="V183" t="str">
            <v>Activa</v>
          </cell>
          <cell r="W183">
            <v>890903938</v>
          </cell>
          <cell r="X183" t="str">
            <v>BANCOLOMBIA S.A.</v>
          </cell>
        </row>
        <row r="184">
          <cell r="Q184">
            <v>1144166980</v>
          </cell>
          <cell r="R184" t="str">
            <v>BECERRA GARCIA SHARON LYZETH</v>
          </cell>
          <cell r="S184" t="str">
            <v>Abono en cuenta</v>
          </cell>
          <cell r="T184" t="str">
            <v>Ahorro</v>
          </cell>
          <cell r="U184">
            <v>24121658713</v>
          </cell>
          <cell r="V184" t="str">
            <v>Activa</v>
          </cell>
          <cell r="W184">
            <v>860007335</v>
          </cell>
          <cell r="X184" t="str">
            <v>BANCO CAJA SOCIAL S.A.</v>
          </cell>
        </row>
        <row r="185">
          <cell r="Q185">
            <v>1130623094</v>
          </cell>
          <cell r="R185" t="str">
            <v>MORENO WIEDMAN ANDRES FELIPE</v>
          </cell>
          <cell r="S185" t="str">
            <v>Abono en cuenta</v>
          </cell>
          <cell r="T185" t="str">
            <v>Ahorro</v>
          </cell>
          <cell r="U185">
            <v>91228607636</v>
          </cell>
          <cell r="V185" t="str">
            <v>Activa</v>
          </cell>
          <cell r="W185">
            <v>890903938</v>
          </cell>
          <cell r="X185" t="str">
            <v>BANCOLOMBIA S.A.</v>
          </cell>
        </row>
        <row r="186">
          <cell r="Q186">
            <v>31924043</v>
          </cell>
          <cell r="R186" t="str">
            <v>ALVEAR MENSA ELSY</v>
          </cell>
          <cell r="S186" t="str">
            <v>Abono en cuenta</v>
          </cell>
          <cell r="T186" t="str">
            <v>Ahorro</v>
          </cell>
          <cell r="U186">
            <v>21829189</v>
          </cell>
          <cell r="V186" t="str">
            <v>Activa</v>
          </cell>
          <cell r="W186">
            <v>890300279</v>
          </cell>
          <cell r="X186" t="str">
            <v>BANCO DE OCCIDENTE</v>
          </cell>
        </row>
        <row r="187">
          <cell r="Q187">
            <v>1114727581</v>
          </cell>
          <cell r="R187" t="str">
            <v>MORA AGUILAR DANY LEANDRO</v>
          </cell>
          <cell r="S187" t="str">
            <v>Abono en cuenta</v>
          </cell>
          <cell r="T187" t="str">
            <v>Ahorro</v>
          </cell>
          <cell r="U187">
            <v>24105519289</v>
          </cell>
          <cell r="V187" t="str">
            <v>Activa</v>
          </cell>
          <cell r="W187">
            <v>860007335</v>
          </cell>
          <cell r="X187" t="str">
            <v>BANCO CAJA SOCIAL S.A.</v>
          </cell>
        </row>
        <row r="188">
          <cell r="Q188">
            <v>94501391</v>
          </cell>
          <cell r="R188" t="str">
            <v>BOLAÑOS QUIÑONEZ JOSE</v>
          </cell>
          <cell r="S188" t="str">
            <v>Abono en cuenta</v>
          </cell>
          <cell r="T188" t="str">
            <v>Ahorro</v>
          </cell>
          <cell r="U188">
            <v>24119183689</v>
          </cell>
          <cell r="V188" t="str">
            <v>Activa</v>
          </cell>
          <cell r="W188">
            <v>860007335</v>
          </cell>
          <cell r="X188" t="str">
            <v>BANCO CAJA SOCIAL S.A.</v>
          </cell>
        </row>
        <row r="189">
          <cell r="Q189">
            <v>37124905</v>
          </cell>
          <cell r="R189" t="str">
            <v>PISMAG PORTILLA ALEX YANIRA</v>
          </cell>
          <cell r="S189" t="str">
            <v>Abono en cuenta</v>
          </cell>
          <cell r="T189" t="str">
            <v>Ahorro</v>
          </cell>
          <cell r="U189">
            <v>570095976</v>
          </cell>
          <cell r="V189" t="str">
            <v>Activa</v>
          </cell>
          <cell r="W189">
            <v>860003020</v>
          </cell>
          <cell r="X189" t="str">
            <v>BANCO BILBAO VIZCAYA ARGENTARIA COLOMBIA S.A. BBVA</v>
          </cell>
        </row>
        <row r="190">
          <cell r="Q190">
            <v>1144089985</v>
          </cell>
          <cell r="R190" t="str">
            <v>CASTAÑEDA CERON JUAN CAMILO</v>
          </cell>
          <cell r="S190" t="str">
            <v>Abono en cuenta</v>
          </cell>
          <cell r="T190" t="str">
            <v>Ahorro</v>
          </cell>
          <cell r="U190">
            <v>24076385975</v>
          </cell>
          <cell r="V190" t="str">
            <v>Activa</v>
          </cell>
          <cell r="W190">
            <v>860007335</v>
          </cell>
          <cell r="X190" t="str">
            <v>BANCO CAJA SOCIAL S.A.</v>
          </cell>
        </row>
        <row r="191">
          <cell r="Q191">
            <v>1143854167</v>
          </cell>
          <cell r="R191" t="str">
            <v>MURILLO PENAGOS DIANA CAROLINA</v>
          </cell>
          <cell r="S191" t="str">
            <v>Abono en cuenta</v>
          </cell>
          <cell r="T191" t="str">
            <v>Ahorro</v>
          </cell>
          <cell r="U191">
            <v>24112085443</v>
          </cell>
          <cell r="V191" t="str">
            <v>Activa</v>
          </cell>
          <cell r="W191">
            <v>860007335</v>
          </cell>
          <cell r="X191" t="str">
            <v>BANCO CAJA SOCIAL S.A.</v>
          </cell>
        </row>
        <row r="192">
          <cell r="Q192">
            <v>1059448122</v>
          </cell>
          <cell r="R192" t="str">
            <v>CAICEDO QUIÑONES JESUS DAVID</v>
          </cell>
          <cell r="S192" t="str">
            <v>Abono en cuenta</v>
          </cell>
          <cell r="T192" t="str">
            <v>Ahorro</v>
          </cell>
          <cell r="U192">
            <v>51449268028</v>
          </cell>
          <cell r="V192" t="str">
            <v>Activa</v>
          </cell>
          <cell r="W192">
            <v>890903938</v>
          </cell>
          <cell r="X192" t="str">
            <v>BANCOLOMBIA S.A.</v>
          </cell>
        </row>
        <row r="193">
          <cell r="Q193">
            <v>1088311705</v>
          </cell>
          <cell r="R193" t="str">
            <v>MONTAÑO SANCHEZ EIDER DAVID</v>
          </cell>
          <cell r="S193" t="str">
            <v>Abono en cuenta</v>
          </cell>
          <cell r="T193" t="str">
            <v>Ahorro</v>
          </cell>
          <cell r="U193">
            <v>91294093902</v>
          </cell>
          <cell r="V193" t="str">
            <v>Activa</v>
          </cell>
          <cell r="W193">
            <v>890903938</v>
          </cell>
          <cell r="X193" t="str">
            <v>BANCOLOMBIA S.A.</v>
          </cell>
        </row>
        <row r="194">
          <cell r="Q194">
            <v>1144057325</v>
          </cell>
          <cell r="R194" t="str">
            <v>PANTOJA CAICEDO GUILLERMO MEDARDO</v>
          </cell>
          <cell r="S194" t="str">
            <v>Abono en cuenta</v>
          </cell>
          <cell r="T194" t="str">
            <v>Ahorro</v>
          </cell>
          <cell r="U194">
            <v>24074667239</v>
          </cell>
          <cell r="V194" t="str">
            <v>Activa</v>
          </cell>
          <cell r="W194">
            <v>860007335</v>
          </cell>
          <cell r="X194" t="str">
            <v>BANCO CAJA SOCIAL S.A.</v>
          </cell>
        </row>
        <row r="195">
          <cell r="Q195">
            <v>1085660268</v>
          </cell>
          <cell r="R195" t="str">
            <v>URBANO MUÑOZ CLAUDIA VIVIANA</v>
          </cell>
          <cell r="S195" t="str">
            <v>Abono en cuenta</v>
          </cell>
          <cell r="T195" t="str">
            <v>Ahorro</v>
          </cell>
          <cell r="U195">
            <v>24112525042</v>
          </cell>
          <cell r="V195" t="str">
            <v>Activa</v>
          </cell>
          <cell r="W195">
            <v>860007335</v>
          </cell>
          <cell r="X195" t="str">
            <v>BANCO CAJA SOCIAL S.A.</v>
          </cell>
        </row>
        <row r="196">
          <cell r="Q196">
            <v>1130640289</v>
          </cell>
          <cell r="R196" t="str">
            <v>DE LOS RIOS CORTES ANDRES</v>
          </cell>
          <cell r="S196" t="str">
            <v>Abono en cuenta</v>
          </cell>
          <cell r="T196" t="str">
            <v>Ahorro</v>
          </cell>
          <cell r="U196">
            <v>813381217</v>
          </cell>
          <cell r="V196" t="str">
            <v>Activa</v>
          </cell>
          <cell r="W196">
            <v>860003020</v>
          </cell>
          <cell r="X196" t="str">
            <v>BANCO BILBAO VIZCAYA ARGENTARIA COLOMBIA S.A. BBVA</v>
          </cell>
        </row>
        <row r="197">
          <cell r="Q197">
            <v>1130643059</v>
          </cell>
          <cell r="R197" t="str">
            <v>CEBALLOS CRUZ JENNIFER</v>
          </cell>
          <cell r="S197" t="str">
            <v>Abono en cuenta</v>
          </cell>
          <cell r="T197" t="str">
            <v>Ahorro</v>
          </cell>
          <cell r="U197">
            <v>24115789016</v>
          </cell>
          <cell r="V197" t="str">
            <v>Activa</v>
          </cell>
          <cell r="W197">
            <v>860007335</v>
          </cell>
          <cell r="X197" t="str">
            <v>BANCO CAJA SOCIAL S.A.</v>
          </cell>
        </row>
        <row r="198">
          <cell r="Q198">
            <v>1112470607</v>
          </cell>
          <cell r="R198" t="str">
            <v>OCAMPO IDALGO JHON RICARDO</v>
          </cell>
          <cell r="S198" t="str">
            <v>Abono en cuenta</v>
          </cell>
          <cell r="T198" t="str">
            <v>Ahorro</v>
          </cell>
          <cell r="U198">
            <v>24111035849</v>
          </cell>
          <cell r="V198" t="str">
            <v>Activa</v>
          </cell>
          <cell r="W198">
            <v>860007335</v>
          </cell>
          <cell r="X198" t="str">
            <v>BANCO CAJA SOCIAL S.A.</v>
          </cell>
        </row>
        <row r="199">
          <cell r="Q199">
            <v>1144184881</v>
          </cell>
          <cell r="R199" t="str">
            <v>OVALLE TALAGA JOHN SEBASTIAN</v>
          </cell>
          <cell r="S199" t="str">
            <v>Abono en cuenta</v>
          </cell>
          <cell r="T199" t="str">
            <v>Ahorro</v>
          </cell>
          <cell r="U199">
            <v>65124916</v>
          </cell>
          <cell r="V199" t="str">
            <v>Activa</v>
          </cell>
          <cell r="W199">
            <v>890903937</v>
          </cell>
          <cell r="X199" t="str">
            <v>ITAU CORPBANCA COLOMBIA S A</v>
          </cell>
        </row>
        <row r="200">
          <cell r="Q200">
            <v>1075259697</v>
          </cell>
          <cell r="R200" t="str">
            <v>ESPAÑA ENDO JENNIFER</v>
          </cell>
          <cell r="S200" t="str">
            <v>Abono en cuenta</v>
          </cell>
          <cell r="T200" t="str">
            <v>Ahorro</v>
          </cell>
          <cell r="U200">
            <v>53443345830</v>
          </cell>
          <cell r="V200" t="str">
            <v>Activa</v>
          </cell>
          <cell r="W200">
            <v>890903938</v>
          </cell>
          <cell r="X200" t="str">
            <v>BANCOLOMBIA S.A.</v>
          </cell>
        </row>
        <row r="201">
          <cell r="Q201">
            <v>16945832</v>
          </cell>
          <cell r="R201" t="str">
            <v>DIAZ CAICEDO JESUS ARBEY</v>
          </cell>
          <cell r="S201" t="str">
            <v>Abono en cuenta</v>
          </cell>
          <cell r="T201" t="str">
            <v>Ahorro</v>
          </cell>
          <cell r="U201">
            <v>84341399822</v>
          </cell>
          <cell r="V201" t="str">
            <v>Activa</v>
          </cell>
          <cell r="W201">
            <v>890903938</v>
          </cell>
          <cell r="X201" t="str">
            <v>BANCOLOMBIA S.A.</v>
          </cell>
        </row>
        <row r="202">
          <cell r="Q202">
            <v>1144189241</v>
          </cell>
          <cell r="R202" t="str">
            <v>ACOSTA HUAZA JOHN ALEXANDER</v>
          </cell>
          <cell r="S202" t="str">
            <v>Abono en cuenta</v>
          </cell>
          <cell r="T202" t="str">
            <v>Ahorro</v>
          </cell>
          <cell r="U202">
            <v>5872000713</v>
          </cell>
          <cell r="V202" t="str">
            <v>Activa</v>
          </cell>
          <cell r="W202">
            <v>860034594</v>
          </cell>
          <cell r="X202" t="str">
            <v>SCOTIABANK COLPATRIA SA</v>
          </cell>
        </row>
        <row r="203">
          <cell r="Q203">
            <v>1114732646</v>
          </cell>
          <cell r="R203" t="str">
            <v>ATOY PAZ JAVIER STIVEN</v>
          </cell>
          <cell r="S203" t="str">
            <v>Abono en cuenta</v>
          </cell>
          <cell r="T203" t="str">
            <v>Ahorro</v>
          </cell>
          <cell r="U203">
            <v>91237422002</v>
          </cell>
          <cell r="V203" t="str">
            <v>Activa</v>
          </cell>
          <cell r="W203">
            <v>890903938</v>
          </cell>
          <cell r="X203" t="str">
            <v>BANCOLOMBIA S.A.</v>
          </cell>
        </row>
        <row r="204">
          <cell r="Q204">
            <v>16777467</v>
          </cell>
          <cell r="R204" t="str">
            <v>REYES GOLONDRINO EDGAR</v>
          </cell>
          <cell r="S204" t="str">
            <v>Abono en cuenta</v>
          </cell>
          <cell r="T204" t="str">
            <v>Ahorro</v>
          </cell>
          <cell r="U204">
            <v>30065163197</v>
          </cell>
          <cell r="V204" t="str">
            <v>Activa</v>
          </cell>
          <cell r="W204">
            <v>890903938</v>
          </cell>
          <cell r="X204" t="str">
            <v>BANCOLOMBIA S.A.</v>
          </cell>
        </row>
        <row r="205">
          <cell r="Q205">
            <v>1114735177</v>
          </cell>
          <cell r="R205" t="str">
            <v>BENAVIDEZ TELLO CRISTAN DAVID</v>
          </cell>
          <cell r="S205" t="str">
            <v>Abono en cuenta</v>
          </cell>
          <cell r="T205" t="str">
            <v>Ahorro</v>
          </cell>
          <cell r="U205">
            <v>91275093721</v>
          </cell>
          <cell r="V205" t="str">
            <v>Activa</v>
          </cell>
          <cell r="W205">
            <v>890903938</v>
          </cell>
          <cell r="X205" t="str">
            <v>BANCOLOMBIA S.A.</v>
          </cell>
        </row>
        <row r="206">
          <cell r="Q206">
            <v>1077422929</v>
          </cell>
          <cell r="R206" t="str">
            <v>QUINTO VALOYES ZULAY</v>
          </cell>
          <cell r="S206" t="str">
            <v>Abono en cuenta</v>
          </cell>
          <cell r="T206" t="str">
            <v>Ahorro</v>
          </cell>
          <cell r="U206">
            <v>53641189223</v>
          </cell>
          <cell r="V206" t="str">
            <v>Activa</v>
          </cell>
          <cell r="W206">
            <v>890903938</v>
          </cell>
          <cell r="X206" t="str">
            <v>BANCOLOMBIA S.A.</v>
          </cell>
        </row>
        <row r="207">
          <cell r="Q207">
            <v>16287971</v>
          </cell>
          <cell r="R207" t="str">
            <v>ROSASCO GALLON CESAR ALFONSO</v>
          </cell>
          <cell r="S207" t="str">
            <v>Abono en cuenta</v>
          </cell>
          <cell r="T207" t="str">
            <v>Ahorro</v>
          </cell>
          <cell r="U207">
            <v>73645349552</v>
          </cell>
          <cell r="V207" t="str">
            <v>Activa</v>
          </cell>
          <cell r="W207">
            <v>890903938</v>
          </cell>
          <cell r="X207" t="str">
            <v>BANCOLOMBIA S.A.</v>
          </cell>
        </row>
        <row r="208">
          <cell r="Q208">
            <v>29110526</v>
          </cell>
          <cell r="R208" t="str">
            <v>ALZATE CERON PAOLA ANDREA</v>
          </cell>
          <cell r="S208" t="str">
            <v>Abono en cuenta</v>
          </cell>
          <cell r="T208" t="str">
            <v>Ahorro</v>
          </cell>
          <cell r="U208">
            <v>6084333687</v>
          </cell>
          <cell r="V208" t="str">
            <v>Activa</v>
          </cell>
          <cell r="W208">
            <v>890903938</v>
          </cell>
          <cell r="X208" t="str">
            <v>BANCOLOMBIA S.A.</v>
          </cell>
        </row>
        <row r="209">
          <cell r="Q209">
            <v>38643385</v>
          </cell>
          <cell r="R209" t="str">
            <v>BURBANO GARCIA GRENCY CAROLINA</v>
          </cell>
          <cell r="S209" t="str">
            <v>Abono en cuenta</v>
          </cell>
          <cell r="T209" t="str">
            <v>Ahorro</v>
          </cell>
          <cell r="U209">
            <v>550488429152041</v>
          </cell>
          <cell r="V209" t="str">
            <v>Activa</v>
          </cell>
          <cell r="W209">
            <v>860034313</v>
          </cell>
          <cell r="X209" t="str">
            <v>BANCO DAVIVIENDA S.A.</v>
          </cell>
        </row>
        <row r="210">
          <cell r="Q210">
            <v>6108113</v>
          </cell>
          <cell r="R210" t="str">
            <v>LIBREROS TAMAYO CHRISTIAN ALEXIS</v>
          </cell>
          <cell r="S210" t="str">
            <v>Abono en cuenta</v>
          </cell>
          <cell r="T210" t="str">
            <v>Ahorro</v>
          </cell>
          <cell r="U210">
            <v>6400001168</v>
          </cell>
          <cell r="V210" t="str">
            <v>Activa</v>
          </cell>
          <cell r="W210">
            <v>890903938</v>
          </cell>
          <cell r="X210" t="str">
            <v>BANCOLOMBIA S.A.</v>
          </cell>
        </row>
        <row r="211">
          <cell r="Q211">
            <v>1151961582</v>
          </cell>
          <cell r="R211" t="str">
            <v>LOAIZA LOPEZ ANGIE ALEJANDRA</v>
          </cell>
          <cell r="S211" t="str">
            <v>Abono en cuenta</v>
          </cell>
          <cell r="T211" t="str">
            <v>Ahorro</v>
          </cell>
          <cell r="U211">
            <v>81261094258</v>
          </cell>
          <cell r="V211" t="str">
            <v>Activa</v>
          </cell>
          <cell r="W211">
            <v>890903938</v>
          </cell>
          <cell r="X211" t="str">
            <v>BANCOLOMBIA S.A.</v>
          </cell>
        </row>
        <row r="212">
          <cell r="Q212">
            <v>1094953835</v>
          </cell>
          <cell r="R212" t="str">
            <v>OSORIO MARIN KAREN FERNANDA</v>
          </cell>
          <cell r="S212" t="str">
            <v>Abono en cuenta</v>
          </cell>
          <cell r="T212" t="str">
            <v>Ahorro</v>
          </cell>
          <cell r="U212">
            <v>488448744588</v>
          </cell>
          <cell r="V212" t="str">
            <v>Activa</v>
          </cell>
          <cell r="W212">
            <v>860034313</v>
          </cell>
          <cell r="X212" t="str">
            <v>BANCO DAVIVIENDA S.A.</v>
          </cell>
        </row>
        <row r="213">
          <cell r="Q213">
            <v>1077172461</v>
          </cell>
          <cell r="R213" t="str">
            <v>GARCIA MURILLO HEYLER ALEXIS</v>
          </cell>
          <cell r="S213" t="str">
            <v>Abono en cuenta</v>
          </cell>
          <cell r="T213" t="str">
            <v>Ahorro</v>
          </cell>
          <cell r="U213">
            <v>87052312764</v>
          </cell>
          <cell r="V213" t="str">
            <v>Activa</v>
          </cell>
          <cell r="W213">
            <v>890903938</v>
          </cell>
          <cell r="X213" t="str">
            <v>BANCOLOMBIA S.A.</v>
          </cell>
        </row>
        <row r="214">
          <cell r="Q214">
            <v>24815360</v>
          </cell>
          <cell r="R214" t="str">
            <v>RESTREPO AMARILES LUZ ESTER</v>
          </cell>
          <cell r="S214" t="str">
            <v>Abono en cuenta</v>
          </cell>
          <cell r="T214" t="str">
            <v>Ahorro</v>
          </cell>
          <cell r="U214">
            <v>295043343</v>
          </cell>
          <cell r="V214" t="str">
            <v>Activa</v>
          </cell>
          <cell r="W214">
            <v>860002964</v>
          </cell>
          <cell r="X214" t="str">
            <v>BANCO DE BOGOTA</v>
          </cell>
        </row>
        <row r="215">
          <cell r="Q215">
            <v>94516253</v>
          </cell>
          <cell r="R215" t="str">
            <v>PARDO MUÑOZ RAFAEL</v>
          </cell>
          <cell r="S215" t="str">
            <v>Abono en cuenta</v>
          </cell>
          <cell r="T215" t="str">
            <v>Ahorro</v>
          </cell>
          <cell r="U215">
            <v>24121200703</v>
          </cell>
          <cell r="V215" t="str">
            <v>Activa</v>
          </cell>
          <cell r="W215">
            <v>860007335</v>
          </cell>
          <cell r="X215" t="str">
            <v>BANCO CAJA SOCIAL S.A.</v>
          </cell>
        </row>
        <row r="216">
          <cell r="Q216">
            <v>67029689</v>
          </cell>
          <cell r="R216" t="str">
            <v>RENGIFO DE LA CRUZ NATHALY</v>
          </cell>
          <cell r="S216" t="str">
            <v>Abono en cuenta</v>
          </cell>
          <cell r="T216" t="str">
            <v>Ahorro</v>
          </cell>
          <cell r="U216">
            <v>21700000719</v>
          </cell>
          <cell r="V216" t="str">
            <v>Activa</v>
          </cell>
          <cell r="W216">
            <v>890903938</v>
          </cell>
          <cell r="X216" t="str">
            <v>BANCOLOMBIA S.A.</v>
          </cell>
        </row>
        <row r="217">
          <cell r="Q217">
            <v>1143860234</v>
          </cell>
          <cell r="R217" t="str">
            <v>GRIJALBA BERMUDEZ KAREN VIVIANA</v>
          </cell>
          <cell r="S217" t="str">
            <v>Abono en cuenta</v>
          </cell>
          <cell r="T217" t="str">
            <v>Ahorro</v>
          </cell>
          <cell r="U217">
            <v>6066222886</v>
          </cell>
          <cell r="V217" t="str">
            <v>Activa</v>
          </cell>
          <cell r="W217">
            <v>890903938</v>
          </cell>
          <cell r="X217" t="str">
            <v>BANCOLOMBIA S.A.</v>
          </cell>
        </row>
        <row r="218">
          <cell r="Q218">
            <v>1004870947</v>
          </cell>
          <cell r="R218" t="str">
            <v>GIRALDO HERREÑO LAURA ISABEL</v>
          </cell>
          <cell r="S218" t="str">
            <v>Abono en cuenta</v>
          </cell>
          <cell r="T218" t="str">
            <v>Ahorro</v>
          </cell>
          <cell r="U218">
            <v>76100001074</v>
          </cell>
          <cell r="V218" t="str">
            <v>Activa</v>
          </cell>
          <cell r="W218">
            <v>890903938</v>
          </cell>
          <cell r="X218" t="str">
            <v>BANCOLOMBIA S.A.</v>
          </cell>
        </row>
        <row r="219">
          <cell r="Q219">
            <v>16798438</v>
          </cell>
          <cell r="R219" t="str">
            <v>RUEDA CORRAL CÉSAR AUGUSTO</v>
          </cell>
          <cell r="S219" t="str">
            <v>Abono en cuenta</v>
          </cell>
          <cell r="T219" t="str">
            <v>Ahorro</v>
          </cell>
          <cell r="U219">
            <v>30631696386</v>
          </cell>
          <cell r="V219" t="str">
            <v>Activa</v>
          </cell>
          <cell r="W219">
            <v>890903938</v>
          </cell>
          <cell r="X219" t="str">
            <v>BANCOLOMBIA S.A.</v>
          </cell>
        </row>
        <row r="220">
          <cell r="Q220">
            <v>66949244</v>
          </cell>
          <cell r="R220" t="str">
            <v>PECHENE FIGUEROA RUBIELA</v>
          </cell>
          <cell r="S220" t="str">
            <v>Abono en cuenta</v>
          </cell>
          <cell r="T220" t="str">
            <v>Ahorro</v>
          </cell>
          <cell r="U220">
            <v>87066861171</v>
          </cell>
          <cell r="V220" t="str">
            <v>Activa</v>
          </cell>
          <cell r="W220">
            <v>890903938</v>
          </cell>
          <cell r="X220" t="str">
            <v>BANCOLOMBIA S.A.</v>
          </cell>
        </row>
        <row r="221">
          <cell r="Q221">
            <v>12022784</v>
          </cell>
          <cell r="R221" t="str">
            <v>RENTERIA MATURANA ELMER</v>
          </cell>
          <cell r="S221" t="str">
            <v>Abono en cuenta</v>
          </cell>
          <cell r="T221" t="str">
            <v>Ahorro</v>
          </cell>
          <cell r="U221">
            <v>53655524190</v>
          </cell>
          <cell r="V221" t="str">
            <v>Activa</v>
          </cell>
          <cell r="W221">
            <v>890903938</v>
          </cell>
          <cell r="X221" t="str">
            <v>BANCOLOMBIA S.A.</v>
          </cell>
        </row>
        <row r="222">
          <cell r="Q222">
            <v>1149443847</v>
          </cell>
          <cell r="R222" t="str">
            <v>CONDE BANUVI ELVIN</v>
          </cell>
          <cell r="S222" t="str">
            <v>Abono en cuenta</v>
          </cell>
          <cell r="T222" t="str">
            <v>Ahorro</v>
          </cell>
          <cell r="U222">
            <v>53617344196</v>
          </cell>
          <cell r="V222" t="str">
            <v>Activa</v>
          </cell>
          <cell r="W222">
            <v>890903938</v>
          </cell>
          <cell r="X222" t="str">
            <v>BANCOLOMBIA S.A.</v>
          </cell>
        </row>
        <row r="223">
          <cell r="Q223">
            <v>4847360</v>
          </cell>
          <cell r="R223" t="str">
            <v>MENA DIAZ JOSE FERNELY</v>
          </cell>
          <cell r="S223" t="str">
            <v>Abono en cuenta</v>
          </cell>
          <cell r="T223" t="str">
            <v>Ahorro</v>
          </cell>
          <cell r="U223">
            <v>87063155348</v>
          </cell>
          <cell r="V223" t="str">
            <v>Activa</v>
          </cell>
          <cell r="W223">
            <v>890903938</v>
          </cell>
          <cell r="X223" t="str">
            <v>BANCOLOMBIA S.A.</v>
          </cell>
        </row>
        <row r="224">
          <cell r="Q224">
            <v>66913031</v>
          </cell>
          <cell r="R224" t="str">
            <v>VILLADA HERNANDEZ SANDRA MILENA</v>
          </cell>
          <cell r="S224" t="str">
            <v>Abono en cuenta</v>
          </cell>
          <cell r="T224" t="str">
            <v>Ahorro</v>
          </cell>
          <cell r="U224">
            <v>295058796</v>
          </cell>
          <cell r="V224" t="str">
            <v>Activa</v>
          </cell>
          <cell r="W224">
            <v>860002964</v>
          </cell>
          <cell r="X224" t="str">
            <v>BANCO DE BOGOTA</v>
          </cell>
        </row>
        <row r="225">
          <cell r="Q225">
            <v>26363463</v>
          </cell>
          <cell r="R225" t="str">
            <v>MOSQUERA PEREA JENNY</v>
          </cell>
          <cell r="S225" t="str">
            <v>Abono en cuenta</v>
          </cell>
          <cell r="T225" t="str">
            <v>Ahorro</v>
          </cell>
          <cell r="U225">
            <v>53600054615</v>
          </cell>
          <cell r="V225" t="str">
            <v>Activa</v>
          </cell>
          <cell r="W225">
            <v>890903938</v>
          </cell>
          <cell r="X225" t="str">
            <v>BANCOLOMBIA S.A.</v>
          </cell>
        </row>
        <row r="226">
          <cell r="Q226">
            <v>1143876578</v>
          </cell>
          <cell r="R226" t="str">
            <v>CASTAÑEDA RUIZ ANGIE DANIELA</v>
          </cell>
          <cell r="S226" t="str">
            <v>Abono en cuenta</v>
          </cell>
          <cell r="T226" t="str">
            <v>Ahorro</v>
          </cell>
          <cell r="U226">
            <v>180950578</v>
          </cell>
          <cell r="V226" t="str">
            <v>Activa</v>
          </cell>
          <cell r="W226">
            <v>860002964</v>
          </cell>
          <cell r="X226" t="str">
            <v>BANCO DE BOGOTA</v>
          </cell>
        </row>
        <row r="227">
          <cell r="Q227">
            <v>94524892</v>
          </cell>
          <cell r="R227" t="str">
            <v>ARISTIZABAL ETIEN</v>
          </cell>
          <cell r="S227" t="str">
            <v>Abono en cuenta</v>
          </cell>
          <cell r="T227" t="str">
            <v>Ahorro</v>
          </cell>
          <cell r="U227">
            <v>6057715870</v>
          </cell>
          <cell r="V227" t="str">
            <v>Activa</v>
          </cell>
          <cell r="W227">
            <v>890903938</v>
          </cell>
          <cell r="X227" t="str">
            <v>BANCOLOMBIA S.A.</v>
          </cell>
        </row>
        <row r="228">
          <cell r="Q228">
            <v>10003070</v>
          </cell>
          <cell r="R228" t="str">
            <v>GARCIA VELASQUEZ ANDRES</v>
          </cell>
          <cell r="S228" t="str">
            <v>Abono en cuenta</v>
          </cell>
          <cell r="T228" t="str">
            <v>Ahorro</v>
          </cell>
          <cell r="U228">
            <v>85283583991</v>
          </cell>
          <cell r="V228" t="str">
            <v>Activa</v>
          </cell>
          <cell r="W228">
            <v>890903938</v>
          </cell>
          <cell r="X228" t="str">
            <v>BANCOLOMBIA S.A.</v>
          </cell>
        </row>
        <row r="229">
          <cell r="Q229">
            <v>1005895897</v>
          </cell>
          <cell r="R229" t="str">
            <v>FREYRE GUASPUD MARIA CAMILA</v>
          </cell>
          <cell r="S229" t="str">
            <v>Abono en cuenta</v>
          </cell>
          <cell r="T229" t="str">
            <v>Ahorro</v>
          </cell>
          <cell r="U229">
            <v>572303717</v>
          </cell>
          <cell r="V229" t="str">
            <v>Activa</v>
          </cell>
          <cell r="W229">
            <v>860003020</v>
          </cell>
          <cell r="X229" t="str">
            <v>BANCO BILBAO VIZCAYA ARGENTARIA COLOMBIA S.A. BBVA</v>
          </cell>
        </row>
        <row r="230">
          <cell r="Q230">
            <v>11621531</v>
          </cell>
          <cell r="R230" t="str">
            <v>ASPRILLA PALACIOS DARWIN</v>
          </cell>
          <cell r="S230" t="str">
            <v>Abono en cuenta</v>
          </cell>
          <cell r="T230" t="str">
            <v>Ahorro</v>
          </cell>
          <cell r="U230">
            <v>87067325014</v>
          </cell>
          <cell r="V230" t="str">
            <v>Activa</v>
          </cell>
          <cell r="W230">
            <v>890903938</v>
          </cell>
          <cell r="X230" t="str">
            <v>BANCOLOMBIA S.A.</v>
          </cell>
        </row>
        <row r="231">
          <cell r="Q231">
            <v>76279963</v>
          </cell>
          <cell r="R231" t="str">
            <v>CHIRIMIA GONZALEZ HECTOR</v>
          </cell>
          <cell r="S231" t="str">
            <v>Abono en cuenta</v>
          </cell>
          <cell r="T231" t="str">
            <v>Ahorro</v>
          </cell>
          <cell r="U231">
            <v>86837709581</v>
          </cell>
          <cell r="V231" t="str">
            <v>Activa</v>
          </cell>
          <cell r="W231">
            <v>890903938</v>
          </cell>
          <cell r="X231" t="str">
            <v>BANCOLOMBIA S.A.</v>
          </cell>
        </row>
        <row r="232">
          <cell r="Q232">
            <v>1061048034</v>
          </cell>
          <cell r="R232" t="str">
            <v>PARRA OSPINA MARIA FERNANDA</v>
          </cell>
          <cell r="S232" t="str">
            <v>Abono en cuenta</v>
          </cell>
          <cell r="T232" t="str">
            <v>Ahorro</v>
          </cell>
          <cell r="U232">
            <v>91278088681</v>
          </cell>
          <cell r="V232" t="str">
            <v>Activa</v>
          </cell>
          <cell r="W232">
            <v>890903938</v>
          </cell>
          <cell r="X232" t="str">
            <v>BANCOLOMBIA S.A.</v>
          </cell>
        </row>
        <row r="233">
          <cell r="Q233">
            <v>1118287049</v>
          </cell>
          <cell r="R233" t="str">
            <v>BERMUDEZ CARDONA ZORAIDA</v>
          </cell>
          <cell r="S233" t="str">
            <v>Abono en cuenta</v>
          </cell>
          <cell r="T233" t="str">
            <v>Ahorro</v>
          </cell>
          <cell r="U233">
            <v>24143313469</v>
          </cell>
          <cell r="V233" t="str">
            <v>Activa</v>
          </cell>
          <cell r="W233">
            <v>860007335</v>
          </cell>
          <cell r="X233" t="str">
            <v>BANCO CAJA SOCIAL S.A.</v>
          </cell>
        </row>
        <row r="234">
          <cell r="Q234">
            <v>1109114551</v>
          </cell>
          <cell r="R234" t="str">
            <v>ARICAPA BURITICA ANDRES FELIPE</v>
          </cell>
          <cell r="S234" t="str">
            <v>Abono en cuenta</v>
          </cell>
          <cell r="T234" t="str">
            <v>Ahorro</v>
          </cell>
          <cell r="U234">
            <v>87060462135</v>
          </cell>
          <cell r="V234" t="str">
            <v>Activa</v>
          </cell>
          <cell r="W234">
            <v>890903938</v>
          </cell>
          <cell r="X234" t="str">
            <v>BANCOLOMBIA S.A.</v>
          </cell>
        </row>
        <row r="235">
          <cell r="Q235">
            <v>26365367</v>
          </cell>
          <cell r="R235" t="str">
            <v>VALOYES VALOIS LANYS VANESSA</v>
          </cell>
          <cell r="S235" t="str">
            <v>Abono en cuenta</v>
          </cell>
          <cell r="T235" t="str">
            <v>Ahorro</v>
          </cell>
          <cell r="U235">
            <v>53600063436</v>
          </cell>
          <cell r="V235" t="str">
            <v>Activa</v>
          </cell>
          <cell r="W235">
            <v>890903938</v>
          </cell>
          <cell r="X235" t="str">
            <v>BANCOLOMBIA S.A.</v>
          </cell>
        </row>
        <row r="236">
          <cell r="Q236">
            <v>1130616152</v>
          </cell>
          <cell r="R236" t="str">
            <v>GOMEZ CASTAÑEDA JOSE ALEXANDER</v>
          </cell>
          <cell r="S236" t="str">
            <v>Abono en cuenta</v>
          </cell>
          <cell r="T236" t="str">
            <v>Ahorro</v>
          </cell>
          <cell r="U236">
            <v>81263442989</v>
          </cell>
          <cell r="V236" t="str">
            <v>Activa</v>
          </cell>
          <cell r="W236">
            <v>890903938</v>
          </cell>
          <cell r="X236" t="str">
            <v>BANCOLOMBIA S.A.</v>
          </cell>
        </row>
        <row r="237">
          <cell r="Q237">
            <v>1144069929</v>
          </cell>
          <cell r="R237" t="str">
            <v>MARTINEZ ANDINO ELIANA SOFIA</v>
          </cell>
          <cell r="S237" t="str">
            <v>Abono en cuenta</v>
          </cell>
          <cell r="T237" t="str">
            <v>Ahorro</v>
          </cell>
          <cell r="U237">
            <v>71095074868</v>
          </cell>
          <cell r="V237" t="str">
            <v>Activa</v>
          </cell>
          <cell r="W237">
            <v>890903938</v>
          </cell>
          <cell r="X237" t="str">
            <v>BANCOLOMBIA S.A.</v>
          </cell>
        </row>
        <row r="238">
          <cell r="Q238">
            <v>1023953632</v>
          </cell>
          <cell r="R238" t="str">
            <v>NUÑEZ PEÑA JOHANA GERALDINNE</v>
          </cell>
          <cell r="S238" t="str">
            <v>Abono en cuenta</v>
          </cell>
          <cell r="T238" t="str">
            <v>Ahorro</v>
          </cell>
          <cell r="U238">
            <v>4802031194</v>
          </cell>
          <cell r="V238" t="str">
            <v>Activa</v>
          </cell>
          <cell r="W238">
            <v>860034594</v>
          </cell>
          <cell r="X238" t="str">
            <v>SCOTIABANK COLPATRIA SA</v>
          </cell>
        </row>
        <row r="239">
          <cell r="Q239">
            <v>1081159124</v>
          </cell>
          <cell r="R239" t="str">
            <v>FIERRO PERDOMO ALVARO JAVIER</v>
          </cell>
          <cell r="S239" t="str">
            <v>Abono en cuenta</v>
          </cell>
          <cell r="T239" t="str">
            <v>Ahorro</v>
          </cell>
          <cell r="U239">
            <v>24067699315</v>
          </cell>
          <cell r="V239" t="str">
            <v>Activa</v>
          </cell>
          <cell r="W239">
            <v>860007335</v>
          </cell>
          <cell r="X239" t="str">
            <v>BANCO CAJA SOCIAL S.A.</v>
          </cell>
        </row>
        <row r="240">
          <cell r="Q240">
            <v>1004071914</v>
          </cell>
          <cell r="R240" t="str">
            <v>PALOMEQUE PALACIOS RONALDO</v>
          </cell>
          <cell r="S240" t="str">
            <v>Abono en cuenta</v>
          </cell>
          <cell r="T240" t="str">
            <v>Ahorro</v>
          </cell>
          <cell r="U240">
            <v>87044101621</v>
          </cell>
          <cell r="V240" t="str">
            <v>Activa</v>
          </cell>
          <cell r="W240">
            <v>890903938</v>
          </cell>
          <cell r="X240" t="str">
            <v>BANCOLOMBIA S.A.</v>
          </cell>
        </row>
        <row r="241">
          <cell r="Q241">
            <v>1020814652</v>
          </cell>
          <cell r="R241" t="str">
            <v>MORENO BELTRAN LUISA FERNANDA</v>
          </cell>
          <cell r="S241" t="str">
            <v>Abono en cuenta</v>
          </cell>
          <cell r="T241" t="str">
            <v>Ahorro</v>
          </cell>
          <cell r="U241">
            <v>550488418074594</v>
          </cell>
          <cell r="V241" t="str">
            <v>Activa</v>
          </cell>
          <cell r="W241">
            <v>860034313</v>
          </cell>
          <cell r="X241" t="str">
            <v>BANCO DAVIVIENDA S.A.</v>
          </cell>
        </row>
        <row r="242">
          <cell r="Q242">
            <v>16769037</v>
          </cell>
          <cell r="R242" t="str">
            <v>HERRERA FIGUEROA EDGAR HUMBERTO</v>
          </cell>
          <cell r="S242" t="str">
            <v>Abono en cuenta</v>
          </cell>
          <cell r="T242" t="str">
            <v>Ahorro</v>
          </cell>
          <cell r="U242">
            <v>24083648845</v>
          </cell>
          <cell r="V242" t="str">
            <v>Activa</v>
          </cell>
          <cell r="W242">
            <v>860007335</v>
          </cell>
          <cell r="X242" t="str">
            <v>BANCO CAJA SOCIAL S.A.</v>
          </cell>
        </row>
        <row r="243">
          <cell r="Q243">
            <v>10386402</v>
          </cell>
          <cell r="R243" t="str">
            <v>PAREDES MINA FELIBERTO</v>
          </cell>
          <cell r="S243" t="str">
            <v>Abono en cuenta</v>
          </cell>
          <cell r="T243" t="str">
            <v>Ahorro</v>
          </cell>
          <cell r="U243">
            <v>91281333521</v>
          </cell>
          <cell r="V243" t="str">
            <v>Activa</v>
          </cell>
          <cell r="W243">
            <v>890903938</v>
          </cell>
          <cell r="X243" t="str">
            <v>BANCOLOMBIA S.A.</v>
          </cell>
        </row>
        <row r="244">
          <cell r="Q244">
            <v>1076019812</v>
          </cell>
          <cell r="R244" t="str">
            <v>DUMASA DOGIRAMA LIBIO</v>
          </cell>
          <cell r="S244" t="str">
            <v>Abono en cuenta</v>
          </cell>
          <cell r="T244" t="str">
            <v>Ahorro</v>
          </cell>
          <cell r="U244">
            <v>87067745301</v>
          </cell>
          <cell r="V244" t="str">
            <v>Activa</v>
          </cell>
          <cell r="W244">
            <v>890903938</v>
          </cell>
          <cell r="X244" t="str">
            <v>BANCOLOMBIA S.A.</v>
          </cell>
        </row>
        <row r="245">
          <cell r="Q245">
            <v>82384610</v>
          </cell>
          <cell r="R245" t="str">
            <v>TAPI MACHUCA ISIDORO</v>
          </cell>
          <cell r="S245" t="str">
            <v>Abono en cuenta</v>
          </cell>
          <cell r="T245" t="str">
            <v>Ahorro</v>
          </cell>
          <cell r="U245">
            <v>979118577</v>
          </cell>
          <cell r="V245" t="str">
            <v>Activa</v>
          </cell>
          <cell r="W245">
            <v>860002964</v>
          </cell>
          <cell r="X245" t="str">
            <v>BANCO DE BOGOTA</v>
          </cell>
        </row>
        <row r="246">
          <cell r="Q246">
            <v>1022333005</v>
          </cell>
          <cell r="R246" t="str">
            <v>RODRIGUEZ ROJAS FREDY ORLANDO</v>
          </cell>
          <cell r="S246" t="str">
            <v>Abono en cuenta</v>
          </cell>
          <cell r="T246" t="str">
            <v>Ahorro</v>
          </cell>
          <cell r="U246">
            <v>21327141322</v>
          </cell>
          <cell r="V246" t="str">
            <v>Activa</v>
          </cell>
          <cell r="W246">
            <v>890903938</v>
          </cell>
          <cell r="X246" t="str">
            <v>BANCOLOMBIA S.A.</v>
          </cell>
        </row>
        <row r="247">
          <cell r="Q247">
            <v>34678345</v>
          </cell>
          <cell r="R247" t="str">
            <v>CAMPAZ CORTES NELLY</v>
          </cell>
          <cell r="S247" t="str">
            <v>Abono en cuenta</v>
          </cell>
          <cell r="T247" t="str">
            <v>Ahorro</v>
          </cell>
          <cell r="U247">
            <v>421253008501</v>
          </cell>
          <cell r="V247" t="str">
            <v>Activa</v>
          </cell>
          <cell r="W247">
            <v>800037800</v>
          </cell>
          <cell r="X247" t="str">
            <v>BANCO AGRARIO DE COLOMBIA S.A.</v>
          </cell>
        </row>
        <row r="248">
          <cell r="Q248">
            <v>1061746102</v>
          </cell>
          <cell r="R248" t="str">
            <v>TENORIO QUILCUE DIANID JOHANA</v>
          </cell>
          <cell r="S248" t="str">
            <v>Abono en cuenta</v>
          </cell>
          <cell r="T248" t="str">
            <v>Ahorro</v>
          </cell>
          <cell r="U248">
            <v>520626102</v>
          </cell>
          <cell r="V248" t="str">
            <v>Activa</v>
          </cell>
          <cell r="W248">
            <v>860002964</v>
          </cell>
          <cell r="X248" t="str">
            <v>BANCO DE BOGOTA</v>
          </cell>
        </row>
        <row r="249">
          <cell r="Q249">
            <v>1061696565</v>
          </cell>
          <cell r="R249" t="str">
            <v>DIAZ LIZETH ARELLY</v>
          </cell>
          <cell r="S249" t="str">
            <v>Abono en cuenta</v>
          </cell>
          <cell r="T249" t="str">
            <v>Ahorro</v>
          </cell>
          <cell r="U249">
            <v>520751447</v>
          </cell>
          <cell r="V249" t="str">
            <v>Activa</v>
          </cell>
          <cell r="W249">
            <v>860002964</v>
          </cell>
          <cell r="X249" t="str">
            <v>BANCO DE BOGOTA</v>
          </cell>
        </row>
        <row r="250">
          <cell r="Q250">
            <v>11797903</v>
          </cell>
          <cell r="R250" t="str">
            <v>SANCLEMENTE NAGLES JOSE GUADALUPE</v>
          </cell>
          <cell r="S250" t="str">
            <v>Abono en cuenta</v>
          </cell>
          <cell r="T250" t="str">
            <v>Ahorro</v>
          </cell>
          <cell r="U250">
            <v>433092005767</v>
          </cell>
          <cell r="V250" t="str">
            <v>Activa</v>
          </cell>
          <cell r="W250">
            <v>800037800</v>
          </cell>
          <cell r="X250" t="str">
            <v>BANCO AGRARIO DE COLOMBIA S.A.</v>
          </cell>
        </row>
        <row r="251">
          <cell r="Q251">
            <v>1111814243</v>
          </cell>
          <cell r="R251" t="str">
            <v>IBARBO PERLAZA JHON ANTON</v>
          </cell>
          <cell r="S251" t="str">
            <v>Abono en cuenta</v>
          </cell>
          <cell r="T251" t="str">
            <v>Ahorro</v>
          </cell>
          <cell r="U251">
            <v>24085009369</v>
          </cell>
          <cell r="V251" t="str">
            <v>Activa</v>
          </cell>
          <cell r="W251">
            <v>860007335</v>
          </cell>
          <cell r="X251" t="str">
            <v>BANCO CAJA SOCIAL S.A.</v>
          </cell>
        </row>
        <row r="252">
          <cell r="Q252">
            <v>35254423</v>
          </cell>
          <cell r="R252" t="str">
            <v>RAMIREZ ACUÑA JENNY ANDREA</v>
          </cell>
          <cell r="S252" t="str">
            <v>Abono en cuenta</v>
          </cell>
          <cell r="T252" t="str">
            <v>Ahorro</v>
          </cell>
          <cell r="U252">
            <v>80705887884</v>
          </cell>
          <cell r="V252" t="str">
            <v>Activa</v>
          </cell>
          <cell r="W252">
            <v>890903938</v>
          </cell>
          <cell r="X252" t="str">
            <v>BANCOLOMBIA S.A.</v>
          </cell>
        </row>
        <row r="253">
          <cell r="Q253">
            <v>1144149742</v>
          </cell>
          <cell r="R253" t="str">
            <v>LEMOS TORRES JOSEPH EMERSON</v>
          </cell>
          <cell r="S253" t="str">
            <v>Abono en cuenta</v>
          </cell>
          <cell r="T253" t="str">
            <v>Ahorro</v>
          </cell>
          <cell r="U253">
            <v>5882016527</v>
          </cell>
          <cell r="V253" t="str">
            <v>Activa</v>
          </cell>
          <cell r="W253">
            <v>860034594</v>
          </cell>
          <cell r="X253" t="str">
            <v>SCOTIABANK COLPATRIA SA</v>
          </cell>
        </row>
        <row r="254">
          <cell r="Q254">
            <v>1112482064</v>
          </cell>
          <cell r="R254" t="str">
            <v>TROCHEZ TROCHEZ JHON FREIDER</v>
          </cell>
          <cell r="S254" t="str">
            <v>Abono en cuenta</v>
          </cell>
          <cell r="T254" t="str">
            <v>Depósito Electrónico</v>
          </cell>
          <cell r="U254">
            <v>3113837854</v>
          </cell>
          <cell r="V254" t="str">
            <v>Activa</v>
          </cell>
          <cell r="W254">
            <v>860034313</v>
          </cell>
          <cell r="X254" t="str">
            <v>BANCO DAVIVIENDA S.A.</v>
          </cell>
        </row>
        <row r="255">
          <cell r="Q255">
            <v>811009788</v>
          </cell>
          <cell r="R255" t="str">
            <v>DISTRACOM S.A.</v>
          </cell>
          <cell r="S255" t="str">
            <v>Abono en cuenta</v>
          </cell>
          <cell r="T255" t="str">
            <v>Corriente</v>
          </cell>
          <cell r="U255">
            <v>559106273</v>
          </cell>
          <cell r="V255" t="str">
            <v>Activa</v>
          </cell>
          <cell r="W255">
            <v>860003020</v>
          </cell>
          <cell r="X255" t="str">
            <v>BANCO BILBAO VIZCAYA ARGENTARIA COLOMBIA S.A. BBVA</v>
          </cell>
        </row>
        <row r="256">
          <cell r="Q256">
            <v>811009788</v>
          </cell>
          <cell r="R256" t="str">
            <v>DISTRACOM S.A.</v>
          </cell>
          <cell r="S256" t="str">
            <v>Abono en cuenta</v>
          </cell>
          <cell r="T256" t="str">
            <v>Corriente</v>
          </cell>
          <cell r="U256">
            <v>559106273</v>
          </cell>
          <cell r="V256" t="str">
            <v>Activa</v>
          </cell>
          <cell r="W256">
            <v>860003020</v>
          </cell>
          <cell r="X256" t="str">
            <v>BANCO BILBAO VIZCAYA ARGENTARIA COLOMBIA S.A. BBVA</v>
          </cell>
        </row>
        <row r="257">
          <cell r="Q257">
            <v>800219876</v>
          </cell>
          <cell r="R257" t="str">
            <v>PLUXEE COLOMBIA S.A.S.</v>
          </cell>
          <cell r="S257" t="str">
            <v>Abono en cuenta</v>
          </cell>
          <cell r="T257" t="str">
            <v>Corriente</v>
          </cell>
          <cell r="U257">
            <v>4821987602</v>
          </cell>
          <cell r="V257" t="str">
            <v>Activa</v>
          </cell>
          <cell r="W257">
            <v>890903938</v>
          </cell>
          <cell r="X257" t="str">
            <v>BANCOLOMBIA S.A.</v>
          </cell>
        </row>
        <row r="258">
          <cell r="Q258">
            <v>800219876</v>
          </cell>
          <cell r="R258" t="str">
            <v>PLUXEE COLOMBIA S.A.S.</v>
          </cell>
          <cell r="S258" t="str">
            <v>Abono en cuenta</v>
          </cell>
          <cell r="T258" t="str">
            <v>Corriente</v>
          </cell>
          <cell r="U258">
            <v>4821987602</v>
          </cell>
          <cell r="V258" t="str">
            <v>Activa</v>
          </cell>
          <cell r="W258">
            <v>890903938</v>
          </cell>
          <cell r="X258" t="str">
            <v>BANCOLOMBIA S.A.</v>
          </cell>
        </row>
        <row r="259">
          <cell r="Q259">
            <v>13056445</v>
          </cell>
          <cell r="R259" t="str">
            <v>BUSTOS CORTES HUGO SEGUNDO</v>
          </cell>
          <cell r="S259" t="str">
            <v>Abono en cuenta</v>
          </cell>
          <cell r="T259" t="str">
            <v>Ahorro</v>
          </cell>
          <cell r="U259">
            <v>89456941398</v>
          </cell>
          <cell r="V259" t="str">
            <v>Activa</v>
          </cell>
          <cell r="W259">
            <v>890903938</v>
          </cell>
          <cell r="X259" t="str">
            <v>BANCOLOMBIA S.A.</v>
          </cell>
        </row>
        <row r="260">
          <cell r="Q260">
            <v>1097396717</v>
          </cell>
          <cell r="R260" t="str">
            <v>GARCIA CASTRO JESICA ALEJANDRA</v>
          </cell>
          <cell r="S260" t="str">
            <v>Abono en cuenta</v>
          </cell>
          <cell r="T260" t="str">
            <v>Ahorro</v>
          </cell>
          <cell r="U260">
            <v>488419540916</v>
          </cell>
          <cell r="V260" t="str">
            <v>Activa</v>
          </cell>
          <cell r="W260">
            <v>860034313</v>
          </cell>
          <cell r="X260" t="str">
            <v>BANCO DAVIVIENDA S.A.</v>
          </cell>
        </row>
        <row r="261">
          <cell r="Q261">
            <v>1143861547</v>
          </cell>
          <cell r="R261" t="str">
            <v>RICO FUENTES LADY ROSANA</v>
          </cell>
          <cell r="S261" t="str">
            <v>Abono en cuenta</v>
          </cell>
          <cell r="T261" t="str">
            <v>Ahorro</v>
          </cell>
          <cell r="U261">
            <v>924089428</v>
          </cell>
          <cell r="V261" t="str">
            <v>Activa</v>
          </cell>
          <cell r="W261">
            <v>860003020</v>
          </cell>
          <cell r="X261" t="str">
            <v>BANCO BILBAO VIZCAYA ARGENTARIA COLOMBIA S.A. BBVA</v>
          </cell>
        </row>
        <row r="262">
          <cell r="Q262">
            <v>1059449930</v>
          </cell>
          <cell r="R262" t="str">
            <v>QUIÑONES MORENO OSCAR FERNANDO</v>
          </cell>
          <cell r="S262" t="str">
            <v>Abono en cuenta</v>
          </cell>
          <cell r="T262" t="str">
            <v>Ahorro</v>
          </cell>
          <cell r="U262">
            <v>421250086941</v>
          </cell>
          <cell r="V262" t="str">
            <v>Activa</v>
          </cell>
          <cell r="W262">
            <v>800037800</v>
          </cell>
          <cell r="X262" t="str">
            <v>BANCO AGRARIO DE COLOMBIA S.A.</v>
          </cell>
        </row>
        <row r="263">
          <cell r="Q263">
            <v>1144075179</v>
          </cell>
          <cell r="R263" t="str">
            <v>ACOSTA GARCIA ESMERALDA</v>
          </cell>
          <cell r="S263" t="str">
            <v>Abono en cuenta</v>
          </cell>
          <cell r="T263" t="str">
            <v>Ahorro</v>
          </cell>
          <cell r="U263">
            <v>142182450</v>
          </cell>
          <cell r="V263" t="str">
            <v>Activa</v>
          </cell>
          <cell r="W263">
            <v>860002964</v>
          </cell>
          <cell r="X263" t="str">
            <v>BANCO DE BOGOTA</v>
          </cell>
        </row>
        <row r="264">
          <cell r="Q264">
            <v>16822897</v>
          </cell>
          <cell r="R264" t="str">
            <v>MONTOYA FIGUEROA HERNAN</v>
          </cell>
          <cell r="S264" t="str">
            <v>Abono en cuenta</v>
          </cell>
          <cell r="T264" t="str">
            <v>Ahorro</v>
          </cell>
          <cell r="U264">
            <v>10170029408</v>
          </cell>
          <cell r="V264" t="str">
            <v>Activa</v>
          </cell>
          <cell r="W264">
            <v>860034313</v>
          </cell>
          <cell r="X264" t="str">
            <v>BANCO DAVIVIENDA S.A.</v>
          </cell>
        </row>
        <row r="265">
          <cell r="Q265">
            <v>1107513038</v>
          </cell>
          <cell r="R265" t="str">
            <v>HOYOS MURILLAS MARIANNE ANDREA</v>
          </cell>
          <cell r="S265" t="str">
            <v>Abono en cuenta</v>
          </cell>
          <cell r="T265" t="str">
            <v>Ahorro</v>
          </cell>
          <cell r="U265">
            <v>87075413812</v>
          </cell>
          <cell r="V265" t="str">
            <v>Activa</v>
          </cell>
          <cell r="W265">
            <v>890903938</v>
          </cell>
          <cell r="X265" t="str">
            <v>BANCOLOMBIA S.A.</v>
          </cell>
        </row>
        <row r="266">
          <cell r="Q266">
            <v>1144083000</v>
          </cell>
          <cell r="R266" t="str">
            <v>Alegri­a caicedo Dayana Marcela</v>
          </cell>
          <cell r="S266" t="str">
            <v>Abono en cuenta</v>
          </cell>
          <cell r="T266" t="str">
            <v>Ahorro</v>
          </cell>
          <cell r="U266">
            <v>80880731274</v>
          </cell>
          <cell r="V266" t="str">
            <v>Activa</v>
          </cell>
          <cell r="W266">
            <v>890903938</v>
          </cell>
          <cell r="X266" t="str">
            <v>BANCOLOMBIA S.A.</v>
          </cell>
        </row>
        <row r="267">
          <cell r="Q267">
            <v>1144086133</v>
          </cell>
          <cell r="R267" t="str">
            <v>LONDOÑO HERRERA HERNAN DARIO</v>
          </cell>
          <cell r="S267" t="str">
            <v>Abono en cuenta</v>
          </cell>
          <cell r="T267" t="str">
            <v>Ahorro</v>
          </cell>
          <cell r="U267">
            <v>5922024053</v>
          </cell>
          <cell r="V267" t="str">
            <v>Activa</v>
          </cell>
          <cell r="W267">
            <v>860034594</v>
          </cell>
          <cell r="X267" t="str">
            <v>SCOTIABANK COLPATRIA SA</v>
          </cell>
        </row>
        <row r="268">
          <cell r="Q268">
            <v>10389465</v>
          </cell>
          <cell r="R268" t="str">
            <v>ALZAMORA ANTE JHON LEIDER</v>
          </cell>
          <cell r="S268" t="str">
            <v>Abono en cuenta</v>
          </cell>
          <cell r="T268" t="str">
            <v>Ahorro</v>
          </cell>
          <cell r="U268">
            <v>421250073599</v>
          </cell>
          <cell r="V268" t="str">
            <v>Activa</v>
          </cell>
          <cell r="W268">
            <v>800037800</v>
          </cell>
          <cell r="X268" t="str">
            <v>BANCO AGRARIO DE COLOMBIA S.A.</v>
          </cell>
        </row>
        <row r="269">
          <cell r="Q269">
            <v>1113695015</v>
          </cell>
          <cell r="R269" t="str">
            <v>RESTREPO MOSQUERA VALERIA</v>
          </cell>
          <cell r="S269" t="str">
            <v>Abono en cuenta</v>
          </cell>
          <cell r="T269" t="str">
            <v>Ahorro</v>
          </cell>
          <cell r="U269">
            <v>690009802</v>
          </cell>
          <cell r="V269" t="str">
            <v>Activa</v>
          </cell>
          <cell r="W269">
            <v>860003020</v>
          </cell>
          <cell r="X269" t="str">
            <v>BANCO BILBAO VIZCAYA ARGENTARIA COLOMBIA S.A. BBVA</v>
          </cell>
        </row>
        <row r="270">
          <cell r="Q270">
            <v>1087128150</v>
          </cell>
          <cell r="R270" t="str">
            <v>VARGAS AGUAS LUIS MIGUEL</v>
          </cell>
          <cell r="S270" t="str">
            <v>Abono en cuenta</v>
          </cell>
          <cell r="T270" t="str">
            <v>Ahorro</v>
          </cell>
          <cell r="U270">
            <v>89450279561</v>
          </cell>
          <cell r="V270" t="str">
            <v>Activa</v>
          </cell>
          <cell r="W270">
            <v>890903938</v>
          </cell>
          <cell r="X270" t="str">
            <v>BANCOLOMBIA S.A.</v>
          </cell>
        </row>
        <row r="271">
          <cell r="Q271">
            <v>1144076542</v>
          </cell>
          <cell r="R271" t="str">
            <v>HUETIO BOJORGE EINAR ALVEIRO</v>
          </cell>
          <cell r="S271" t="str">
            <v>Abono en cuenta</v>
          </cell>
          <cell r="T271" t="str">
            <v>Ahorro</v>
          </cell>
          <cell r="U271">
            <v>5922013704</v>
          </cell>
          <cell r="V271" t="str">
            <v>Activa</v>
          </cell>
          <cell r="W271">
            <v>860034594</v>
          </cell>
          <cell r="X271" t="str">
            <v>SCOTIABANK COLPATRIA SA</v>
          </cell>
        </row>
        <row r="272">
          <cell r="Q272">
            <v>1144106122</v>
          </cell>
          <cell r="R272" t="str">
            <v>LARGO COMETA JUAN CAMILO</v>
          </cell>
          <cell r="S272" t="str">
            <v>Abono en cuenta</v>
          </cell>
          <cell r="T272" t="str">
            <v>Ahorro</v>
          </cell>
          <cell r="U272">
            <v>735000145</v>
          </cell>
          <cell r="V272" t="str">
            <v>Activa</v>
          </cell>
          <cell r="W272">
            <v>860003020</v>
          </cell>
          <cell r="X272" t="str">
            <v>BANCO BILBAO VIZCAYA ARGENTARIA COLOMBIA S.A. BBVA</v>
          </cell>
        </row>
        <row r="273">
          <cell r="Q273">
            <v>1193581598</v>
          </cell>
          <cell r="R273" t="str">
            <v>MURILLO DIEGO ANDRES</v>
          </cell>
          <cell r="S273" t="str">
            <v>Abono en cuenta</v>
          </cell>
          <cell r="T273" t="str">
            <v>Ahorro</v>
          </cell>
          <cell r="U273">
            <v>87076526919</v>
          </cell>
          <cell r="V273" t="str">
            <v>Activa</v>
          </cell>
          <cell r="W273">
            <v>890903938</v>
          </cell>
          <cell r="X273" t="str">
            <v>BANCOLOMBIA S.A.</v>
          </cell>
        </row>
        <row r="274">
          <cell r="Q274">
            <v>1111756479</v>
          </cell>
          <cell r="R274" t="str">
            <v>TOBAR HERNANDEZ DAMARIS</v>
          </cell>
          <cell r="S274" t="str">
            <v>Abono en cuenta</v>
          </cell>
          <cell r="T274" t="str">
            <v>Ahorro</v>
          </cell>
          <cell r="U274">
            <v>84330171773</v>
          </cell>
          <cell r="V274" t="str">
            <v>Activa</v>
          </cell>
          <cell r="W274">
            <v>890903938</v>
          </cell>
          <cell r="X274" t="str">
            <v>BANCOLOMBIA S.A.</v>
          </cell>
        </row>
        <row r="275">
          <cell r="Q275">
            <v>901471046</v>
          </cell>
          <cell r="R275" t="str">
            <v>ANDROS GRUPO INTEGRAL S.A.S</v>
          </cell>
          <cell r="S275" t="str">
            <v>Abono en cuenta</v>
          </cell>
          <cell r="T275" t="str">
            <v>Ahorro</v>
          </cell>
          <cell r="U275">
            <v>53600003403</v>
          </cell>
          <cell r="V275" t="str">
            <v>Activa</v>
          </cell>
          <cell r="W275">
            <v>890903938</v>
          </cell>
          <cell r="X275" t="str">
            <v>BANCOLOMBIA S.A.</v>
          </cell>
        </row>
        <row r="276">
          <cell r="Q276">
            <v>811009788</v>
          </cell>
          <cell r="R276" t="str">
            <v>DISTRACOM S.A.</v>
          </cell>
          <cell r="S276" t="str">
            <v>Abono en cuenta</v>
          </cell>
          <cell r="T276" t="str">
            <v>Corriente</v>
          </cell>
          <cell r="U276">
            <v>559106273</v>
          </cell>
          <cell r="V276" t="str">
            <v>Activa</v>
          </cell>
          <cell r="W276">
            <v>860003020</v>
          </cell>
          <cell r="X276" t="str">
            <v>BANCO BILBAO VIZCAYA ARGENTARIA COLOMBIA S.A. BBVA</v>
          </cell>
        </row>
        <row r="277">
          <cell r="Q277">
            <v>811009788</v>
          </cell>
          <cell r="R277" t="str">
            <v>DISTRACOM S.A.</v>
          </cell>
          <cell r="S277" t="str">
            <v>Abono en cuenta</v>
          </cell>
          <cell r="T277" t="str">
            <v>Corriente</v>
          </cell>
          <cell r="U277">
            <v>559106273</v>
          </cell>
          <cell r="V277" t="str">
            <v>Activa</v>
          </cell>
          <cell r="W277">
            <v>860003020</v>
          </cell>
          <cell r="X277" t="str">
            <v>BANCO BILBAO VIZCAYA ARGENTARIA COLOMBIA S.A. BBVA</v>
          </cell>
        </row>
        <row r="278">
          <cell r="Q278">
            <v>1094974869</v>
          </cell>
          <cell r="R278" t="str">
            <v>LÓPEZ MOLINA KEVIN JOSEPH</v>
          </cell>
          <cell r="S278" t="str">
            <v>Abono en cuenta</v>
          </cell>
          <cell r="T278" t="str">
            <v>Ahorro</v>
          </cell>
          <cell r="U278">
            <v>75600037404</v>
          </cell>
          <cell r="V278" t="str">
            <v>Activa</v>
          </cell>
          <cell r="W278">
            <v>890903938</v>
          </cell>
          <cell r="X278" t="str">
            <v>BANCOLOMBIA S.A.</v>
          </cell>
        </row>
        <row r="279">
          <cell r="Q279">
            <v>900381761</v>
          </cell>
          <cell r="R279" t="str">
            <v>INGENIERIA E INFRAESTRUCTURA DE COLOMBIA S.A.S.</v>
          </cell>
          <cell r="S279" t="str">
            <v>Abono en cuenta</v>
          </cell>
          <cell r="T279" t="str">
            <v>Corriente</v>
          </cell>
          <cell r="U279">
            <v>99169999663</v>
          </cell>
          <cell r="V279" t="str">
            <v>Activa</v>
          </cell>
          <cell r="W279">
            <v>860034313</v>
          </cell>
          <cell r="X279" t="str">
            <v>BANCO DAVIVIENDA S.A.</v>
          </cell>
        </row>
        <row r="280">
          <cell r="Q280">
            <v>900381761</v>
          </cell>
          <cell r="R280" t="str">
            <v>INGENIERIA E INFRAESTRUCTURA DE COLOMBIA S.A.S.</v>
          </cell>
          <cell r="S280" t="str">
            <v>Abono en cuenta</v>
          </cell>
          <cell r="T280" t="str">
            <v>Corriente</v>
          </cell>
          <cell r="U280">
            <v>99169999663</v>
          </cell>
          <cell r="V280" t="str">
            <v>Activa</v>
          </cell>
          <cell r="W280">
            <v>860034313</v>
          </cell>
          <cell r="X280" t="str">
            <v>BANCO DAVIVIENDA S.A.</v>
          </cell>
        </row>
        <row r="281">
          <cell r="Q281">
            <v>1037593790</v>
          </cell>
          <cell r="R281" t="str">
            <v>ALEGRIA ORTEGA ANGELA PATRICIA</v>
          </cell>
          <cell r="S281" t="str">
            <v>Abono en cuenta</v>
          </cell>
          <cell r="T281" t="str">
            <v>Ahorro</v>
          </cell>
          <cell r="U281">
            <v>925482625</v>
          </cell>
          <cell r="V281" t="str">
            <v>Activa</v>
          </cell>
          <cell r="W281">
            <v>890903938</v>
          </cell>
          <cell r="X281" t="str">
            <v>BANCOLOMBIA S.A.</v>
          </cell>
        </row>
        <row r="282">
          <cell r="Q282">
            <v>901244862</v>
          </cell>
          <cell r="R282" t="str">
            <v>TWO - B SERVICES S.A.S.</v>
          </cell>
          <cell r="S282" t="str">
            <v>Abono en cuenta</v>
          </cell>
          <cell r="T282" t="str">
            <v>Ahorro</v>
          </cell>
          <cell r="U282">
            <v>44200030165</v>
          </cell>
          <cell r="V282" t="str">
            <v>Activa</v>
          </cell>
          <cell r="W282">
            <v>890903938</v>
          </cell>
          <cell r="X282" t="str">
            <v>BANCOLOMBIA S.A.</v>
          </cell>
        </row>
        <row r="283">
          <cell r="Q283">
            <v>82385064</v>
          </cell>
          <cell r="R283" t="str">
            <v>AMAGARA DOGIRAMA GUSTAVO</v>
          </cell>
          <cell r="S283" t="str">
            <v>Abono en cuenta</v>
          </cell>
          <cell r="T283" t="str">
            <v>Ahorro</v>
          </cell>
          <cell r="U283">
            <v>433090062321</v>
          </cell>
          <cell r="V283" t="str">
            <v>Activa</v>
          </cell>
          <cell r="W283">
            <v>800037800</v>
          </cell>
          <cell r="X283" t="str">
            <v>BANCO AGRARIO DE COLOMBIA S.A.</v>
          </cell>
        </row>
        <row r="284">
          <cell r="Q284">
            <v>900064454</v>
          </cell>
          <cell r="R284" t="str">
            <v>CERON ZAPATA S.A.S</v>
          </cell>
          <cell r="S284" t="str">
            <v>Abono en cuenta</v>
          </cell>
          <cell r="T284" t="str">
            <v>Corriente</v>
          </cell>
          <cell r="U284">
            <v>86208993407</v>
          </cell>
          <cell r="V284" t="str">
            <v>Activa</v>
          </cell>
          <cell r="W284">
            <v>890903938</v>
          </cell>
          <cell r="X284" t="str">
            <v>BANCOLOMBIA S.A.</v>
          </cell>
        </row>
        <row r="285">
          <cell r="Q285">
            <v>900064454</v>
          </cell>
          <cell r="R285" t="str">
            <v>CERON ZAPATA S.A.S</v>
          </cell>
          <cell r="S285" t="str">
            <v>Abono en cuenta</v>
          </cell>
          <cell r="T285" t="str">
            <v>Corriente</v>
          </cell>
          <cell r="U285">
            <v>86208993407</v>
          </cell>
          <cell r="V285" t="str">
            <v>Activa</v>
          </cell>
          <cell r="W285">
            <v>890903938</v>
          </cell>
          <cell r="X285" t="str">
            <v>BANCOLOMBIA S.A.</v>
          </cell>
        </row>
        <row r="286">
          <cell r="Q286">
            <v>900381761</v>
          </cell>
          <cell r="R286" t="str">
            <v>INGENIERIA E INFRAESTRUCTURA DE COLOMBIA S.A.S.</v>
          </cell>
          <cell r="S286" t="str">
            <v>Abono en cuenta</v>
          </cell>
          <cell r="T286" t="str">
            <v>Corriente</v>
          </cell>
          <cell r="U286">
            <v>99169999663</v>
          </cell>
          <cell r="V286" t="str">
            <v>Activa</v>
          </cell>
          <cell r="W286">
            <v>860034313</v>
          </cell>
          <cell r="X286" t="str">
            <v>BANCO DAVIVIENDA S.A.</v>
          </cell>
        </row>
        <row r="287">
          <cell r="Q287">
            <v>900064454</v>
          </cell>
          <cell r="R287" t="str">
            <v>CERON ZAPATA S.A.S</v>
          </cell>
          <cell r="S287" t="str">
            <v>Abono en cuenta</v>
          </cell>
          <cell r="T287" t="str">
            <v>Corriente</v>
          </cell>
          <cell r="U287">
            <v>86208993407</v>
          </cell>
          <cell r="V287" t="str">
            <v>Activa</v>
          </cell>
          <cell r="W287">
            <v>890903938</v>
          </cell>
          <cell r="X287" t="str">
            <v>BANCOLOMBIA S.A.</v>
          </cell>
        </row>
        <row r="288">
          <cell r="Q288">
            <v>900381761</v>
          </cell>
          <cell r="R288" t="str">
            <v>INGENIERIA E INFRAESTRUCTURA DE COLOMBIA S.A.S.</v>
          </cell>
          <cell r="S288" t="str">
            <v>Abono en cuenta</v>
          </cell>
          <cell r="T288" t="str">
            <v>Corriente</v>
          </cell>
          <cell r="U288">
            <v>99169999663</v>
          </cell>
          <cell r="V288" t="str">
            <v>Activa</v>
          </cell>
          <cell r="W288">
            <v>860034313</v>
          </cell>
          <cell r="X288" t="str">
            <v>BANCO DAVIVIENDA S.A.</v>
          </cell>
        </row>
        <row r="289">
          <cell r="Q289">
            <v>1061985955</v>
          </cell>
          <cell r="R289" t="str">
            <v>OMEN HOYOS MILTA MARCELA</v>
          </cell>
          <cell r="S289" t="str">
            <v>Abono en cuenta</v>
          </cell>
          <cell r="T289" t="str">
            <v>Ahorro</v>
          </cell>
          <cell r="U289">
            <v>90102374801</v>
          </cell>
          <cell r="V289" t="str">
            <v>Activa</v>
          </cell>
          <cell r="W289">
            <v>900406150</v>
          </cell>
          <cell r="X289" t="str">
            <v>BANCOOMEVA</v>
          </cell>
        </row>
        <row r="290">
          <cell r="Q290">
            <v>38604885</v>
          </cell>
          <cell r="R290" t="str">
            <v>JARAMILLO GUTIERREZ ANGELA PATRICIA</v>
          </cell>
          <cell r="S290" t="str">
            <v>Abono en cuenta</v>
          </cell>
          <cell r="T290" t="str">
            <v>Ahorro</v>
          </cell>
          <cell r="U290">
            <v>18570071599</v>
          </cell>
          <cell r="V290" t="str">
            <v>Activa</v>
          </cell>
          <cell r="W290">
            <v>860034313</v>
          </cell>
          <cell r="X290" t="str">
            <v>BANCO DAVIVIENDA S.A.</v>
          </cell>
        </row>
        <row r="291">
          <cell r="Q291">
            <v>901268219</v>
          </cell>
          <cell r="R291" t="str">
            <v>CONSULTORES INCREA INGENIERIA SAS</v>
          </cell>
          <cell r="S291" t="str">
            <v>Abono en cuenta</v>
          </cell>
          <cell r="T291" t="str">
            <v>Ahorro</v>
          </cell>
          <cell r="U291">
            <v>33500005727</v>
          </cell>
          <cell r="V291" t="str">
            <v>Activa</v>
          </cell>
          <cell r="W291">
            <v>890903938</v>
          </cell>
          <cell r="X291" t="str">
            <v>BANCOLOMBIA S.A.</v>
          </cell>
        </row>
        <row r="292">
          <cell r="Q292">
            <v>901268219</v>
          </cell>
          <cell r="R292" t="str">
            <v>CONSULTORES INCREA INGENIERIA SAS</v>
          </cell>
          <cell r="S292" t="str">
            <v>Abono en cuenta</v>
          </cell>
          <cell r="T292" t="str">
            <v>Ahorro</v>
          </cell>
          <cell r="U292">
            <v>33500005727</v>
          </cell>
          <cell r="V292" t="str">
            <v>Activa</v>
          </cell>
          <cell r="W292">
            <v>890903938</v>
          </cell>
          <cell r="X292" t="str">
            <v>BANCOLOMBIA S.A.</v>
          </cell>
        </row>
        <row r="293">
          <cell r="Q293">
            <v>901790168</v>
          </cell>
          <cell r="R293" t="str">
            <v>CONSTRUSERVICIOS TORO SAS</v>
          </cell>
          <cell r="S293" t="str">
            <v>Abono en cuenta</v>
          </cell>
          <cell r="T293" t="str">
            <v>Corriente</v>
          </cell>
          <cell r="U293">
            <v>560108969935155</v>
          </cell>
          <cell r="V293" t="str">
            <v>Activa</v>
          </cell>
          <cell r="W293">
            <v>860034313</v>
          </cell>
          <cell r="X293" t="str">
            <v>BANCO DAVIVIENDA S.A.</v>
          </cell>
        </row>
        <row r="294">
          <cell r="Q294">
            <v>901268219</v>
          </cell>
          <cell r="R294" t="str">
            <v>CONSULTORES INCREA INGENIERIA SAS</v>
          </cell>
          <cell r="S294" t="str">
            <v>Abono en cuenta</v>
          </cell>
          <cell r="T294" t="str">
            <v>Ahorro</v>
          </cell>
          <cell r="U294">
            <v>33500005727</v>
          </cell>
          <cell r="V294" t="str">
            <v>Activa</v>
          </cell>
          <cell r="W294">
            <v>890903938</v>
          </cell>
          <cell r="X294" t="str">
            <v>BANCOLOMBIA S.A.</v>
          </cell>
        </row>
        <row r="295">
          <cell r="Q295">
            <v>900021499</v>
          </cell>
          <cell r="R295" t="str">
            <v>DISTRIBUIDORA ALGER SAS</v>
          </cell>
          <cell r="S295" t="str">
            <v>Abono en cuenta</v>
          </cell>
          <cell r="T295" t="str">
            <v>Corriente</v>
          </cell>
          <cell r="U295">
            <v>17657401501</v>
          </cell>
          <cell r="V295" t="str">
            <v>Activa</v>
          </cell>
          <cell r="W295">
            <v>890903938</v>
          </cell>
          <cell r="X295" t="str">
            <v>BANCOLOMBIA S.A.</v>
          </cell>
        </row>
        <row r="296">
          <cell r="Q296">
            <v>4679583</v>
          </cell>
          <cell r="R296" t="str">
            <v>GARCES RIASCOS ERNESTO ANGEL</v>
          </cell>
          <cell r="S296" t="str">
            <v>Abono en cuenta</v>
          </cell>
          <cell r="T296" t="str">
            <v>Ahorro</v>
          </cell>
          <cell r="U296">
            <v>74136760789</v>
          </cell>
          <cell r="V296" t="str">
            <v>Activa</v>
          </cell>
          <cell r="W296">
            <v>890903938</v>
          </cell>
          <cell r="X296" t="str">
            <v>BANCOLOMBIA S.A.</v>
          </cell>
        </row>
        <row r="297">
          <cell r="Q297">
            <v>4679583</v>
          </cell>
          <cell r="R297" t="str">
            <v>GARCES RIASCOS ERNESTO ANGEL</v>
          </cell>
          <cell r="S297" t="str">
            <v>Abono en cuenta</v>
          </cell>
          <cell r="T297" t="str">
            <v>Ahorro</v>
          </cell>
          <cell r="U297">
            <v>74136760789</v>
          </cell>
          <cell r="V297" t="str">
            <v>Activa</v>
          </cell>
          <cell r="W297">
            <v>890903938</v>
          </cell>
          <cell r="X297" t="str">
            <v>BANCOLOMBIA S.A.</v>
          </cell>
        </row>
        <row r="298">
          <cell r="Q298">
            <v>4679583</v>
          </cell>
          <cell r="R298" t="str">
            <v>GARCES RIASCOS ERNESTO ANGEL</v>
          </cell>
          <cell r="S298" t="str">
            <v>Abono en cuenta</v>
          </cell>
          <cell r="T298" t="str">
            <v>Ahorro</v>
          </cell>
          <cell r="U298">
            <v>74136760789</v>
          </cell>
          <cell r="V298" t="str">
            <v>Activa</v>
          </cell>
          <cell r="W298">
            <v>890903938</v>
          </cell>
          <cell r="X298" t="str">
            <v>BANCOLOMBIA S.A.</v>
          </cell>
        </row>
        <row r="299">
          <cell r="Q299">
            <v>4679583</v>
          </cell>
          <cell r="R299" t="str">
            <v>GARCES RIASCOS ERNESTO ANGEL</v>
          </cell>
          <cell r="S299" t="str">
            <v>Abono en cuenta</v>
          </cell>
          <cell r="T299" t="str">
            <v>Ahorro</v>
          </cell>
          <cell r="U299">
            <v>74136760789</v>
          </cell>
          <cell r="V299" t="str">
            <v>Activa</v>
          </cell>
          <cell r="W299">
            <v>890903938</v>
          </cell>
          <cell r="X299" t="str">
            <v>BANCOLOMBIA S.A.</v>
          </cell>
        </row>
        <row r="300">
          <cell r="Q300">
            <v>4679583</v>
          </cell>
          <cell r="R300" t="str">
            <v>GARCES RIASCOS ERNESTO ANGEL</v>
          </cell>
          <cell r="S300" t="str">
            <v>Abono en cuenta</v>
          </cell>
          <cell r="T300" t="str">
            <v>Ahorro</v>
          </cell>
          <cell r="U300">
            <v>74136760789</v>
          </cell>
          <cell r="V300" t="str">
            <v>Activa</v>
          </cell>
          <cell r="W300">
            <v>890903938</v>
          </cell>
          <cell r="X300" t="str">
            <v>BANCOLOMBIA S.A.</v>
          </cell>
        </row>
        <row r="301">
          <cell r="Q301">
            <v>900381761</v>
          </cell>
          <cell r="R301" t="str">
            <v>INGENIERIA E INFRAESTRUCTURA DE COLOMBIA S.A.S.</v>
          </cell>
          <cell r="S301" t="str">
            <v>Abono en cuenta</v>
          </cell>
          <cell r="T301" t="str">
            <v>Corriente</v>
          </cell>
          <cell r="U301">
            <v>99169999663</v>
          </cell>
          <cell r="V301" t="str">
            <v>Activa</v>
          </cell>
          <cell r="W301">
            <v>860034313</v>
          </cell>
          <cell r="X301" t="str">
            <v>BANCO DAVIVIENDA S.A.</v>
          </cell>
        </row>
        <row r="302">
          <cell r="Q302">
            <v>30323288</v>
          </cell>
          <cell r="R302" t="str">
            <v>MORALES SARMIENTO ROMMY NATHALY</v>
          </cell>
          <cell r="S302" t="str">
            <v>Abono en cuenta</v>
          </cell>
          <cell r="T302" t="str">
            <v>Ahorro</v>
          </cell>
          <cell r="U302">
            <v>81256282631</v>
          </cell>
          <cell r="V302" t="str">
            <v>Activa</v>
          </cell>
          <cell r="W302">
            <v>890903938</v>
          </cell>
          <cell r="X302" t="str">
            <v>BANCOLOMBIA S.A.</v>
          </cell>
        </row>
        <row r="303">
          <cell r="Q303">
            <v>900365660</v>
          </cell>
          <cell r="R303" t="str">
            <v>PROVEER INSTITUCIONAL S.A.S.</v>
          </cell>
          <cell r="S303" t="str">
            <v>Abono en cuenta</v>
          </cell>
          <cell r="T303" t="str">
            <v>Corriente</v>
          </cell>
          <cell r="U303">
            <v>279144497</v>
          </cell>
          <cell r="V303" t="str">
            <v>Activa</v>
          </cell>
          <cell r="W303">
            <v>860002964</v>
          </cell>
          <cell r="X303" t="str">
            <v>BANCO DE BOGOTA</v>
          </cell>
        </row>
        <row r="304">
          <cell r="Q304">
            <v>10300171</v>
          </cell>
          <cell r="R304" t="str">
            <v>RIOS CORTES EDISSON FERNANDO</v>
          </cell>
          <cell r="S304" t="str">
            <v>Abono en cuenta</v>
          </cell>
          <cell r="T304" t="str">
            <v>Ahorro</v>
          </cell>
          <cell r="U304">
            <v>550196000868865</v>
          </cell>
          <cell r="V304" t="str">
            <v>Activa</v>
          </cell>
          <cell r="W304">
            <v>860034313</v>
          </cell>
          <cell r="X304" t="str">
            <v>BANCO DAVIVIENDA S.A.</v>
          </cell>
        </row>
        <row r="305">
          <cell r="Q305">
            <v>900350776</v>
          </cell>
          <cell r="R305" t="str">
            <v>INGENIERIA ESPECIALIZADA EN MOTORES SAS</v>
          </cell>
          <cell r="S305" t="str">
            <v>Abono en cuenta</v>
          </cell>
          <cell r="T305" t="str">
            <v>Corriente</v>
          </cell>
          <cell r="U305">
            <v>1518364</v>
          </cell>
          <cell r="V305" t="str">
            <v>Activa</v>
          </cell>
          <cell r="W305">
            <v>890300279</v>
          </cell>
          <cell r="X305" t="str">
            <v>BANCO DE OCCIDENTE</v>
          </cell>
        </row>
        <row r="306">
          <cell r="Q306">
            <v>900350776</v>
          </cell>
          <cell r="R306" t="str">
            <v>INGENIERIA ESPECIALIZADA EN MOTORES SAS</v>
          </cell>
          <cell r="S306" t="str">
            <v>Abono en cuenta</v>
          </cell>
          <cell r="T306" t="str">
            <v>Corriente</v>
          </cell>
          <cell r="U306">
            <v>1518364</v>
          </cell>
          <cell r="V306" t="str">
            <v>Activa</v>
          </cell>
          <cell r="W306">
            <v>890300279</v>
          </cell>
          <cell r="X306" t="str">
            <v>BANCO DE OCCIDENTE</v>
          </cell>
        </row>
        <row r="307">
          <cell r="Q307">
            <v>805022409</v>
          </cell>
          <cell r="R307" t="str">
            <v>UNITRÓNICA S.A.S BIC</v>
          </cell>
          <cell r="S307" t="str">
            <v>Abono en cuenta</v>
          </cell>
          <cell r="T307" t="str">
            <v>Corriente</v>
          </cell>
          <cell r="U307">
            <v>15169999685</v>
          </cell>
          <cell r="V307" t="str">
            <v>Activa</v>
          </cell>
          <cell r="W307">
            <v>860034313</v>
          </cell>
          <cell r="X307" t="str">
            <v>BANCO DAVIVIENDA S.A.</v>
          </cell>
        </row>
        <row r="308">
          <cell r="Q308">
            <v>805022409</v>
          </cell>
          <cell r="R308" t="str">
            <v>UNITRÓNICA S.A.S BIC</v>
          </cell>
          <cell r="S308" t="str">
            <v>Abono en cuenta</v>
          </cell>
          <cell r="T308" t="str">
            <v>Corriente</v>
          </cell>
          <cell r="U308">
            <v>15169999685</v>
          </cell>
          <cell r="V308" t="str">
            <v>Activa</v>
          </cell>
          <cell r="W308">
            <v>860034313</v>
          </cell>
          <cell r="X308" t="str">
            <v>BANCO DAVIVIENDA S.A.</v>
          </cell>
        </row>
        <row r="309">
          <cell r="Q309">
            <v>805022409</v>
          </cell>
          <cell r="R309" t="str">
            <v>UNITRÓNICA S.A.S BIC</v>
          </cell>
          <cell r="S309" t="str">
            <v>Abono en cuenta</v>
          </cell>
          <cell r="T309" t="str">
            <v>Corriente</v>
          </cell>
          <cell r="U309">
            <v>15169999685</v>
          </cell>
          <cell r="V309" t="str">
            <v>Activa</v>
          </cell>
          <cell r="W309">
            <v>860034313</v>
          </cell>
          <cell r="X309" t="str">
            <v>BANCO DAVIVIENDA S.A.</v>
          </cell>
        </row>
        <row r="310">
          <cell r="Q310">
            <v>830077655</v>
          </cell>
          <cell r="R310" t="str">
            <v>PANAMERICANA OUTSOURCING S.A.</v>
          </cell>
          <cell r="S310" t="str">
            <v>Abono en cuenta</v>
          </cell>
          <cell r="T310" t="str">
            <v>Corriente</v>
          </cell>
          <cell r="U310">
            <v>17406862171</v>
          </cell>
          <cell r="V310" t="str">
            <v>Activa</v>
          </cell>
          <cell r="W310">
            <v>890903938</v>
          </cell>
          <cell r="X310" t="str">
            <v>BANCOLOMBIA S.A.</v>
          </cell>
        </row>
        <row r="311">
          <cell r="Q311">
            <v>830077655</v>
          </cell>
          <cell r="R311" t="str">
            <v>PANAMERICANA OUTSOURCING S.A.</v>
          </cell>
          <cell r="S311" t="str">
            <v>Abono en cuenta</v>
          </cell>
          <cell r="T311" t="str">
            <v>Corriente</v>
          </cell>
          <cell r="U311">
            <v>17406862171</v>
          </cell>
          <cell r="V311" t="str">
            <v>Activa</v>
          </cell>
          <cell r="W311">
            <v>890903938</v>
          </cell>
          <cell r="X311" t="str">
            <v>BANCOLOMBIA S.A.</v>
          </cell>
        </row>
        <row r="312">
          <cell r="Q312">
            <v>830077655</v>
          </cell>
          <cell r="R312" t="str">
            <v>PANAMERICANA OUTSOURCING S.A.</v>
          </cell>
          <cell r="S312" t="str">
            <v>Abono en cuenta</v>
          </cell>
          <cell r="T312" t="str">
            <v>Corriente</v>
          </cell>
          <cell r="U312">
            <v>17406862171</v>
          </cell>
          <cell r="V312" t="str">
            <v>Activa</v>
          </cell>
          <cell r="W312">
            <v>890903938</v>
          </cell>
          <cell r="X312" t="str">
            <v>BANCOLOMBIA S.A.</v>
          </cell>
        </row>
        <row r="313">
          <cell r="Q313">
            <v>900192867</v>
          </cell>
          <cell r="R313" t="str">
            <v>SOCIEDAD PURPLE INVESTMENTS S.A.S</v>
          </cell>
          <cell r="S313" t="str">
            <v>Abono en cuenta</v>
          </cell>
          <cell r="T313" t="str">
            <v>Ahorro</v>
          </cell>
          <cell r="U313">
            <v>84200001343</v>
          </cell>
          <cell r="V313" t="str">
            <v>Activa</v>
          </cell>
          <cell r="W313">
            <v>890903938</v>
          </cell>
          <cell r="X313" t="str">
            <v>BANCOLOMBIA S.A.</v>
          </cell>
        </row>
        <row r="314">
          <cell r="Q314">
            <v>900752417</v>
          </cell>
          <cell r="R314" t="str">
            <v>INPAKTA BTL S.A.S</v>
          </cell>
          <cell r="S314" t="str">
            <v>Abono en cuenta</v>
          </cell>
          <cell r="T314" t="str">
            <v>Ahorro</v>
          </cell>
          <cell r="U314">
            <v>24142813447</v>
          </cell>
          <cell r="V314" t="str">
            <v>Activa</v>
          </cell>
          <cell r="W314">
            <v>860007335</v>
          </cell>
          <cell r="X314" t="str">
            <v>BANCO CAJA SOCIAL S.A.</v>
          </cell>
        </row>
        <row r="315">
          <cell r="Q315">
            <v>900752417</v>
          </cell>
          <cell r="R315" t="str">
            <v>INPAKTA BTL S.A.S</v>
          </cell>
          <cell r="S315" t="str">
            <v>Abono en cuenta</v>
          </cell>
          <cell r="T315" t="str">
            <v>Ahorro</v>
          </cell>
          <cell r="U315">
            <v>24142813447</v>
          </cell>
          <cell r="V315" t="str">
            <v>Activa</v>
          </cell>
          <cell r="W315">
            <v>860007335</v>
          </cell>
          <cell r="X315" t="str">
            <v>BANCO CAJA SOCIAL S.A.</v>
          </cell>
        </row>
        <row r="316">
          <cell r="Q316">
            <v>900752417</v>
          </cell>
          <cell r="R316" t="str">
            <v>INPAKTA BTL S.A.S</v>
          </cell>
          <cell r="S316" t="str">
            <v>Abono en cuenta</v>
          </cell>
          <cell r="T316" t="str">
            <v>Ahorro</v>
          </cell>
          <cell r="U316">
            <v>24142813447</v>
          </cell>
          <cell r="V316" t="str">
            <v>Activa</v>
          </cell>
          <cell r="W316">
            <v>860007335</v>
          </cell>
          <cell r="X316" t="str">
            <v>BANCO CAJA SOCIAL S.A.</v>
          </cell>
        </row>
        <row r="317">
          <cell r="Q317">
            <v>900752417</v>
          </cell>
          <cell r="R317" t="str">
            <v>INPAKTA BTL S.A.S</v>
          </cell>
          <cell r="S317" t="str">
            <v>Abono en cuenta</v>
          </cell>
          <cell r="T317" t="str">
            <v>Ahorro</v>
          </cell>
          <cell r="U317">
            <v>24142813447</v>
          </cell>
          <cell r="V317" t="str">
            <v>Activa</v>
          </cell>
          <cell r="W317">
            <v>860007335</v>
          </cell>
          <cell r="X317" t="str">
            <v>BANCO CAJA SOCIAL S.A.</v>
          </cell>
        </row>
        <row r="318">
          <cell r="Q318">
            <v>817002251</v>
          </cell>
          <cell r="R318" t="str">
            <v>RESGUARDO INDIGENA HONDURAS</v>
          </cell>
          <cell r="S318" t="str">
            <v>Abono en cuenta</v>
          </cell>
          <cell r="T318" t="str">
            <v>Ahorro</v>
          </cell>
          <cell r="U318">
            <v>421060059638</v>
          </cell>
          <cell r="V318" t="str">
            <v>Activa</v>
          </cell>
          <cell r="W318">
            <v>800037800</v>
          </cell>
          <cell r="X318" t="str">
            <v>BANCO AGRARIO DE COLOMBIA S.A.</v>
          </cell>
        </row>
        <row r="319">
          <cell r="Q319">
            <v>900529085</v>
          </cell>
          <cell r="R319" t="str">
            <v>READYNET S.A.S.</v>
          </cell>
          <cell r="S319" t="str">
            <v>Abono en cuenta</v>
          </cell>
          <cell r="T319" t="str">
            <v>Ahorro</v>
          </cell>
          <cell r="U319">
            <v>39900001288</v>
          </cell>
          <cell r="V319" t="str">
            <v>Activa</v>
          </cell>
          <cell r="W319">
            <v>890903938</v>
          </cell>
          <cell r="X319" t="str">
            <v>BANCOLOMBIA S.A.</v>
          </cell>
        </row>
        <row r="320">
          <cell r="Q320">
            <v>1094970467</v>
          </cell>
          <cell r="R320" t="str">
            <v>LONDOÑO RAMIREZ MARIA ALEJANDRA</v>
          </cell>
          <cell r="S320" t="str">
            <v>Abono en cuenta</v>
          </cell>
          <cell r="T320" t="str">
            <v>Ahorro</v>
          </cell>
          <cell r="U320">
            <v>550488443972887</v>
          </cell>
          <cell r="V320" t="str">
            <v>Activa</v>
          </cell>
          <cell r="W320">
            <v>860034313</v>
          </cell>
          <cell r="X320" t="str">
            <v>BANCO DAVIVIENDA S.A.</v>
          </cell>
        </row>
        <row r="321">
          <cell r="Q321">
            <v>805021222</v>
          </cell>
          <cell r="R321" t="str">
            <v>TRANSPORTES ESPECIALES ACAR S.A.</v>
          </cell>
          <cell r="S321" t="str">
            <v>Abono en cuenta</v>
          </cell>
          <cell r="T321" t="str">
            <v>Corriente</v>
          </cell>
          <cell r="U321">
            <v>87868650314</v>
          </cell>
          <cell r="V321" t="str">
            <v>Activa</v>
          </cell>
          <cell r="W321">
            <v>890903938</v>
          </cell>
          <cell r="X321" t="str">
            <v>BANCOLOMBIA S.A.</v>
          </cell>
        </row>
        <row r="322">
          <cell r="Q322">
            <v>14471555</v>
          </cell>
          <cell r="R322" t="str">
            <v>ESTUPIÑAN ESTUPIÑAN ARLEY</v>
          </cell>
          <cell r="S322" t="str">
            <v>Abono en cuenta</v>
          </cell>
          <cell r="T322" t="str">
            <v>Ahorro</v>
          </cell>
          <cell r="U322">
            <v>84348147730</v>
          </cell>
          <cell r="V322" t="str">
            <v>Activa</v>
          </cell>
          <cell r="W322">
            <v>890903938</v>
          </cell>
          <cell r="X322" t="str">
            <v>BANCOLOMBIA S.A.</v>
          </cell>
        </row>
        <row r="323">
          <cell r="Q323">
            <v>805021222</v>
          </cell>
          <cell r="R323" t="str">
            <v>TRANSPORTES ESPECIALES ACAR S.A.</v>
          </cell>
          <cell r="S323" t="str">
            <v>Abono en cuenta</v>
          </cell>
          <cell r="T323" t="str">
            <v>Corriente</v>
          </cell>
          <cell r="U323">
            <v>87868650314</v>
          </cell>
          <cell r="V323" t="str">
            <v>Activa</v>
          </cell>
          <cell r="W323">
            <v>890903938</v>
          </cell>
          <cell r="X323" t="str">
            <v>BANCOLOMBIA S.A.</v>
          </cell>
        </row>
        <row r="324">
          <cell r="Q324">
            <v>805021222</v>
          </cell>
          <cell r="R324" t="str">
            <v>TRANSPORTES ESPECIALES ACAR S.A.</v>
          </cell>
          <cell r="S324" t="str">
            <v>Abono en cuenta</v>
          </cell>
          <cell r="T324" t="str">
            <v>Corriente</v>
          </cell>
          <cell r="U324">
            <v>87868650314</v>
          </cell>
          <cell r="V324" t="str">
            <v>Activa</v>
          </cell>
          <cell r="W324">
            <v>890903938</v>
          </cell>
          <cell r="X324" t="str">
            <v>BANCOLOMBIA S.A.</v>
          </cell>
        </row>
        <row r="325">
          <cell r="Q325">
            <v>4376136</v>
          </cell>
          <cell r="R325" t="str">
            <v>RAMOS RODRIGUEZ VICTOR HUGO</v>
          </cell>
          <cell r="S325" t="str">
            <v>Abono en cuenta</v>
          </cell>
          <cell r="T325" t="str">
            <v>Ahorro</v>
          </cell>
          <cell r="U325">
            <v>87053111214</v>
          </cell>
          <cell r="V325" t="str">
            <v>Activa</v>
          </cell>
          <cell r="W325">
            <v>890903938</v>
          </cell>
          <cell r="X325" t="str">
            <v>BANCOLOMBIA S.A.</v>
          </cell>
        </row>
        <row r="326">
          <cell r="Q326">
            <v>900034591</v>
          </cell>
          <cell r="R326" t="str">
            <v>MAR ANTIGUO S.A.S</v>
          </cell>
          <cell r="S326" t="str">
            <v>Abono en cuenta</v>
          </cell>
          <cell r="T326" t="str">
            <v>Corriente</v>
          </cell>
          <cell r="U326">
            <v>81348486619</v>
          </cell>
          <cell r="V326" t="str">
            <v>Activa</v>
          </cell>
          <cell r="W326">
            <v>890903938</v>
          </cell>
          <cell r="X326" t="str">
            <v>BANCOLOMBIA S.A.</v>
          </cell>
        </row>
        <row r="327">
          <cell r="Q327">
            <v>901643064</v>
          </cell>
          <cell r="R327" t="str">
            <v>KEELCUR TECNOLOGÍA AMBIENTAL S.A.S. BIC</v>
          </cell>
          <cell r="S327" t="str">
            <v>Abono en cuenta</v>
          </cell>
          <cell r="T327" t="str">
            <v>Corriente</v>
          </cell>
          <cell r="U327">
            <v>5881017002</v>
          </cell>
          <cell r="V327" t="str">
            <v>Activa</v>
          </cell>
          <cell r="W327">
            <v>860034594</v>
          </cell>
          <cell r="X327" t="str">
            <v>SCOTIABANK COLPATRIA SA</v>
          </cell>
        </row>
      </sheetData>
      <sheetData sheetId="5"/>
      <sheetData sheetId="6"/>
      <sheetData sheetId="7"/>
      <sheetData sheetId="8"/>
      <sheetData sheetId="9"/>
      <sheetData sheetId="10">
        <row r="2">
          <cell r="AQ2" t="str">
            <v>CAROLINA RIVERA BUILES</v>
          </cell>
          <cell r="AR2">
            <v>1017125021</v>
          </cell>
        </row>
        <row r="3">
          <cell r="AQ3" t="str">
            <v>CESAR ARLEX VARGAS C.</v>
          </cell>
          <cell r="AR3">
            <v>71610811</v>
          </cell>
        </row>
        <row r="4">
          <cell r="AQ4" t="str">
            <v>CLAUDIA GIOVANNA MUNOZ DUQUE</v>
          </cell>
          <cell r="AR4">
            <v>1114891555</v>
          </cell>
        </row>
        <row r="5">
          <cell r="AQ5" t="str">
            <v>JUAN IVAN SANCHEZ BERNAL</v>
          </cell>
          <cell r="AR5">
            <v>79307788</v>
          </cell>
        </row>
        <row r="6">
          <cell r="AQ6" t="str">
            <v>MARÍA FERNANDA VILLAREAL MONSALVE</v>
          </cell>
          <cell r="AR6">
            <v>1085903464</v>
          </cell>
        </row>
        <row r="7">
          <cell r="AQ7" t="str">
            <v>DIANA CAROLINA DOMINGUEZ RODAS</v>
          </cell>
          <cell r="AR7">
            <v>29664613</v>
          </cell>
        </row>
        <row r="8">
          <cell r="AQ8" t="str">
            <v>DIANA CAROLINA GOMEZ</v>
          </cell>
          <cell r="AR8">
            <v>24344682</v>
          </cell>
        </row>
        <row r="9">
          <cell r="AQ9" t="str">
            <v>DIANA ISABEL ZUÑIGA</v>
          </cell>
          <cell r="AR9">
            <v>29664613</v>
          </cell>
        </row>
        <row r="10">
          <cell r="AQ10" t="str">
            <v>ELICETH MOSQUERA ERAZO</v>
          </cell>
          <cell r="AR10">
            <v>16279020</v>
          </cell>
        </row>
        <row r="11">
          <cell r="AQ11" t="str">
            <v>ELIZABETH RIVERA LONDOÑO</v>
          </cell>
          <cell r="AR11">
            <v>1143862474</v>
          </cell>
        </row>
        <row r="12">
          <cell r="AQ12" t="str">
            <v>DANERIS JAVIER MONTERROZA SALAZAR</v>
          </cell>
          <cell r="AR12">
            <v>92277205</v>
          </cell>
        </row>
        <row r="13">
          <cell r="AQ13" t="str">
            <v>GUSTAVO ADOLFO MAYOR A</v>
          </cell>
          <cell r="AR13">
            <v>16279020</v>
          </cell>
        </row>
        <row r="14">
          <cell r="AQ14" t="str">
            <v>HECTOR FABIO GOMEZ BOTERO</v>
          </cell>
          <cell r="AR14">
            <v>18496006</v>
          </cell>
        </row>
        <row r="15">
          <cell r="AQ15" t="str">
            <v>JAIME ALBERTO CELIS PERDOMO</v>
          </cell>
          <cell r="AR15">
            <v>16738049</v>
          </cell>
        </row>
        <row r="16">
          <cell r="AQ16" t="str">
            <v>JAIME ALEXANDER MILLAN CASTILLO</v>
          </cell>
          <cell r="AR16">
            <v>94231202</v>
          </cell>
        </row>
        <row r="17">
          <cell r="AQ17" t="str">
            <v>NELSON DE LA ROSA MANJARRES</v>
          </cell>
          <cell r="AR17">
            <v>12563768</v>
          </cell>
        </row>
        <row r="18">
          <cell r="AQ18" t="str">
            <v>NORMAN ANDRÉS ARBOLEDA AGUIRRE</v>
          </cell>
          <cell r="AR18">
            <v>1130641246</v>
          </cell>
        </row>
        <row r="19">
          <cell r="AQ19" t="str">
            <v>JUAN MANUEL GUZMÁN LÓPEZ</v>
          </cell>
          <cell r="AR19">
            <v>1082775671</v>
          </cell>
        </row>
        <row r="20">
          <cell r="AQ20" t="str">
            <v>MARIA JULIANA CERON</v>
          </cell>
          <cell r="AR20">
            <v>29120620</v>
          </cell>
        </row>
        <row r="21">
          <cell r="AQ21" t="str">
            <v>MARGARITA EUGENIA VICTORIA ACOSTA</v>
          </cell>
          <cell r="AR21">
            <v>66859604</v>
          </cell>
        </row>
        <row r="22">
          <cell r="AQ22" t="str">
            <v>JUAN CARLOS ALPALA BURBANO</v>
          </cell>
          <cell r="AR22">
            <v>1085261007</v>
          </cell>
        </row>
        <row r="23">
          <cell r="AQ23" t="str">
            <v>MARIA XIMENA ZORRILLA A.</v>
          </cell>
          <cell r="AR23">
            <v>66848955</v>
          </cell>
        </row>
        <row r="24">
          <cell r="AQ24" t="str">
            <v>VICTORIA EUGENIA CAMILO</v>
          </cell>
          <cell r="AR24">
            <v>29671794</v>
          </cell>
        </row>
        <row r="25">
          <cell r="AQ25" t="str">
            <v>CARLOS ANDRÉS GÚZMAN AVILA</v>
          </cell>
          <cell r="AR25">
            <v>7178273</v>
          </cell>
        </row>
        <row r="26">
          <cell r="AQ26" t="str">
            <v>YUDI DURAN VELEZ</v>
          </cell>
          <cell r="AR26">
            <v>35601900</v>
          </cell>
        </row>
        <row r="27">
          <cell r="AQ27" t="str">
            <v>ADRIANA DAZA SUAREZ</v>
          </cell>
          <cell r="AR27">
            <v>52693916</v>
          </cell>
        </row>
        <row r="28">
          <cell r="AQ28" t="str">
            <v>SANDRA MILENA TORO IDARRAGA</v>
          </cell>
          <cell r="AR28">
            <v>1130620729</v>
          </cell>
        </row>
        <row r="29">
          <cell r="AQ29" t="str">
            <v>JUAN CARLOS CONTRERAS</v>
          </cell>
          <cell r="AR29">
            <v>79189471</v>
          </cell>
        </row>
        <row r="30">
          <cell r="AQ30" t="str">
            <v>VANESSA VARON LOPEZ</v>
          </cell>
          <cell r="AR30">
            <v>1094917138</v>
          </cell>
        </row>
        <row r="31">
          <cell r="AQ31" t="str">
            <v>ZONIA GUTIERREZ VIDAL</v>
          </cell>
          <cell r="AR31">
            <v>34550016</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51582-CB80-4A5A-8F28-1222E926A234}">
  <dimension ref="A1:CN1278"/>
  <sheetViews>
    <sheetView tabSelected="1" topLeftCell="A346" workbookViewId="0">
      <selection activeCell="X1" sqref="X1"/>
    </sheetView>
  </sheetViews>
  <sheetFormatPr baseColWidth="10" defaultColWidth="12.6640625" defaultRowHeight="14.4" x14ac:dyDescent="0.3"/>
  <cols>
    <col min="1" max="1" width="30.33203125" customWidth="1"/>
    <col min="2" max="2" width="20.109375" customWidth="1"/>
    <col min="3" max="3" width="39.109375" customWidth="1"/>
    <col min="4" max="4" width="71.44140625" bestFit="1" customWidth="1"/>
    <col min="5" max="5" width="19.77734375" customWidth="1"/>
    <col min="6" max="6" width="22.33203125" customWidth="1"/>
    <col min="7" max="7" width="32.6640625" customWidth="1"/>
    <col min="8" max="8" width="24.33203125" customWidth="1"/>
    <col min="9" max="9" width="44" customWidth="1"/>
    <col min="10" max="10" width="33.21875" customWidth="1"/>
    <col min="11" max="11" width="15.21875" customWidth="1"/>
    <col min="12" max="12" width="14.6640625" customWidth="1"/>
    <col min="13" max="13" width="35.44140625" customWidth="1"/>
    <col min="14" max="14" width="25.88671875" customWidth="1"/>
    <col min="15" max="15" width="22.6640625" customWidth="1"/>
    <col min="16" max="16" width="39.6640625" customWidth="1"/>
    <col min="17" max="17" width="29.44140625" customWidth="1"/>
    <col min="18" max="18" width="29.33203125" customWidth="1"/>
    <col min="19" max="19" width="26.44140625" customWidth="1"/>
    <col min="20" max="20" width="22.88671875" customWidth="1"/>
    <col min="21" max="21" width="29.109375" customWidth="1"/>
    <col min="22" max="22" width="28.77734375" customWidth="1"/>
    <col min="23" max="23" width="26.33203125" bestFit="1" customWidth="1"/>
    <col min="24" max="24" width="99.109375" bestFit="1" customWidth="1"/>
  </cols>
  <sheetData>
    <row r="1" spans="1:92" ht="34.200000000000003" x14ac:dyDescent="0.3">
      <c r="A1" s="40" t="s">
        <v>0</v>
      </c>
      <c r="B1" s="41" t="s">
        <v>1</v>
      </c>
      <c r="C1" s="42" t="s">
        <v>2</v>
      </c>
      <c r="D1" s="42" t="s">
        <v>3</v>
      </c>
      <c r="E1" s="43" t="s">
        <v>4</v>
      </c>
      <c r="F1" s="43" t="s">
        <v>5</v>
      </c>
      <c r="G1" s="43" t="s">
        <v>6</v>
      </c>
      <c r="H1" s="43" t="s">
        <v>7</v>
      </c>
      <c r="I1" s="43" t="s">
        <v>8</v>
      </c>
      <c r="J1" s="44" t="s">
        <v>9</v>
      </c>
      <c r="K1" s="43" t="s">
        <v>10</v>
      </c>
      <c r="L1" s="43" t="s">
        <v>11</v>
      </c>
      <c r="M1" s="44" t="s">
        <v>12</v>
      </c>
      <c r="N1" s="45" t="s">
        <v>13</v>
      </c>
      <c r="O1" s="45" t="s">
        <v>14</v>
      </c>
      <c r="P1" s="44" t="s">
        <v>15</v>
      </c>
      <c r="Q1" s="44" t="s">
        <v>16</v>
      </c>
      <c r="R1" s="43" t="s">
        <v>17</v>
      </c>
      <c r="S1" s="44" t="s">
        <v>18</v>
      </c>
      <c r="T1" s="43" t="s">
        <v>19</v>
      </c>
      <c r="U1" s="43" t="s">
        <v>20</v>
      </c>
      <c r="V1" s="44" t="s">
        <v>21</v>
      </c>
      <c r="W1" s="44" t="s">
        <v>22</v>
      </c>
      <c r="X1" s="46" t="s">
        <v>23</v>
      </c>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row>
    <row r="2" spans="1:92" x14ac:dyDescent="0.3">
      <c r="A2" s="2" t="s">
        <v>24</v>
      </c>
      <c r="B2" s="3" t="str">
        <f>VLOOKUP(A2,'[1]BASE DTPA'!A:CN,2,0)</f>
        <v>2 NACION</v>
      </c>
      <c r="C2" s="3" t="str">
        <f>VLOOKUP(A2,'[1]BASE DTPA'!A:CQ,3,0)</f>
        <v>CPS-DTPA-1-2025</v>
      </c>
      <c r="D2" s="3" t="str">
        <f>VLOOKUP(A2,'[1]BASE DTPA'!A:CR,4,0)</f>
        <v xml:space="preserve">DIEGO FERNANDO GIL RIVAS </v>
      </c>
      <c r="E2" s="4">
        <f>VLOOKUP(A2,'[1]BASE DTPA'!A:CS,5,0)</f>
        <v>45673</v>
      </c>
      <c r="F2" s="5" t="str">
        <f>VLOOKUP(A2,'[1]BASE DTPA'!A:CT,6,0)</f>
        <v>PA00-3202008-15-004 Prestar servicios profesionales con plena autonomía técnica y administrativa en la estructuración financiera de los procesos contractuales de la Dirección Territorial Pacífico y sus áreas protegidas en el marco de la conservación de la diversidad biológica de las áreas protegidas del SINAP nacional</v>
      </c>
      <c r="G2" s="3" t="str">
        <f>VLOOKUP(A2,'[1]BASE DTPA'!A:CU,7,0)</f>
        <v>PROFESIONAL</v>
      </c>
      <c r="H2" s="3" t="str">
        <f>VLOOKUP(A2,'[1]BASE DTPA'!A:CV,8,0)</f>
        <v>2 CONTRATACIÓN DIRECTA</v>
      </c>
      <c r="I2" s="3" t="str">
        <f>VLOOKUP(A2,'[1]BASE DTPA'!A:CW,9,0)</f>
        <v>14 PRESTACIÓN DE SERVICIOS</v>
      </c>
      <c r="J2" s="1" t="str">
        <f>VLOOKUP(A2,'[1]BASE DTPA'!A:CX,10,0)</f>
        <v>N/A</v>
      </c>
      <c r="K2" s="1">
        <f>VLOOKUP(A2,'[1]BASE DTPA'!A:CY,11,0)</f>
        <v>80111600</v>
      </c>
      <c r="L2" s="6">
        <f>VLOOKUP(A2,'[1]BASE DTPA'!A:CZ,15,0)</f>
        <v>5693195</v>
      </c>
      <c r="M2" s="6">
        <f>VLOOKUP(A2,'[1]BASE DTPA'!A:DA,16,0)</f>
        <v>65471743</v>
      </c>
      <c r="N2" s="1" t="str">
        <f>VLOOKUP(A2,'[1]BASE DTPA'!A:DB,18,0)</f>
        <v>1 PERSONA NATURAL</v>
      </c>
      <c r="O2" s="1" t="str">
        <f>VLOOKUP(A2,'[1]BASE DTPA'!A:DC,19,0)</f>
        <v>3 CÉDULA DE CIUDADANÍA</v>
      </c>
      <c r="P2" s="6">
        <f>VLOOKUP(A2,'[1]BASE DTPA'!A:DD,20,0)</f>
        <v>1113642262</v>
      </c>
      <c r="Q2" s="6" t="str">
        <f>VLOOKUP(A2,'[1]BASE DTPA'!A:DE,22,0)</f>
        <v>N-A</v>
      </c>
      <c r="R2" s="1" t="str">
        <f>VLOOKUP(A2,'[1]BASE DTPA'!A:DF,38,0)</f>
        <v>DTPA</v>
      </c>
      <c r="S2" s="1">
        <f>VLOOKUP(A2,'[1]BASE DTPA'!A:DG,43,0)</f>
        <v>345</v>
      </c>
      <c r="T2" s="7">
        <f>VLOOKUP(A2,'[1]BASE DTPA'!A:DH,53,0)</f>
        <v>45673</v>
      </c>
      <c r="U2" s="8">
        <f>VLOOKUP(A2,'[1]BASE DTPA'!A:DI,54,0)</f>
        <v>46022</v>
      </c>
      <c r="V2" s="9">
        <f>VLOOKUP(A2,'[1]BASE DTPA'!A:DJ,79,0)</f>
        <v>0</v>
      </c>
      <c r="W2" s="1" t="s">
        <v>373</v>
      </c>
      <c r="X2" s="10" t="str">
        <f>VLOOKUP(A2,'[1]BASE DTPA'!A:DL,70,0)</f>
        <v xml:space="preserve">https://community.secop.gov.co/Public/Tendering/ContractDetailView/Index?UniqueIdentifier=CO1.PCCNTR.7255078 </v>
      </c>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row>
    <row r="3" spans="1:92" x14ac:dyDescent="0.3">
      <c r="A3" s="2" t="s">
        <v>25</v>
      </c>
      <c r="B3" s="3" t="str">
        <f>VLOOKUP(A3,'[1]BASE DTPA'!A:CN,2,0)</f>
        <v>2 NACION</v>
      </c>
      <c r="C3" s="3" t="str">
        <f>VLOOKUP(A3,'[1]BASE DTPA'!A:CQ,3,0)</f>
        <v>CPS-DTPA-2-2025</v>
      </c>
      <c r="D3" s="3" t="str">
        <f>VLOOKUP(A3,'[1]BASE DTPA'!A:CR,4,0)</f>
        <v xml:space="preserve">LAURA CAMILA URQUIJO MONTAGUT </v>
      </c>
      <c r="E3" s="4">
        <f>VLOOKUP(A3,'[1]BASE DTPA'!A:CS,5,0)</f>
        <v>45674</v>
      </c>
      <c r="F3" s="5" t="str">
        <f>VLOOKUP(A3,'[1]BASE DTPA'!A:CT,6,0)</f>
        <v>PA00-3202008-15-017 Prestar servicios profesionales con plena autonomia tecnica y administrativa en Dirección Territorial Pacífico en la realización de actividades de planeación estratégica en el marco de la conservación de la diversidad biológica de las áreas protegidas del SINAP nacional</v>
      </c>
      <c r="G3" s="3" t="str">
        <f>VLOOKUP(A3,'[1]BASE DTPA'!A:CU,7,0)</f>
        <v>PROFESIONAL</v>
      </c>
      <c r="H3" s="3" t="str">
        <f>VLOOKUP(A3,'[1]BASE DTPA'!A:CV,8,0)</f>
        <v>2 CONTRATACIÓN DIRECTA</v>
      </c>
      <c r="I3" s="3" t="str">
        <f>VLOOKUP(A3,'[1]BASE DTPA'!A:CW,9,0)</f>
        <v>14 PRESTACIÓN DE SERVICIOS</v>
      </c>
      <c r="J3" s="1" t="str">
        <f>VLOOKUP(A3,'[1]BASE DTPA'!A:CX,10,0)</f>
        <v>N/A</v>
      </c>
      <c r="K3" s="1">
        <f>VLOOKUP(A3,'[1]BASE DTPA'!A:CY,11,0)</f>
        <v>80111600</v>
      </c>
      <c r="L3" s="6">
        <f>VLOOKUP(A3,'[1]BASE DTPA'!A:CZ,15,0)</f>
        <v>7435309</v>
      </c>
      <c r="M3" s="6">
        <f>VLOOKUP(A3,'[1]BASE DTPA'!A:DA,16,0)</f>
        <v>13135713</v>
      </c>
      <c r="N3" s="1" t="str">
        <f>VLOOKUP(A3,'[1]BASE DTPA'!A:DB,18,0)</f>
        <v>1 PERSONA NATURAL</v>
      </c>
      <c r="O3" s="1" t="str">
        <f>VLOOKUP(A3,'[1]BASE DTPA'!A:DC,19,0)</f>
        <v>3 CÉDULA DE CIUDADANÍA</v>
      </c>
      <c r="P3" s="6">
        <f>VLOOKUP(A3,'[1]BASE DTPA'!A:DD,20,0)</f>
        <v>1098743846</v>
      </c>
      <c r="Q3" s="6" t="str">
        <f>VLOOKUP(A3,'[1]BASE DTPA'!A:DE,22,0)</f>
        <v>N-A</v>
      </c>
      <c r="R3" s="1" t="str">
        <f>VLOOKUP(A3,'[1]BASE DTPA'!A:DF,38,0)</f>
        <v>DTPA</v>
      </c>
      <c r="S3" s="1">
        <f>VLOOKUP(A3,'[1]BASE DTPA'!A:DG,43,0)</f>
        <v>344</v>
      </c>
      <c r="T3" s="7">
        <f>VLOOKUP(A3,'[1]BASE DTPA'!A:DH,53,0)</f>
        <v>45674</v>
      </c>
      <c r="U3" s="8">
        <f>VLOOKUP(A3,'[1]BASE DTPA'!A:DI,54,0)</f>
        <v>45725</v>
      </c>
      <c r="V3" s="9">
        <f>VLOOKUP(A3,'[1]BASE DTPA'!A:DJ,79,0)</f>
        <v>0</v>
      </c>
      <c r="W3" s="1" t="str">
        <f>VLOOKUP(A3,'[1]BASE DTPA'!A:DK,68,0)</f>
        <v>TERMINADO ANTICIPADAMENTE</v>
      </c>
      <c r="X3" s="10" t="str">
        <f>VLOOKUP(A3,'[1]BASE DTPA'!A:DL,70,0)</f>
        <v xml:space="preserve">https://community.secop.gov.co/Public/Tendering/ContractDetailView/Index?UniqueIdentifier=CO1.PCCNTR.7260468 </v>
      </c>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row>
    <row r="4" spans="1:92" x14ac:dyDescent="0.3">
      <c r="A4" s="2" t="s">
        <v>26</v>
      </c>
      <c r="B4" s="3" t="str">
        <f>VLOOKUP(A4,'[1]BASE DTPA'!A:CN,2,0)</f>
        <v>2 NACION</v>
      </c>
      <c r="C4" s="3" t="str">
        <f>VLOOKUP(A4,'[1]BASE DTPA'!A:CQ,3,0)</f>
        <v>CPS-DTPA-3-2025</v>
      </c>
      <c r="D4" s="3" t="str">
        <f>VLOOKUP(A4,'[1]BASE DTPA'!A:CR,4,0)</f>
        <v>LEIDY YESENIA FRANCO CASTAÑO</v>
      </c>
      <c r="E4" s="4">
        <f>VLOOKUP(A4,'[1]BASE DTPA'!A:CS,5,0)</f>
        <v>45674</v>
      </c>
      <c r="F4" s="5" t="str">
        <f>VLOOKUP(A4,'[1]BASE DTPA'!A:CT,6,0)</f>
        <v>PA00-3202008-15-012 Prestar servicios de apoyo a la gestión con plena autonomía técnica y administrativa en el desarrollo de actividades administrativas del proceso siniestros de la Dirección Territorial Pacífico y sus áreas protegidas, en el marco de la conservación de la diversidad biológica de las áreas protegidas del SINAP nacional</v>
      </c>
      <c r="G4" s="3" t="str">
        <f>VLOOKUP(A4,'[1]BASE DTPA'!A:CU,7,0)</f>
        <v>APOYO A LA GESTIÓN</v>
      </c>
      <c r="H4" s="3" t="str">
        <f>VLOOKUP(A4,'[1]BASE DTPA'!A:CV,8,0)</f>
        <v>2 CONTRATACIÓN DIRECTA</v>
      </c>
      <c r="I4" s="3" t="str">
        <f>VLOOKUP(A4,'[1]BASE DTPA'!A:CW,9,0)</f>
        <v>14 PRESTACIÓN DE SERVICIOS</v>
      </c>
      <c r="J4" s="1" t="str">
        <f>VLOOKUP(A4,'[1]BASE DTPA'!A:CX,10,0)</f>
        <v>N/A</v>
      </c>
      <c r="K4" s="1">
        <f>VLOOKUP(A4,'[1]BASE DTPA'!A:CY,11,0)</f>
        <v>80111600</v>
      </c>
      <c r="L4" s="6">
        <f>VLOOKUP(A4,'[1]BASE DTPA'!A:CZ,15,0)</f>
        <v>3557602</v>
      </c>
      <c r="M4" s="6">
        <f>VLOOKUP(A4,'[1]BASE DTPA'!A:DA,16,0)</f>
        <v>40793836</v>
      </c>
      <c r="N4" s="1" t="str">
        <f>VLOOKUP(A4,'[1]BASE DTPA'!A:DB,18,0)</f>
        <v>1 PERSONA NATURAL</v>
      </c>
      <c r="O4" s="1" t="str">
        <f>VLOOKUP(A4,'[1]BASE DTPA'!A:DC,19,0)</f>
        <v>3 CÉDULA DE CIUDADANÍA</v>
      </c>
      <c r="P4" s="6">
        <f>VLOOKUP(A4,'[1]BASE DTPA'!A:DD,20,0)</f>
        <v>1143861129</v>
      </c>
      <c r="Q4" s="6" t="str">
        <f>VLOOKUP(A4,'[1]BASE DTPA'!A:DE,22,0)</f>
        <v>N-A</v>
      </c>
      <c r="R4" s="1" t="str">
        <f>VLOOKUP(A4,'[1]BASE DTPA'!A:DF,38,0)</f>
        <v>DTPA</v>
      </c>
      <c r="S4" s="1">
        <f>VLOOKUP(A4,'[1]BASE DTPA'!A:DG,43,0)</f>
        <v>344</v>
      </c>
      <c r="T4" s="7">
        <f>VLOOKUP(A4,'[1]BASE DTPA'!A:DH,53,0)</f>
        <v>45674</v>
      </c>
      <c r="U4" s="8">
        <f>VLOOKUP(A4,'[1]BASE DTPA'!A:DI,54,0)</f>
        <v>46022</v>
      </c>
      <c r="V4" s="9">
        <f>VLOOKUP(A4,'[1]BASE DTPA'!A:DJ,79,0)</f>
        <v>0</v>
      </c>
      <c r="W4" s="1" t="str">
        <f>VLOOKUP(A4,'[1]BASE DTPA'!A:DK,68,0)</f>
        <v>TERMINADO ANTICIPADAMENTE</v>
      </c>
      <c r="X4" s="10" t="str">
        <f>VLOOKUP(A4,'[1]BASE DTPA'!A:DL,70,0)</f>
        <v xml:space="preserve">https://community.secop.gov.co/Public/Tendering/ContractDetailView/Index?UniqueIdentifier=CO1.PCCNTR.7263118 </v>
      </c>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row>
    <row r="5" spans="1:92" x14ac:dyDescent="0.3">
      <c r="A5" s="2" t="s">
        <v>27</v>
      </c>
      <c r="B5" s="3" t="str">
        <f>VLOOKUP(A5,'[1]BASE DTPA'!A:CN,2,0)</f>
        <v>2 NACION</v>
      </c>
      <c r="C5" s="3" t="str">
        <f>VLOOKUP(A5,'[1]BASE DTPA'!A:CQ,3,0)</f>
        <v>CPS-DTPA-4-2025</v>
      </c>
      <c r="D5" s="3" t="str">
        <f>VLOOKUP(A5,'[1]BASE DTPA'!A:CR,4,0)</f>
        <v>NATALIA SANTOS ORTIZ</v>
      </c>
      <c r="E5" s="4">
        <f>VLOOKUP(A5,'[1]BASE DTPA'!A:CS,5,0)</f>
        <v>45674</v>
      </c>
      <c r="F5" s="5" t="str">
        <f>VLOOKUP(A5,'[1]BASE DTPA'!A:CT,6,0)</f>
        <v>PA00-3202008-15-015 Prestar servicios profesionales con plena autonomía técnica y administrativa en la Dirección Territorial Pacífico en el desarrollo y seguimiento de las actividades de administración del proceso de gestión del talento humano de la dirección territorial pacifico en el marco de la conservación de la diversidad biológica de las áreas protegidas del SINAP nacional.</v>
      </c>
      <c r="G5" s="3" t="str">
        <f>VLOOKUP(A5,'[1]BASE DTPA'!A:CU,7,0)</f>
        <v>PROFESIONAL</v>
      </c>
      <c r="H5" s="3" t="str">
        <f>VLOOKUP(A5,'[1]BASE DTPA'!A:CV,8,0)</f>
        <v>2 CONTRATACIÓN DIRECTA</v>
      </c>
      <c r="I5" s="3" t="str">
        <f>VLOOKUP(A5,'[1]BASE DTPA'!A:CW,9,0)</f>
        <v>14 PRESTACIÓN DE SERVICIOS</v>
      </c>
      <c r="J5" s="1" t="str">
        <f>VLOOKUP(A5,'[1]BASE DTPA'!A:CX,10,0)</f>
        <v>N/A</v>
      </c>
      <c r="K5" s="1">
        <f>VLOOKUP(A5,'[1]BASE DTPA'!A:CY,11,0)</f>
        <v>80111600</v>
      </c>
      <c r="L5" s="6">
        <f>VLOOKUP(A5,'[1]BASE DTPA'!A:CZ,15,0)</f>
        <v>4200744</v>
      </c>
      <c r="M5" s="6">
        <f>VLOOKUP(A5,'[1]BASE DTPA'!A:DA,16,0)</f>
        <v>48168531</v>
      </c>
      <c r="N5" s="1" t="str">
        <f>VLOOKUP(A5,'[1]BASE DTPA'!A:DB,18,0)</f>
        <v>1 PERSONA NATURAL</v>
      </c>
      <c r="O5" s="1" t="str">
        <f>VLOOKUP(A5,'[1]BASE DTPA'!A:DC,19,0)</f>
        <v>3 CÉDULA DE CIUDADANÍA</v>
      </c>
      <c r="P5" s="6">
        <f>VLOOKUP(A5,'[1]BASE DTPA'!A:DD,20,0)</f>
        <v>1059066560</v>
      </c>
      <c r="Q5" s="6" t="str">
        <f>VLOOKUP(A5,'[1]BASE DTPA'!A:DE,22,0)</f>
        <v>N-A</v>
      </c>
      <c r="R5" s="1" t="str">
        <f>VLOOKUP(A5,'[1]BASE DTPA'!A:DF,38,0)</f>
        <v>DTPA</v>
      </c>
      <c r="S5" s="1">
        <f>VLOOKUP(A5,'[1]BASE DTPA'!A:DG,43,0)</f>
        <v>344</v>
      </c>
      <c r="T5" s="7">
        <f>VLOOKUP(A5,'[1]BASE DTPA'!A:DH,53,0)</f>
        <v>45674</v>
      </c>
      <c r="U5" s="8">
        <f>VLOOKUP(A5,'[1]BASE DTPA'!A:DI,54,0)</f>
        <v>46022</v>
      </c>
      <c r="V5" s="9">
        <f>VLOOKUP(A5,'[1]BASE DTPA'!A:DJ,79,0)</f>
        <v>0</v>
      </c>
      <c r="W5" s="1" t="s">
        <v>373</v>
      </c>
      <c r="X5" s="10" t="str">
        <f>VLOOKUP(A5,'[1]BASE DTPA'!A:DL,70,0)</f>
        <v xml:space="preserve">https://community.secop.gov.co/Public/Tendering/ContractDetailView/Index?UniqueIdentifier=CO1.PCCNTR.7263173 </v>
      </c>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row>
    <row r="6" spans="1:92" x14ac:dyDescent="0.3">
      <c r="A6" s="2" t="s">
        <v>28</v>
      </c>
      <c r="B6" s="3" t="str">
        <f>VLOOKUP(A6,'[1]BASE DTPA'!A:CN,2,0)</f>
        <v>2 NACION</v>
      </c>
      <c r="C6" s="3" t="str">
        <f>VLOOKUP(A6,'[1]BASE DTPA'!A:CQ,3,0)</f>
        <v>CPS-DTPA-5-2025</v>
      </c>
      <c r="D6" s="3" t="str">
        <f>VLOOKUP(A6,'[1]BASE DTPA'!A:CR,4,0)</f>
        <v>JULIANA ISABEL MONTES ROMERO</v>
      </c>
      <c r="E6" s="4">
        <f>VLOOKUP(A6,'[1]BASE DTPA'!A:CS,5,0)</f>
        <v>45674</v>
      </c>
      <c r="F6" s="5" t="str">
        <f>VLOOKUP(A6,'[1]BASE DTPA'!A:CT,6,0)</f>
        <v>PA00-3202008-15-002 Prestación de servicios profesionales con plena autonomia tecnica y administrativa con el fin de realizar estructuración de los procesos contractuales en sus diferentes modalidades requeridos por la Dirección Territorial Pacifico y sus areas protegidas con el fin de Fortalecer los procesos administrativos de las áreas de SPNNC en el marco de la conservación de la diversidad biológica de las áreas protegidas del SINAP nacional.</v>
      </c>
      <c r="G6" s="3" t="str">
        <f>VLOOKUP(A6,'[1]BASE DTPA'!A:CU,7,0)</f>
        <v>PROFESIONAL</v>
      </c>
      <c r="H6" s="3" t="str">
        <f>VLOOKUP(A6,'[1]BASE DTPA'!A:CV,8,0)</f>
        <v>2 CONTRATACIÓN DIRECTA</v>
      </c>
      <c r="I6" s="3" t="str">
        <f>VLOOKUP(A6,'[1]BASE DTPA'!A:CW,9,0)</f>
        <v>14 PRESTACIÓN DE SERVICIOS</v>
      </c>
      <c r="J6" s="1" t="str">
        <f>VLOOKUP(A6,'[1]BASE DTPA'!A:CX,10,0)</f>
        <v>N/A</v>
      </c>
      <c r="K6" s="1">
        <f>VLOOKUP(A6,'[1]BASE DTPA'!A:CY,11,0)</f>
        <v>80111600</v>
      </c>
      <c r="L6" s="6">
        <f>VLOOKUP(A6,'[1]BASE DTPA'!A:CZ,15,0)</f>
        <v>5693195</v>
      </c>
      <c r="M6" s="6">
        <f>VLOOKUP(A6,'[1]BASE DTPA'!A:DA,16,0)</f>
        <v>65281969</v>
      </c>
      <c r="N6" s="1" t="str">
        <f>VLOOKUP(A6,'[1]BASE DTPA'!A:DB,18,0)</f>
        <v>1 PERSONA NATURAL</v>
      </c>
      <c r="O6" s="1" t="str">
        <f>VLOOKUP(A6,'[1]BASE DTPA'!A:DC,19,0)</f>
        <v>3 CÉDULA DE CIUDADANÍA</v>
      </c>
      <c r="P6" s="6">
        <f>VLOOKUP(A6,'[1]BASE DTPA'!A:DD,20,0)</f>
        <v>1061815005</v>
      </c>
      <c r="Q6" s="6" t="str">
        <f>VLOOKUP(A6,'[1]BASE DTPA'!A:DE,22,0)</f>
        <v>N-A</v>
      </c>
      <c r="R6" s="1" t="str">
        <f>VLOOKUP(A6,'[1]BASE DTPA'!A:DF,38,0)</f>
        <v>DTPA</v>
      </c>
      <c r="S6" s="1">
        <f>VLOOKUP(A6,'[1]BASE DTPA'!A:DG,43,0)</f>
        <v>344</v>
      </c>
      <c r="T6" s="7">
        <f>VLOOKUP(A6,'[1]BASE DTPA'!A:DH,53,0)</f>
        <v>45674</v>
      </c>
      <c r="U6" s="8">
        <f>VLOOKUP(A6,'[1]BASE DTPA'!A:DI,54,0)</f>
        <v>46022</v>
      </c>
      <c r="V6" s="1">
        <f>VLOOKUP(A6,'[1]BASE DTPA'!A:DJ,79,0)</f>
        <v>0</v>
      </c>
      <c r="W6" s="1" t="s">
        <v>373</v>
      </c>
      <c r="X6" s="10" t="str">
        <f>VLOOKUP(A6,'[1]BASE DTPA'!A:DL,70,0)</f>
        <v xml:space="preserve">https://community.secop.gov.co/Public/Tendering/ContractDetailView/Index?UniqueIdentifier=CO1.PCCNTR.7265266 </v>
      </c>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row>
    <row r="7" spans="1:92" x14ac:dyDescent="0.3">
      <c r="A7" s="2" t="s">
        <v>29</v>
      </c>
      <c r="B7" s="3" t="str">
        <f>VLOOKUP(A7,'[1]BASE DTPA'!A:CN,2,0)</f>
        <v>2 NACION</v>
      </c>
      <c r="C7" s="3" t="str">
        <f>VLOOKUP(A7,'[1]BASE DTPA'!A:CQ,3,0)</f>
        <v>CPS-DTPA-6-2025</v>
      </c>
      <c r="D7" s="3" t="str">
        <f>VLOOKUP(A7,'[1]BASE DTPA'!A:CR,4,0)</f>
        <v>JAIME AGUILAR SALDAÑA</v>
      </c>
      <c r="E7" s="4">
        <f>VLOOKUP(A7,'[1]BASE DTPA'!A:CS,5,0)</f>
        <v>45674</v>
      </c>
      <c r="F7" s="5" t="str">
        <f>VLOOKUP(A7,'[1]BASE DTPA'!A:CT,6,0)</f>
        <v>PA00-3202008-15-006 Prestar servicios de apoyo a la gestión con plena autonomía técnica y administrativa en el desarrollo de acciones de los procesos administrativos y contractuales en la Dirección Territorial Pacífico, en el marco de la conservación de la diversidad biológica de las áreas protegidas del SINAP nacional</v>
      </c>
      <c r="G7" s="3" t="str">
        <f>VLOOKUP(A7,'[1]BASE DTPA'!A:CU,7,0)</f>
        <v>APOYO A LA GESTIÓN</v>
      </c>
      <c r="H7" s="3" t="str">
        <f>VLOOKUP(A7,'[1]BASE DTPA'!A:CV,8,0)</f>
        <v>2 CONTRATACIÓN DIRECTA</v>
      </c>
      <c r="I7" s="3" t="str">
        <f>VLOOKUP(A7,'[1]BASE DTPA'!A:CW,9,0)</f>
        <v>14 PRESTACIÓN DE SERVICIOS</v>
      </c>
      <c r="J7" s="1" t="str">
        <f>VLOOKUP(A7,'[1]BASE DTPA'!A:CX,10,0)</f>
        <v>N/A</v>
      </c>
      <c r="K7" s="1">
        <f>VLOOKUP(A7,'[1]BASE DTPA'!A:CY,11,0)</f>
        <v>80111600</v>
      </c>
      <c r="L7" s="6">
        <f>VLOOKUP(A7,'[1]BASE DTPA'!A:CZ,15,0)</f>
        <v>3670920</v>
      </c>
      <c r="M7" s="6">
        <f>VLOOKUP(A7,'[1]BASE DTPA'!A:DA,16,0)</f>
        <v>42093216</v>
      </c>
      <c r="N7" s="1" t="str">
        <f>VLOOKUP(A7,'[1]BASE DTPA'!A:DB,18,0)</f>
        <v>1 PERSONA NATURAL</v>
      </c>
      <c r="O7" s="1" t="str">
        <f>VLOOKUP(A7,'[1]BASE DTPA'!A:DC,19,0)</f>
        <v>3 CÉDULA DE CIUDADANÍA</v>
      </c>
      <c r="P7" s="6">
        <f>VLOOKUP(A7,'[1]BASE DTPA'!A:DD,20,0)</f>
        <v>1107093799</v>
      </c>
      <c r="Q7" s="6" t="str">
        <f>VLOOKUP(A7,'[1]BASE DTPA'!A:DE,22,0)</f>
        <v>N-A</v>
      </c>
      <c r="R7" s="1" t="str">
        <f>VLOOKUP(A7,'[1]BASE DTPA'!A:DF,38,0)</f>
        <v>DTPA</v>
      </c>
      <c r="S7" s="1">
        <f>VLOOKUP(A7,'[1]BASE DTPA'!A:DG,43,0)</f>
        <v>344</v>
      </c>
      <c r="T7" s="7">
        <f>VLOOKUP(A7,'[1]BASE DTPA'!A:DH,53,0)</f>
        <v>45674</v>
      </c>
      <c r="U7" s="8">
        <f>VLOOKUP(A7,'[1]BASE DTPA'!A:DI,54,0)</f>
        <v>46022</v>
      </c>
      <c r="V7" s="1">
        <f>VLOOKUP(A7,'[1]BASE DTPA'!A:DJ,79,0)</f>
        <v>0</v>
      </c>
      <c r="W7" s="1" t="s">
        <v>373</v>
      </c>
      <c r="X7" s="10" t="str">
        <f>VLOOKUP(A7,'[1]BASE DTPA'!A:DL,70,0)</f>
        <v xml:space="preserve">https://community.secop.gov.co/Public/Tendering/ContractDetailView/Index?UniqueIdentifier=CO1.PCCNTR.7266049 </v>
      </c>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row>
    <row r="8" spans="1:92" x14ac:dyDescent="0.3">
      <c r="A8" s="2" t="s">
        <v>30</v>
      </c>
      <c r="B8" s="3" t="str">
        <f>VLOOKUP(A8,'[1]BASE DTPA'!A:CN,2,0)</f>
        <v>2 NACION</v>
      </c>
      <c r="C8" s="3" t="str">
        <f>VLOOKUP(A8,'[1]BASE DTPA'!A:CQ,3,0)</f>
        <v>CPS-DTPA-7-2025</v>
      </c>
      <c r="D8" s="3" t="str">
        <f>VLOOKUP(A8,'[1]BASE DTPA'!A:CR,4,0)</f>
        <v>FRANK GENTIL RENGIFO MEJIA</v>
      </c>
      <c r="E8" s="4">
        <f>VLOOKUP(A8,'[1]BASE DTPA'!A:CS,5,0)</f>
        <v>45678</v>
      </c>
      <c r="F8" s="5" t="str">
        <f>VLOOKUP(A8,'[1]BASE DTPA'!A:CT,6,0)</f>
        <v xml:space="preserve">PA00-3202008-15-011 Prestar servicios de apoyo a la gestión con plena autonomía técnica y administrativa en desarrollar actividades asistenciales de conducción y mensajería para la dirección territorial pacifico, en el marco de la conservación de la diversidad biológica de las áreas protegidas del SINAP nacional. </v>
      </c>
      <c r="G8" s="3" t="str">
        <f>VLOOKUP(A8,'[1]BASE DTPA'!A:CU,7,0)</f>
        <v>APOYO A LA GESTIÓN</v>
      </c>
      <c r="H8" s="3" t="str">
        <f>VLOOKUP(A8,'[1]BASE DTPA'!A:CV,8,0)</f>
        <v>2 CONTRATACIÓN DIRECTA</v>
      </c>
      <c r="I8" s="3" t="str">
        <f>VLOOKUP(A8,'[1]BASE DTPA'!A:CW,9,0)</f>
        <v>14 PRESTACIÓN DE SERVICIOS</v>
      </c>
      <c r="J8" s="1" t="str">
        <f>VLOOKUP(A8,'[1]BASE DTPA'!A:CX,10,0)</f>
        <v>N/A</v>
      </c>
      <c r="K8" s="1">
        <f>VLOOKUP(A8,'[1]BASE DTPA'!A:CY,11,0)</f>
        <v>80111600</v>
      </c>
      <c r="L8" s="6">
        <f>VLOOKUP(A8,'[1]BASE DTPA'!A:CZ,15,0)</f>
        <v>2365487</v>
      </c>
      <c r="M8" s="6">
        <f>VLOOKUP(A8,'[1]BASE DTPA'!A:DA,16,0)</f>
        <v>26808853</v>
      </c>
      <c r="N8" s="1" t="str">
        <f>VLOOKUP(A8,'[1]BASE DTPA'!A:DB,18,0)</f>
        <v>1 PERSONA NATURAL</v>
      </c>
      <c r="O8" s="1" t="str">
        <f>VLOOKUP(A8,'[1]BASE DTPA'!A:DC,19,0)</f>
        <v>3 CÉDULA DE CIUDADANÍA</v>
      </c>
      <c r="P8" s="6">
        <f>VLOOKUP(A8,'[1]BASE DTPA'!A:DD,20,0)</f>
        <v>16772137</v>
      </c>
      <c r="Q8" s="6" t="str">
        <f>VLOOKUP(A8,'[1]BASE DTPA'!A:DE,22,0)</f>
        <v>N-A</v>
      </c>
      <c r="R8" s="1" t="str">
        <f>VLOOKUP(A8,'[1]BASE DTPA'!A:DF,38,0)</f>
        <v>DTPA</v>
      </c>
      <c r="S8" s="1">
        <f>VLOOKUP(A8,'[1]BASE DTPA'!A:DG,43,0)</f>
        <v>340</v>
      </c>
      <c r="T8" s="7">
        <f>VLOOKUP(A8,'[1]BASE DTPA'!A:DH,53,0)</f>
        <v>45678</v>
      </c>
      <c r="U8" s="8">
        <f>VLOOKUP(A8,'[1]BASE DTPA'!A:DI,54,0)</f>
        <v>46022</v>
      </c>
      <c r="V8" s="1">
        <f>VLOOKUP(A8,'[1]BASE DTPA'!A:DJ,79,0)</f>
        <v>0</v>
      </c>
      <c r="W8" s="1" t="s">
        <v>373</v>
      </c>
      <c r="X8" s="10" t="str">
        <f>VLOOKUP(A8,'[1]BASE DTPA'!A:DL,70,0)</f>
        <v xml:space="preserve">https://community.secop.gov.co/Public/Tendering/ContractDetailView/Index?UniqueIdentifier=CO1.PCCNTR.7286228 </v>
      </c>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row>
    <row r="9" spans="1:92" x14ac:dyDescent="0.3">
      <c r="A9" s="2" t="s">
        <v>31</v>
      </c>
      <c r="B9" s="3" t="str">
        <f>VLOOKUP(A9,'[1]BASE DTPA'!A:CN,2,0)</f>
        <v>2 NACION</v>
      </c>
      <c r="C9" s="3" t="str">
        <f>VLOOKUP(A9,'[1]BASE DTPA'!A:CQ,3,0)</f>
        <v>CPS-DTPA-8-2025</v>
      </c>
      <c r="D9" s="3" t="str">
        <f>VLOOKUP(A9,'[1]BASE DTPA'!A:CR,4,0)</f>
        <v>OSCAR EVELIO PRADA CEBALLOS</v>
      </c>
      <c r="E9" s="4">
        <f>VLOOKUP(A9,'[1]BASE DTPA'!A:CS,5,0)</f>
        <v>45679</v>
      </c>
      <c r="F9" s="5" t="str">
        <f>VLOOKUP(A9,'[1]BASE DTPA'!A:CT,6,0)</f>
        <v>PA00-3202008-15-021 Prestar servicios de apoyo a la gestión con plena autonomía técnica y administrativa en el desarrollo de las actividades técnicas de soporte tecnológico requeridas del Dirección Territorial Pacífico y sus áreas protegidas en el marco de la conservación de la diversidad biológica de las áreas protegidas del SINAP nacional.</v>
      </c>
      <c r="G9" s="3" t="str">
        <f>VLOOKUP(A9,'[1]BASE DTPA'!A:CU,7,0)</f>
        <v>APOYO A LA GESTIÓN</v>
      </c>
      <c r="H9" s="3" t="str">
        <f>VLOOKUP(A9,'[1]BASE DTPA'!A:CV,8,0)</f>
        <v>2 CONTRATACIÓN DIRECTA</v>
      </c>
      <c r="I9" s="3" t="str">
        <f>VLOOKUP(A9,'[1]BASE DTPA'!A:CW,9,0)</f>
        <v>14 PRESTACIÓN DE SERVICIOS</v>
      </c>
      <c r="J9" s="1" t="str">
        <f>VLOOKUP(A9,'[1]BASE DTPA'!A:CX,10,0)</f>
        <v>N/A</v>
      </c>
      <c r="K9" s="1">
        <f>VLOOKUP(A9,'[1]BASE DTPA'!A:CY,11,0)</f>
        <v>80111600</v>
      </c>
      <c r="L9" s="6">
        <f>VLOOKUP(A9,'[1]BASE DTPA'!A:CZ,15,0)</f>
        <v>3557602</v>
      </c>
      <c r="M9" s="6">
        <f>VLOOKUP(A9,'[1]BASE DTPA'!A:DA,16,0)</f>
        <v>40200903</v>
      </c>
      <c r="N9" s="1" t="str">
        <f>VLOOKUP(A9,'[1]BASE DTPA'!A:DB,18,0)</f>
        <v>1 PERSONA NATURAL</v>
      </c>
      <c r="O9" s="1" t="str">
        <f>VLOOKUP(A9,'[1]BASE DTPA'!A:DC,19,0)</f>
        <v>3 CÉDULA DE CIUDADANÍA</v>
      </c>
      <c r="P9" s="6">
        <f>VLOOKUP(A9,'[1]BASE DTPA'!A:DD,20,0)</f>
        <v>94521401</v>
      </c>
      <c r="Q9" s="6" t="str">
        <f>VLOOKUP(A9,'[1]BASE DTPA'!A:DE,22,0)</f>
        <v>N-A</v>
      </c>
      <c r="R9" s="1" t="str">
        <f>VLOOKUP(A9,'[1]BASE DTPA'!A:DF,38,0)</f>
        <v>DTPA</v>
      </c>
      <c r="S9" s="1">
        <f>VLOOKUP(A9,'[1]BASE DTPA'!A:DG,43,0)</f>
        <v>339</v>
      </c>
      <c r="T9" s="7">
        <f>VLOOKUP(A9,'[1]BASE DTPA'!A:DH,53,0)</f>
        <v>45679</v>
      </c>
      <c r="U9" s="8">
        <f>VLOOKUP(A9,'[1]BASE DTPA'!A:DI,54,0)</f>
        <v>46022</v>
      </c>
      <c r="V9" s="1">
        <f>VLOOKUP(A9,'[1]BASE DTPA'!A:DJ,79,0)</f>
        <v>0</v>
      </c>
      <c r="W9" s="1" t="s">
        <v>373</v>
      </c>
      <c r="X9" s="10" t="str">
        <f>VLOOKUP(A9,'[1]BASE DTPA'!A:DL,70,0)</f>
        <v>https://community.secop.gov.co/Public/Tendering/ContractDetailView/Index?UniqueIdentifier=CO1.PCCNTR.7295897</v>
      </c>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row>
    <row r="10" spans="1:92" x14ac:dyDescent="0.3">
      <c r="A10" s="2" t="s">
        <v>32</v>
      </c>
      <c r="B10" s="3" t="str">
        <f>VLOOKUP(A10,'[1]BASE DTPA'!A:CN,2,0)</f>
        <v>1 FONAM</v>
      </c>
      <c r="C10" s="3" t="str">
        <f>VLOOKUP(A10,'[1]BASE DTPA'!A:CQ,3,0)</f>
        <v>CPS-DTPA-9-2025</v>
      </c>
      <c r="D10" s="3" t="str">
        <f>VLOOKUP(A10,'[1]BASE DTPA'!A:CR,4,0)</f>
        <v>WENDY ISABEL DAVID DELGADO</v>
      </c>
      <c r="E10" s="4">
        <f>VLOOKUP(A10,'[1]BASE DTPA'!A:CS,5,0)</f>
        <v>45678</v>
      </c>
      <c r="F10" s="5" t="str">
        <f>VLOOKUP(A10,'[1]BASE DTPA'!A:CT,6,0)</f>
        <v>PA04-3202008-15-056 Prestar servicios profesionales con plena autonomía técnica y administrativa brindando apoyo jurídico al PNN Farallones de Cali en la estructuración, seguimiento y desarrollo de los procesos de selección durante sus diferentes etapas para Fortalecer los procesos administrativos de las áreas de SPNNC, especialmente en los ecosistemas andinos y de páramo, en el marco de la conservación de la diversidad biológica de las Áreas Protegidas del SINAP Nacional.</v>
      </c>
      <c r="G10" s="3" t="str">
        <f>VLOOKUP(A10,'[1]BASE DTPA'!A:CU,7,0)</f>
        <v>PROFESIONAL</v>
      </c>
      <c r="H10" s="3" t="str">
        <f>VLOOKUP(A10,'[1]BASE DTPA'!A:CV,8,0)</f>
        <v>2 CONTRATACIÓN DIRECTA</v>
      </c>
      <c r="I10" s="3" t="str">
        <f>VLOOKUP(A10,'[1]BASE DTPA'!A:CW,9,0)</f>
        <v>14 PRESTACIÓN DE SERVICIOS</v>
      </c>
      <c r="J10" s="1" t="str">
        <f>VLOOKUP(A10,'[1]BASE DTPA'!A:CX,10,0)</f>
        <v>N/A</v>
      </c>
      <c r="K10" s="1">
        <f>VLOOKUP(A10,'[1]BASE DTPA'!A:CY,11,0)</f>
        <v>80111600</v>
      </c>
      <c r="L10" s="6">
        <f>VLOOKUP(A10,'[1]BASE DTPA'!A:CZ,15,0)</f>
        <v>7014443</v>
      </c>
      <c r="M10" s="6">
        <f>VLOOKUP(A10,'[1]BASE DTPA'!A:DA,16,0)</f>
        <v>79497021</v>
      </c>
      <c r="N10" s="1" t="str">
        <f>VLOOKUP(A10,'[1]BASE DTPA'!A:DB,18,0)</f>
        <v>1 PERSONA NATURAL</v>
      </c>
      <c r="O10" s="1" t="str">
        <f>VLOOKUP(A10,'[1]BASE DTPA'!A:DC,19,0)</f>
        <v>3 CÉDULA DE CIUDADANÍA</v>
      </c>
      <c r="P10" s="6">
        <f>VLOOKUP(A10,'[1]BASE DTPA'!A:DD,20,0)</f>
        <v>1061781867</v>
      </c>
      <c r="Q10" s="6" t="str">
        <f>VLOOKUP(A10,'[1]BASE DTPA'!A:DE,22,0)</f>
        <v>N-A</v>
      </c>
      <c r="R10" s="1" t="str">
        <f>VLOOKUP(A10,'[1]BASE DTPA'!A:DF,38,0)</f>
        <v>PNN FARALLONES DE CALI</v>
      </c>
      <c r="S10" s="1">
        <f>VLOOKUP(A10,'[1]BASE DTPA'!A:DG,43,0)</f>
        <v>340</v>
      </c>
      <c r="T10" s="7">
        <f>VLOOKUP(A10,'[1]BASE DTPA'!A:DH,53,0)</f>
        <v>45678</v>
      </c>
      <c r="U10" s="8">
        <f>VLOOKUP(A10,'[1]BASE DTPA'!A:DI,54,0)</f>
        <v>46022</v>
      </c>
      <c r="V10" s="1">
        <f>VLOOKUP(A10,'[1]BASE DTPA'!A:DJ,79,0)</f>
        <v>0</v>
      </c>
      <c r="W10" s="1" t="s">
        <v>373</v>
      </c>
      <c r="X10" s="10" t="str">
        <f>VLOOKUP(A10,'[1]BASE DTPA'!A:DL,70,0)</f>
        <v xml:space="preserve">https://community.secop.gov.co/Public/Tendering/ContractDetailView/Index?UniqueIdentifier=CO1.PCCNTR.7297016 </v>
      </c>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row>
    <row r="11" spans="1:92" x14ac:dyDescent="0.3">
      <c r="A11" s="2" t="s">
        <v>33</v>
      </c>
      <c r="B11" s="3" t="str">
        <f>VLOOKUP(A11,'[1]BASE DTPA'!A:CN,2,0)</f>
        <v>1 FONAM</v>
      </c>
      <c r="C11" s="3" t="str">
        <f>VLOOKUP(A11,'[1]BASE DTPA'!A:CQ,3,0)</f>
        <v>CPS-DTPA-10-2025</v>
      </c>
      <c r="D11" s="3" t="str">
        <f>VLOOKUP(A11,'[1]BASE DTPA'!A:CR,4,0)</f>
        <v>NUBIA STELLA MOSQUERA QUILINDO</v>
      </c>
      <c r="E11" s="4">
        <f>VLOOKUP(A11,'[1]BASE DTPA'!A:CS,5,0)</f>
        <v>45679</v>
      </c>
      <c r="F11" s="5" t="str">
        <f>VLOOKUP(A11,'[1]BASE DTPA'!A:CT,6,0)</f>
        <v>PA04-3202008-15-053 Prestar servicios profesionales con plena autonomía técnica y administrativa en el PNN Farallones de Cali en el desarrollo de actividades en los procesos de gestión contractual, administrativa, financiera, documental y la atención a derechos de petición y requerimientos de ciudadanos del área protegida, en el marco de la conservación de la diversidad biológica de las Áreas Protegidas del SINAP Nacional.</v>
      </c>
      <c r="G11" s="3" t="str">
        <f>VLOOKUP(A11,'[1]BASE DTPA'!A:CU,7,0)</f>
        <v>PROFESIONAL</v>
      </c>
      <c r="H11" s="3" t="str">
        <f>VLOOKUP(A11,'[1]BASE DTPA'!A:CV,8,0)</f>
        <v>2 CONTRATACIÓN DIRECTA</v>
      </c>
      <c r="I11" s="3" t="str">
        <f>VLOOKUP(A11,'[1]BASE DTPA'!A:CW,9,0)</f>
        <v>14 PRESTACIÓN DE SERVICIOS</v>
      </c>
      <c r="J11" s="1" t="str">
        <f>VLOOKUP(A11,'[1]BASE DTPA'!A:CX,10,0)</f>
        <v>N/A</v>
      </c>
      <c r="K11" s="1">
        <f>VLOOKUP(A11,'[1]BASE DTPA'!A:CY,11,0)</f>
        <v>80111600</v>
      </c>
      <c r="L11" s="6">
        <f>VLOOKUP(A11,'[1]BASE DTPA'!A:CZ,15,0)</f>
        <v>5693195</v>
      </c>
      <c r="M11" s="6">
        <f>VLOOKUP(A11,'[1]BASE DTPA'!A:DA,16,0)</f>
        <v>64333104</v>
      </c>
      <c r="N11" s="1" t="str">
        <f>VLOOKUP(A11,'[1]BASE DTPA'!A:DB,18,0)</f>
        <v>1 PERSONA NATURAL</v>
      </c>
      <c r="O11" s="1" t="str">
        <f>VLOOKUP(A11,'[1]BASE DTPA'!A:DC,19,0)</f>
        <v>3 CÉDULA DE CIUDADANÍA</v>
      </c>
      <c r="P11" s="6">
        <f>VLOOKUP(A11,'[1]BASE DTPA'!A:DD,20,0)</f>
        <v>52072983</v>
      </c>
      <c r="Q11" s="6" t="str">
        <f>VLOOKUP(A11,'[1]BASE DTPA'!A:DE,22,0)</f>
        <v>N-A</v>
      </c>
      <c r="R11" s="1" t="str">
        <f>VLOOKUP(A11,'[1]BASE DTPA'!A:DF,38,0)</f>
        <v>PNN FARALLONES DE CALI</v>
      </c>
      <c r="S11" s="1">
        <f>VLOOKUP(A11,'[1]BASE DTPA'!A:DG,43,0)</f>
        <v>339</v>
      </c>
      <c r="T11" s="7">
        <f>VLOOKUP(A11,'[1]BASE DTPA'!A:DH,53,0)</f>
        <v>45679</v>
      </c>
      <c r="U11" s="8">
        <f>VLOOKUP(A11,'[1]BASE DTPA'!A:DI,54,0)</f>
        <v>46022</v>
      </c>
      <c r="V11" s="1">
        <f>VLOOKUP(A11,'[1]BASE DTPA'!A:DJ,79,0)</f>
        <v>0</v>
      </c>
      <c r="W11" s="1" t="s">
        <v>373</v>
      </c>
      <c r="X11" s="10" t="str">
        <f>VLOOKUP(A11,'[1]BASE DTPA'!A:DL,70,0)</f>
        <v>https://community.secop.gov.co/Public/Tendering/ContractDetailView/Index?UniqueIdentifier=CO1.PCCNTR.7301470</v>
      </c>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row>
    <row r="12" spans="1:92" x14ac:dyDescent="0.3">
      <c r="A12" s="2" t="s">
        <v>34</v>
      </c>
      <c r="B12" s="3" t="str">
        <f>VLOOKUP(A12,'[1]BASE DTPA'!A:CN,2,0)</f>
        <v>2 NACION</v>
      </c>
      <c r="C12" s="3" t="str">
        <f>VLOOKUP(A12,'[1]BASE DTPA'!A:CQ,3,0)</f>
        <v>CPS-DTPA-11-2025</v>
      </c>
      <c r="D12" s="3" t="str">
        <f>VLOOKUP(A12,'[1]BASE DTPA'!A:CR,4,0)</f>
        <v>STEFANY FLOREZ HURTADO</v>
      </c>
      <c r="E12" s="4">
        <f>VLOOKUP(A12,'[1]BASE DTPA'!A:CS,5,0)</f>
        <v>45679</v>
      </c>
      <c r="F12" s="5" t="str">
        <f>VLOOKUP(A12,'[1]BASE DTPA'!A:CT,6,0)</f>
        <v>PA00-3202008-15-013 Prestar servicios de apoyo a la gestión con plena autonomía técnica y administrativa en la Dirección Territorial Pacifico, para la organización, control, conservación documental y diligenciamiento de instrumentos y/o herramientas archivísticas en el marco de la conservación de la diversidad biológica de las áreas protegidas del SINAP nacional</v>
      </c>
      <c r="G12" s="3" t="str">
        <f>VLOOKUP(A12,'[1]BASE DTPA'!A:CU,7,0)</f>
        <v>APOYO A LA GESTIÓN</v>
      </c>
      <c r="H12" s="3" t="str">
        <f>VLOOKUP(A12,'[1]BASE DTPA'!A:CV,8,0)</f>
        <v>2 CONTRATACIÓN DIRECTA</v>
      </c>
      <c r="I12" s="3" t="str">
        <f>VLOOKUP(A12,'[1]BASE DTPA'!A:CW,9,0)</f>
        <v>14 PRESTACIÓN DE SERVICIOS</v>
      </c>
      <c r="J12" s="1" t="str">
        <f>VLOOKUP(A12,'[1]BASE DTPA'!A:CX,10,0)</f>
        <v>N/A</v>
      </c>
      <c r="K12" s="1">
        <f>VLOOKUP(A12,'[1]BASE DTPA'!A:CY,11,0)</f>
        <v>80111600</v>
      </c>
      <c r="L12" s="6">
        <f>VLOOKUP(A12,'[1]BASE DTPA'!A:CZ,15,0)</f>
        <v>3557602</v>
      </c>
      <c r="M12" s="6">
        <f>VLOOKUP(A12,'[1]BASE DTPA'!A:DA,16,0)</f>
        <v>40200903</v>
      </c>
      <c r="N12" s="1" t="str">
        <f>VLOOKUP(A12,'[1]BASE DTPA'!A:DB,18,0)</f>
        <v>1 PERSONA NATURAL</v>
      </c>
      <c r="O12" s="1" t="str">
        <f>VLOOKUP(A12,'[1]BASE DTPA'!A:DC,19,0)</f>
        <v>3 CÉDULA DE CIUDADANÍA</v>
      </c>
      <c r="P12" s="6">
        <f>VLOOKUP(A12,'[1]BASE DTPA'!A:DD,20,0)</f>
        <v>1143852029</v>
      </c>
      <c r="Q12" s="6" t="str">
        <f>VLOOKUP(A12,'[1]BASE DTPA'!A:DE,22,0)</f>
        <v>N-A</v>
      </c>
      <c r="R12" s="1" t="str">
        <f>VLOOKUP(A12,'[1]BASE DTPA'!A:DF,38,0)</f>
        <v>DTPA</v>
      </c>
      <c r="S12" s="1">
        <f>VLOOKUP(A12,'[1]BASE DTPA'!A:DG,43,0)</f>
        <v>340</v>
      </c>
      <c r="T12" s="7">
        <f>VLOOKUP(A12,'[1]BASE DTPA'!A:DH,53,0)</f>
        <v>45679</v>
      </c>
      <c r="U12" s="8">
        <f>VLOOKUP(A12,'[1]BASE DTPA'!A:DI,54,0)</f>
        <v>45992</v>
      </c>
      <c r="V12" s="1">
        <f>VLOOKUP(A12,'[1]BASE DTPA'!A:DJ,79,0)</f>
        <v>0</v>
      </c>
      <c r="W12" s="1" t="s">
        <v>373</v>
      </c>
      <c r="X12" s="10" t="str">
        <f>VLOOKUP(A12,'[1]BASE DTPA'!A:DL,70,0)</f>
        <v>https://community.secop.gov.co/Public/Tendering/ContractDetailView/Index?UniqueIdentifier=CO1.PCCNTR.7302436</v>
      </c>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row>
    <row r="13" spans="1:92" x14ac:dyDescent="0.3">
      <c r="A13" s="2" t="s">
        <v>35</v>
      </c>
      <c r="B13" s="3" t="str">
        <f>VLOOKUP(A13,'[1]BASE DTPA'!A:CN,2,0)</f>
        <v>2 NACION</v>
      </c>
      <c r="C13" s="3" t="str">
        <f>VLOOKUP(A13,'[1]BASE DTPA'!A:CQ,3,0)</f>
        <v>CPS-DTPA-12-2025</v>
      </c>
      <c r="D13" s="3" t="str">
        <f>VLOOKUP(A13,'[1]BASE DTPA'!A:CR,4,0)</f>
        <v>CLAUDIA PATRICIA LOAIZA GONZALEZ</v>
      </c>
      <c r="E13" s="4">
        <f>VLOOKUP(A13,'[1]BASE DTPA'!A:CS,5,0)</f>
        <v>45680</v>
      </c>
      <c r="F13" s="5" t="str">
        <f>VLOOKUP(A13,'[1]BASE DTPA'!A:CT,6,0)</f>
        <v>PA00-3202008-15-019 Prestar servicios profesionales con plena autonomía técnica y administrativa en el monitoreo y seguimiento a los procesos estratégicos, misionales y de apoyo, establecidos en el SGI, generando los reportes correspondientes al MIPG de la Dirección Territorial Pacifico y sus áreas protegidas en el marco de la conservación de la diversidad biológica de las áreas protegidas del SINAP nacional</v>
      </c>
      <c r="G13" s="3" t="str">
        <f>VLOOKUP(A13,'[1]BASE DTPA'!A:CU,7,0)</f>
        <v>PROFESIONAL</v>
      </c>
      <c r="H13" s="3" t="str">
        <f>VLOOKUP(A13,'[1]BASE DTPA'!A:CV,8,0)</f>
        <v>2 CONTRATACIÓN DIRECTA</v>
      </c>
      <c r="I13" s="3" t="str">
        <f>VLOOKUP(A13,'[1]BASE DTPA'!A:CW,9,0)</f>
        <v>14 PRESTACIÓN DE SERVICIOS</v>
      </c>
      <c r="J13" s="1" t="str">
        <f>VLOOKUP(A13,'[1]BASE DTPA'!A:CX,10,0)</f>
        <v>N/A</v>
      </c>
      <c r="K13" s="1">
        <f>VLOOKUP(A13,'[1]BASE DTPA'!A:CY,11,0)</f>
        <v>80111600</v>
      </c>
      <c r="L13" s="6">
        <f>VLOOKUP(A13,'[1]BASE DTPA'!A:CZ,15,0)</f>
        <v>5693195</v>
      </c>
      <c r="M13" s="6">
        <f>VLOOKUP(A13,'[1]BASE DTPA'!A:DA,16,0)</f>
        <v>64143330</v>
      </c>
      <c r="N13" s="1" t="str">
        <f>VLOOKUP(A13,'[1]BASE DTPA'!A:DB,18,0)</f>
        <v>1 PERSONA NATURAL</v>
      </c>
      <c r="O13" s="1" t="str">
        <f>VLOOKUP(A13,'[1]BASE DTPA'!A:DC,19,0)</f>
        <v>3 CÉDULA DE CIUDADANÍA</v>
      </c>
      <c r="P13" s="6">
        <f>VLOOKUP(A13,'[1]BASE DTPA'!A:DD,20,0)</f>
        <v>1130606226</v>
      </c>
      <c r="Q13" s="6" t="str">
        <f>VLOOKUP(A13,'[1]BASE DTPA'!A:DE,22,0)</f>
        <v>N-A</v>
      </c>
      <c r="R13" s="1" t="str">
        <f>VLOOKUP(A13,'[1]BASE DTPA'!A:DF,38,0)</f>
        <v>DTPA</v>
      </c>
      <c r="S13" s="1">
        <f>VLOOKUP(A13,'[1]BASE DTPA'!A:DG,43,0)</f>
        <v>338</v>
      </c>
      <c r="T13" s="7">
        <f>VLOOKUP(A13,'[1]BASE DTPA'!A:DH,53,0)</f>
        <v>45680</v>
      </c>
      <c r="U13" s="8">
        <f>VLOOKUP(A13,'[1]BASE DTPA'!A:DI,54,0)</f>
        <v>46191</v>
      </c>
      <c r="V13" s="1">
        <f>VLOOKUP(A13,'[1]BASE DTPA'!A:DJ,79,0)</f>
        <v>0</v>
      </c>
      <c r="W13" s="1" t="s">
        <v>373</v>
      </c>
      <c r="X13" s="10" t="str">
        <f>VLOOKUP(A13,'[1]BASE DTPA'!A:DL,70,0)</f>
        <v xml:space="preserve">https://community.secop.gov.co/Public/Tendering/ContractDetailView/Index?UniqueIdentifier=CO1.PCCNTR.7310513 </v>
      </c>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row>
    <row r="14" spans="1:92" x14ac:dyDescent="0.3">
      <c r="A14" s="2" t="s">
        <v>36</v>
      </c>
      <c r="B14" s="3" t="str">
        <f>VLOOKUP(A14,'[1]BASE DTPA'!A:CN,2,0)</f>
        <v>1 FONAM</v>
      </c>
      <c r="C14" s="3" t="str">
        <f>VLOOKUP(A14,'[1]BASE DTPA'!A:CQ,3,0)</f>
        <v>CPS-DTPA-13-2025</v>
      </c>
      <c r="D14" s="3" t="str">
        <f>VLOOKUP(A14,'[1]BASE DTPA'!A:CR,4,0)</f>
        <v>DIANA PATRICIA GUERRERO CHACÓN</v>
      </c>
      <c r="E14" s="4">
        <f>VLOOKUP(A14,'[1]BASE DTPA'!A:CS,5,0)</f>
        <v>45680</v>
      </c>
      <c r="F14" s="5" t="str">
        <f>VLOOKUP(A14,'[1]BASE DTPA'!A:CT,6,0)</f>
        <v>PA04-3202008-15-057 Prestar servicios profesionales con plena autonomía técnica y administrativa brindando apoyo jurídico al PNN Farallones de Cali en la estructuración, seguimiento y desarrollo de los procesos de selección de contratación durante sus diferentes etapas para Fortalecer los procesos administrativos de las áreas de SPNNC, especialmente en los ecosistemas andinos y de páramo, en el marco de la conservación de la diversidad biológica de las Áreas Protegidas del SINAP Nacional</v>
      </c>
      <c r="G14" s="3" t="str">
        <f>VLOOKUP(A14,'[1]BASE DTPA'!A:CU,7,0)</f>
        <v>PROFESIONAL</v>
      </c>
      <c r="H14" s="3" t="str">
        <f>VLOOKUP(A14,'[1]BASE DTPA'!A:CV,8,0)</f>
        <v>2 CONTRATACIÓN DIRECTA</v>
      </c>
      <c r="I14" s="3" t="str">
        <f>VLOOKUP(A14,'[1]BASE DTPA'!A:CW,9,0)</f>
        <v>14 PRESTACIÓN DE SERVICIOS</v>
      </c>
      <c r="J14" s="1" t="str">
        <f>VLOOKUP(A14,'[1]BASE DTPA'!A:CX,10,0)</f>
        <v>N/A</v>
      </c>
      <c r="K14" s="1">
        <f>VLOOKUP(A14,'[1]BASE DTPA'!A:CY,11,0)</f>
        <v>80111600</v>
      </c>
      <c r="L14" s="6">
        <f>VLOOKUP(A14,'[1]BASE DTPA'!A:CZ,15,0)</f>
        <v>7014443</v>
      </c>
      <c r="M14" s="6">
        <f>VLOOKUP(A14,'[1]BASE DTPA'!A:DA,16,0)</f>
        <v>79029391</v>
      </c>
      <c r="N14" s="1" t="str">
        <f>VLOOKUP(A14,'[1]BASE DTPA'!A:DB,18,0)</f>
        <v>1 PERSONA NATURAL</v>
      </c>
      <c r="O14" s="1" t="str">
        <f>VLOOKUP(A14,'[1]BASE DTPA'!A:DC,19,0)</f>
        <v>3 CÉDULA DE CIUDADANÍA</v>
      </c>
      <c r="P14" s="6">
        <f>VLOOKUP(A14,'[1]BASE DTPA'!A:DD,20,0)</f>
        <v>1061741934</v>
      </c>
      <c r="Q14" s="6" t="str">
        <f>VLOOKUP(A14,'[1]BASE DTPA'!A:DE,22,0)</f>
        <v>N-A</v>
      </c>
      <c r="R14" s="1" t="str">
        <f>VLOOKUP(A14,'[1]BASE DTPA'!A:DF,38,0)</f>
        <v>DTPA</v>
      </c>
      <c r="S14" s="1">
        <f>VLOOKUP(A14,'[1]BASE DTPA'!A:DG,43,0)</f>
        <v>338</v>
      </c>
      <c r="T14" s="7">
        <f>VLOOKUP(A14,'[1]BASE DTPA'!A:DH,53,0)</f>
        <v>45680</v>
      </c>
      <c r="U14" s="8">
        <f>VLOOKUP(A14,'[1]BASE DTPA'!A:DI,54,0)</f>
        <v>46022</v>
      </c>
      <c r="V14" s="1">
        <f>VLOOKUP(A14,'[1]BASE DTPA'!A:DJ,79,0)</f>
        <v>0</v>
      </c>
      <c r="W14" s="1" t="s">
        <v>373</v>
      </c>
      <c r="X14" s="10" t="str">
        <f>VLOOKUP(A14,'[1]BASE DTPA'!A:DL,70,0)</f>
        <v>https://community.secop.gov.co/Public/Tendering/ContractDetailView/Index?UniqueIdentifier=CO1.PCCNTR.7311164</v>
      </c>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row>
    <row r="15" spans="1:92" x14ac:dyDescent="0.3">
      <c r="A15" s="2" t="s">
        <v>37</v>
      </c>
      <c r="B15" s="3" t="str">
        <f>VLOOKUP(A15,'[1]BASE DTPA'!A:CN,2,0)</f>
        <v>1 FONAM</v>
      </c>
      <c r="C15" s="3" t="str">
        <f>VLOOKUP(A15,'[1]BASE DTPA'!A:CQ,3,0)</f>
        <v>CPS-DTPA-14-2025</v>
      </c>
      <c r="D15" s="3" t="str">
        <f>VLOOKUP(A15,'[1]BASE DTPA'!A:CR,4,0)</f>
        <v>EDILEUNIS BEATRIZ PITRE SOLANO</v>
      </c>
      <c r="E15" s="4">
        <f>VLOOKUP(A15,'[1]BASE DTPA'!A:CS,5,0)</f>
        <v>45680</v>
      </c>
      <c r="F15" s="5" t="str">
        <f>VLOOKUP(A15,'[1]BASE DTPA'!A:CT,6,0)</f>
        <v>PA04-3202008-15-054 Prestar servicios profesionales con plena autonomía técnica y administrativa en el PNN Farallones de Cali en el desarrollo de actividades en los procesos de gestion contractual, administrativa, financiera, documental y la atenciòn a derechos de petición y requerimientos de ciudadanos del area protegida, en el marco de la conservación de la diversidad biológica de las Áreas Protegidas del SINAP Nacional.</v>
      </c>
      <c r="G15" s="3" t="str">
        <f>VLOOKUP(A15,'[1]BASE DTPA'!A:CU,7,0)</f>
        <v>PROFESIONAL</v>
      </c>
      <c r="H15" s="3" t="str">
        <f>VLOOKUP(A15,'[1]BASE DTPA'!A:CV,8,0)</f>
        <v>2 CONTRATACIÓN DIRECTA</v>
      </c>
      <c r="I15" s="3" t="str">
        <f>VLOOKUP(A15,'[1]BASE DTPA'!A:CW,9,0)</f>
        <v>14 PRESTACIÓN DE SERVICIOS</v>
      </c>
      <c r="J15" s="1" t="str">
        <f>VLOOKUP(A15,'[1]BASE DTPA'!A:CX,10,0)</f>
        <v>N/A</v>
      </c>
      <c r="K15" s="1">
        <f>VLOOKUP(A15,'[1]BASE DTPA'!A:CY,11,0)</f>
        <v>80111600</v>
      </c>
      <c r="L15" s="6">
        <f>VLOOKUP(A15,'[1]BASE DTPA'!A:CZ,15,0)</f>
        <v>5693195</v>
      </c>
      <c r="M15" s="6">
        <f>VLOOKUP(A15,'[1]BASE DTPA'!A:DA,16,0)</f>
        <v>64143331</v>
      </c>
      <c r="N15" s="1" t="str">
        <f>VLOOKUP(A15,'[1]BASE DTPA'!A:DB,18,0)</f>
        <v>1 PERSONA NATURAL</v>
      </c>
      <c r="O15" s="1" t="str">
        <f>VLOOKUP(A15,'[1]BASE DTPA'!A:DC,19,0)</f>
        <v>3 CÉDULA DE CIUDADANÍA</v>
      </c>
      <c r="P15" s="6">
        <f>VLOOKUP(A15,'[1]BASE DTPA'!A:DD,20,0)</f>
        <v>1124012625</v>
      </c>
      <c r="Q15" s="6" t="str">
        <f>VLOOKUP(A15,'[1]BASE DTPA'!A:DE,22,0)</f>
        <v>N-A</v>
      </c>
      <c r="R15" s="1" t="str">
        <f>VLOOKUP(A15,'[1]BASE DTPA'!A:DF,38,0)</f>
        <v>PNN FARALLONES DE CALI</v>
      </c>
      <c r="S15" s="1">
        <f>VLOOKUP(A15,'[1]BASE DTPA'!A:DG,43,0)</f>
        <v>342</v>
      </c>
      <c r="T15" s="7">
        <f>VLOOKUP(A15,'[1]BASE DTPA'!A:DH,53,0)</f>
        <v>45680</v>
      </c>
      <c r="U15" s="8">
        <f>VLOOKUP(A15,'[1]BASE DTPA'!A:DI,54,0)</f>
        <v>46021</v>
      </c>
      <c r="V15" s="1">
        <f>VLOOKUP(A15,'[1]BASE DTPA'!A:DJ,79,0)</f>
        <v>0</v>
      </c>
      <c r="W15" s="1" t="s">
        <v>373</v>
      </c>
      <c r="X15" s="10" t="str">
        <f>VLOOKUP(A15,'[1]BASE DTPA'!A:DL,70,0)</f>
        <v>https://community.secop.gov.co/Public/Tendering/ContractDetailView/Index?UniqueIdentifier=CO1.PCCNTR.7311875</v>
      </c>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row>
    <row r="16" spans="1:92" x14ac:dyDescent="0.3">
      <c r="A16" s="2" t="s">
        <v>38</v>
      </c>
      <c r="B16" s="3" t="str">
        <f>VLOOKUP(A16,'[1]BASE DTPA'!A:CN,2,0)</f>
        <v>1 FONAM</v>
      </c>
      <c r="C16" s="3" t="str">
        <f>VLOOKUP(A16,'[1]BASE DTPA'!A:CQ,3,0)</f>
        <v>CPS-DTPA-15-2025</v>
      </c>
      <c r="D16" s="3" t="str">
        <f>VLOOKUP(A16,'[1]BASE DTPA'!A:CR,4,0)</f>
        <v>GUSTAVO ADOLFO RODRÍGUEZ SALAZAR</v>
      </c>
      <c r="E16" s="4">
        <f>VLOOKUP(A16,'[1]BASE DTPA'!A:CS,5,0)</f>
        <v>45680</v>
      </c>
      <c r="F16" s="5" t="str">
        <f>VLOOKUP(A16,'[1]BASE DTPA'!A:CT,6,0)</f>
        <v>PA04-3202008-9-041 Prestar servicios profesionales con plena autonomía técnica y administrativa en el PNN Farallones de Cali para la realización de las actividades necesarias para la implementación de los instrumentos de planeación (Programa de Monitoreo y Portafolio de Investigaciones) de la entidad, asociados a la estrategia de investigación y monitoreo en el área protegida, especialmente en los ecosistemas andinos y de páramo, en el marco de la conservación de la diversidad biológica de las Áreas Protegidas del SINAP Nacional.</v>
      </c>
      <c r="G16" s="3" t="str">
        <f>VLOOKUP(A16,'[1]BASE DTPA'!A:CU,7,0)</f>
        <v>PROFESIONAL</v>
      </c>
      <c r="H16" s="3" t="str">
        <f>VLOOKUP(A16,'[1]BASE DTPA'!A:CV,8,0)</f>
        <v>2 CONTRATACIÓN DIRECTA</v>
      </c>
      <c r="I16" s="3" t="str">
        <f>VLOOKUP(A16,'[1]BASE DTPA'!A:CW,9,0)</f>
        <v>14 PRESTACIÓN DE SERVICIOS</v>
      </c>
      <c r="J16" s="1" t="str">
        <f>VLOOKUP(A16,'[1]BASE DTPA'!A:CX,10,0)</f>
        <v>N/A</v>
      </c>
      <c r="K16" s="1">
        <f>VLOOKUP(A16,'[1]BASE DTPA'!A:CY,11,0)</f>
        <v>80111600</v>
      </c>
      <c r="L16" s="6">
        <f>VLOOKUP(A16,'[1]BASE DTPA'!A:CZ,15,0)</f>
        <v>5693195</v>
      </c>
      <c r="M16" s="6">
        <f>VLOOKUP(A16,'[1]BASE DTPA'!A:DA,16,0)</f>
        <v>64143330</v>
      </c>
      <c r="N16" s="1" t="str">
        <f>VLOOKUP(A16,'[1]BASE DTPA'!A:DB,18,0)</f>
        <v>1 PERSONA NATURAL</v>
      </c>
      <c r="O16" s="1" t="str">
        <f>VLOOKUP(A16,'[1]BASE DTPA'!A:DC,19,0)</f>
        <v>3 CÉDULA DE CIUDADANÍA</v>
      </c>
      <c r="P16" s="6">
        <f>VLOOKUP(A16,'[1]BASE DTPA'!A:DD,20,0)</f>
        <v>1144034064</v>
      </c>
      <c r="Q16" s="6" t="str">
        <f>VLOOKUP(A16,'[1]BASE DTPA'!A:DE,22,0)</f>
        <v>N-A</v>
      </c>
      <c r="R16" s="1" t="str">
        <f>VLOOKUP(A16,'[1]BASE DTPA'!A:DF,38,0)</f>
        <v>PNN FARALLONES DE CALI</v>
      </c>
      <c r="S16" s="1">
        <f>VLOOKUP(A16,'[1]BASE DTPA'!A:DG,43,0)</f>
        <v>339</v>
      </c>
      <c r="T16" s="7">
        <f>VLOOKUP(A16,'[1]BASE DTPA'!A:DH,53,0)</f>
        <v>45680</v>
      </c>
      <c r="U16" s="8">
        <f>VLOOKUP(A16,'[1]BASE DTPA'!A:DI,54,0)</f>
        <v>46022</v>
      </c>
      <c r="V16" s="1">
        <f>VLOOKUP(A16,'[1]BASE DTPA'!A:DJ,79,0)</f>
        <v>0</v>
      </c>
      <c r="W16" s="1" t="s">
        <v>373</v>
      </c>
      <c r="X16" s="10" t="str">
        <f>VLOOKUP(A16,'[1]BASE DTPA'!A:DL,70,0)</f>
        <v>https://community.secop.gov.co/Public/Tendering/ContractDetailView/Index?UniqueIdentifier=CO1.PCCNTR.7313464</v>
      </c>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row>
    <row r="17" spans="1:92" x14ac:dyDescent="0.3">
      <c r="A17" s="2" t="s">
        <v>39</v>
      </c>
      <c r="B17" s="3" t="str">
        <f>VLOOKUP(A17,'[1]BASE DTPA'!A:CN,2,0)</f>
        <v>2 NACION</v>
      </c>
      <c r="C17" s="3" t="str">
        <f>VLOOKUP(A17,'[1]BASE DTPA'!A:CQ,3,0)</f>
        <v>CPS-DTPA-17-2025</v>
      </c>
      <c r="D17" s="3" t="str">
        <f>VLOOKUP(A17,'[1]BASE DTPA'!A:CR,4,0)</f>
        <v>CAROL JOHANNA ORTEGA SANCHEZ</v>
      </c>
      <c r="E17" s="4">
        <f>VLOOKUP(A17,'[1]BASE DTPA'!A:CS,5,0)</f>
        <v>45680</v>
      </c>
      <c r="F17" s="5" t="str">
        <f>VLOOKUP(A17,'[1]BASE DTPA'!A:CT,6,0)</f>
        <v>PA00-3202008-15-022 Prestar servicios profesionales con plena autonomía técnica y administrativa para brindar orientación jurídica en las diferentes actividades desarrolladas en la Dirección Territorial Pacifico y sus áreas protegidas, en el marco de la conservación de la diversidad biológica de las áreas protegidas del SINAP nacional</v>
      </c>
      <c r="G17" s="3" t="str">
        <f>VLOOKUP(A17,'[1]BASE DTPA'!A:CU,7,0)</f>
        <v>PROFESIONAL</v>
      </c>
      <c r="H17" s="3" t="str">
        <f>VLOOKUP(A17,'[1]BASE DTPA'!A:CV,8,0)</f>
        <v>2 CONTRATACIÓN DIRECTA</v>
      </c>
      <c r="I17" s="3" t="str">
        <f>VLOOKUP(A17,'[1]BASE DTPA'!A:CW,9,0)</f>
        <v>14 PRESTACIÓN DE SERVICIOS</v>
      </c>
      <c r="J17" s="1" t="str">
        <f>VLOOKUP(A17,'[1]BASE DTPA'!A:CX,10,0)</f>
        <v>N/A</v>
      </c>
      <c r="K17" s="1">
        <f>VLOOKUP(A17,'[1]BASE DTPA'!A:CY,11,0)</f>
        <v>80111600</v>
      </c>
      <c r="L17" s="6">
        <f>VLOOKUP(A17,'[1]BASE DTPA'!A:CZ,15,0)</f>
        <v>7014443</v>
      </c>
      <c r="M17" s="6">
        <f>VLOOKUP(A17,'[1]BASE DTPA'!A:DA,16,0)</f>
        <v>79029391</v>
      </c>
      <c r="N17" s="1" t="str">
        <f>VLOOKUP(A17,'[1]BASE DTPA'!A:DB,18,0)</f>
        <v>1 PERSONA NATURAL</v>
      </c>
      <c r="O17" s="1" t="str">
        <f>VLOOKUP(A17,'[1]BASE DTPA'!A:DC,19,0)</f>
        <v>3 CÉDULA DE CIUDADANÍA</v>
      </c>
      <c r="P17" s="6">
        <f>VLOOKUP(A17,'[1]BASE DTPA'!A:DD,20,0)</f>
        <v>25292225</v>
      </c>
      <c r="Q17" s="6" t="str">
        <f>VLOOKUP(A17,'[1]BASE DTPA'!A:DE,22,0)</f>
        <v>N-A</v>
      </c>
      <c r="R17" s="1" t="str">
        <f>VLOOKUP(A17,'[1]BASE DTPA'!A:DF,38,0)</f>
        <v>DTPA</v>
      </c>
      <c r="S17" s="1">
        <f>VLOOKUP(A17,'[1]BASE DTPA'!A:DG,43,0)</f>
        <v>338</v>
      </c>
      <c r="T17" s="7">
        <f>VLOOKUP(A17,'[1]BASE DTPA'!A:DH,53,0)</f>
        <v>45680</v>
      </c>
      <c r="U17" s="8">
        <f>VLOOKUP(A17,'[1]BASE DTPA'!A:DI,54,0)</f>
        <v>45838</v>
      </c>
      <c r="V17" s="1">
        <f>VLOOKUP(A17,'[1]BASE DTPA'!A:DJ,79,0)</f>
        <v>0</v>
      </c>
      <c r="W17" s="1" t="str">
        <f>VLOOKUP(A17,'[1]BASE DTPA'!A:DK,68,0)</f>
        <v>TERMINADO ANTICIPADAMENTE</v>
      </c>
      <c r="X17" s="10" t="str">
        <f>VLOOKUP(A17,'[1]BASE DTPA'!A:DL,70,0)</f>
        <v>https://community.secop.gov.co/Public/Tendering/ContractDetailView/Index?UniqueIdentifier=CO1.PCCNTR.7313808</v>
      </c>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row>
    <row r="18" spans="1:92" x14ac:dyDescent="0.3">
      <c r="A18" s="2" t="s">
        <v>40</v>
      </c>
      <c r="B18" s="3" t="str">
        <f>VLOOKUP(A18,'[1]BASE DTPA'!A:CN,2,0)</f>
        <v>2 NACION</v>
      </c>
      <c r="C18" s="3" t="str">
        <f>VLOOKUP(A18,'[1]BASE DTPA'!A:CQ,3,0)</f>
        <v>CPS-DTPA-18-2025</v>
      </c>
      <c r="D18" s="3" t="str">
        <f>VLOOKUP(A18,'[1]BASE DTPA'!A:CR,4,0)</f>
        <v>ALEJANDRO PERLAZA GAMBOA</v>
      </c>
      <c r="E18" s="4">
        <f>VLOOKUP(A18,'[1]BASE DTPA'!A:CS,5,0)</f>
        <v>45680</v>
      </c>
      <c r="F18" s="5" t="str">
        <f>VLOOKUP(A18,'[1]BASE DTPA'!A:CT,6,0)</f>
        <v>PA00-3202032-1-025 Prestar servicios profesionales con plena autonomía técnica y administrativa en la Dirección Territorial Pacífico para la administración y seguimiento a las plataformas tecnológicas de apoyo a las acciones de Prevención, Vigilancia y Control, así como la articulación interinstitucional necesaria para el ejercicio de la autoridad ambiental, en el marco de la conservación de la diversidad biológica de las áreas protegidas del SINAP Nacional.</v>
      </c>
      <c r="G18" s="3" t="str">
        <f>VLOOKUP(A18,'[1]BASE DTPA'!A:CU,7,0)</f>
        <v>PROFESIONAL</v>
      </c>
      <c r="H18" s="3" t="str">
        <f>VLOOKUP(A18,'[1]BASE DTPA'!A:CV,8,0)</f>
        <v>2 CONTRATACIÓN DIRECTA</v>
      </c>
      <c r="I18" s="3" t="str">
        <f>VLOOKUP(A18,'[1]BASE DTPA'!A:CW,9,0)</f>
        <v>14 PRESTACIÓN DE SERVICIOS</v>
      </c>
      <c r="J18" s="1" t="str">
        <f>VLOOKUP(A18,'[1]BASE DTPA'!A:CX,10,0)</f>
        <v>N/A</v>
      </c>
      <c r="K18" s="1">
        <f>VLOOKUP(A18,'[1]BASE DTPA'!A:CY,11,0)</f>
        <v>80111600</v>
      </c>
      <c r="L18" s="6">
        <f>VLOOKUP(A18,'[1]BASE DTPA'!A:CZ,15,0)</f>
        <v>5693195</v>
      </c>
      <c r="M18" s="6">
        <f>VLOOKUP(A18,'[1]BASE DTPA'!A:DA,16,0)</f>
        <v>64143330</v>
      </c>
      <c r="N18" s="1" t="str">
        <f>VLOOKUP(A18,'[1]BASE DTPA'!A:DB,18,0)</f>
        <v>1 PERSONA NATURAL</v>
      </c>
      <c r="O18" s="1" t="str">
        <f>VLOOKUP(A18,'[1]BASE DTPA'!A:DC,19,0)</f>
        <v>3 CÉDULA DE CIUDADANÍA</v>
      </c>
      <c r="P18" s="6">
        <f>VLOOKUP(A18,'[1]BASE DTPA'!A:DD,20,0)</f>
        <v>1143866081</v>
      </c>
      <c r="Q18" s="6" t="str">
        <f>VLOOKUP(A18,'[1]BASE DTPA'!A:DE,22,0)</f>
        <v>N-A</v>
      </c>
      <c r="R18" s="1" t="str">
        <f>VLOOKUP(A18,'[1]BASE DTPA'!A:DF,38,0)</f>
        <v>DTPA</v>
      </c>
      <c r="S18" s="1">
        <f>VLOOKUP(A18,'[1]BASE DTPA'!A:DG,43,0)</f>
        <v>338</v>
      </c>
      <c r="T18" s="7">
        <f>VLOOKUP(A18,'[1]BASE DTPA'!A:DH,53,0)</f>
        <v>45680</v>
      </c>
      <c r="U18" s="8">
        <f>VLOOKUP(A18,'[1]BASE DTPA'!A:DI,54,0)</f>
        <v>46022</v>
      </c>
      <c r="V18" s="1">
        <f>VLOOKUP(A18,'[1]BASE DTPA'!A:DJ,79,0)</f>
        <v>0</v>
      </c>
      <c r="W18" s="1" t="s">
        <v>373</v>
      </c>
      <c r="X18" s="10" t="str">
        <f>VLOOKUP(A18,'[1]BASE DTPA'!A:DL,70,0)</f>
        <v>https://community.secop.gov.co/Public/Tendering/ContractDetailView/Index?UniqueIdentifier=CO1.PCCNTR.7313771</v>
      </c>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row>
    <row r="19" spans="1:92" x14ac:dyDescent="0.3">
      <c r="A19" s="2" t="s">
        <v>41</v>
      </c>
      <c r="B19" s="3" t="str">
        <f>VLOOKUP(A19,'[1]BASE DTPA'!A:CN,2,0)</f>
        <v>2 NACION</v>
      </c>
      <c r="C19" s="3" t="str">
        <f>VLOOKUP(A19,'[1]BASE DTPA'!A:CQ,3,0)</f>
        <v>CPS-DTPA-19-2025</v>
      </c>
      <c r="D19" s="3" t="str">
        <f>VLOOKUP(A19,'[1]BASE DTPA'!A:CR,4,0)</f>
        <v>GLORIA PATRICIA GALVIS</v>
      </c>
      <c r="E19" s="4">
        <f>VLOOKUP(A19,'[1]BASE DTPA'!A:CS,5,0)</f>
        <v>45680</v>
      </c>
      <c r="F19" s="5" t="str">
        <f>VLOOKUP(A19,'[1]BASE DTPA'!A:CT,6,0)</f>
        <v>PA00-3202008-15-008 Prestar servicios profesionales con plena autonomía técnica y administrativa en la dirección territorial pacifico para verificar, ingresar y controlar la gestión integral de los recursos físicos en el aplicativo NEON, de acuerdo con los lineamientos establecidos por el grupo de procesos corporativos de PNNC, en el marco de la conservación de la diversidad biológica de las áreas protegidas del SINAP nacional</v>
      </c>
      <c r="G19" s="3" t="str">
        <f>VLOOKUP(A19,'[1]BASE DTPA'!A:CU,7,0)</f>
        <v>PROFESIONAL</v>
      </c>
      <c r="H19" s="3" t="str">
        <f>VLOOKUP(A19,'[1]BASE DTPA'!A:CV,8,0)</f>
        <v>2 CONTRATACIÓN DIRECTA</v>
      </c>
      <c r="I19" s="3" t="str">
        <f>VLOOKUP(A19,'[1]BASE DTPA'!A:CW,9,0)</f>
        <v>14 PRESTACIÓN DE SERVICIOS</v>
      </c>
      <c r="J19" s="1" t="str">
        <f>VLOOKUP(A19,'[1]BASE DTPA'!A:CX,10,0)</f>
        <v>N/A</v>
      </c>
      <c r="K19" s="1">
        <f>VLOOKUP(A19,'[1]BASE DTPA'!A:CY,11,0)</f>
        <v>80111600</v>
      </c>
      <c r="L19" s="6">
        <f>VLOOKUP(A19,'[1]BASE DTPA'!A:CZ,15,0)</f>
        <v>4620818</v>
      </c>
      <c r="M19" s="6">
        <f>VLOOKUP(A19,'[1]BASE DTPA'!A:DA,16,0)</f>
        <v>52061216</v>
      </c>
      <c r="N19" s="1" t="str">
        <f>VLOOKUP(A19,'[1]BASE DTPA'!A:DB,18,0)</f>
        <v>1 PERSONA NATURAL</v>
      </c>
      <c r="O19" s="1" t="str">
        <f>VLOOKUP(A19,'[1]BASE DTPA'!A:DC,19,0)</f>
        <v>3 CÉDULA DE CIUDADANÍA</v>
      </c>
      <c r="P19" s="6">
        <f>VLOOKUP(A19,'[1]BASE DTPA'!A:DD,20,0)</f>
        <v>31525997</v>
      </c>
      <c r="Q19" s="6" t="str">
        <f>VLOOKUP(A19,'[1]BASE DTPA'!A:DE,22,0)</f>
        <v>N-A</v>
      </c>
      <c r="R19" s="1" t="str">
        <f>VLOOKUP(A19,'[1]BASE DTPA'!A:DF,38,0)</f>
        <v>DTPA</v>
      </c>
      <c r="S19" s="1">
        <f>VLOOKUP(A19,'[1]BASE DTPA'!A:DG,43,0)</f>
        <v>338</v>
      </c>
      <c r="T19" s="7">
        <f>VLOOKUP(A19,'[1]BASE DTPA'!A:DH,53,0)</f>
        <v>45680</v>
      </c>
      <c r="U19" s="8">
        <f>VLOOKUP(A19,'[1]BASE DTPA'!A:DI,54,0)</f>
        <v>46022</v>
      </c>
      <c r="V19" s="1">
        <f>VLOOKUP(A19,'[1]BASE DTPA'!A:DJ,79,0)</f>
        <v>0</v>
      </c>
      <c r="W19" s="1" t="s">
        <v>373</v>
      </c>
      <c r="X19" s="10" t="str">
        <f>VLOOKUP(A19,'[1]BASE DTPA'!A:DL,70,0)</f>
        <v>https://community.secop.gov.co/Public/Tendering/ContractDetailView/Index?UniqueIdentifier=CO1.PCCNTR.7315727</v>
      </c>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row>
    <row r="20" spans="1:92" x14ac:dyDescent="0.3">
      <c r="A20" s="2" t="s">
        <v>42</v>
      </c>
      <c r="B20" s="3" t="str">
        <f>VLOOKUP(A20,'[1]BASE DTPA'!A:CN,2,0)</f>
        <v>2 NACION</v>
      </c>
      <c r="C20" s="3" t="str">
        <f>VLOOKUP(A20,'[1]BASE DTPA'!A:CQ,3,0)</f>
        <v>CPS-DTPA-20-2025</v>
      </c>
      <c r="D20" s="3" t="str">
        <f>VLOOKUP(A20,'[1]BASE DTPA'!A:CR,4,0)</f>
        <v>GLADYS PATRICIA PERLAZA OCHOA</v>
      </c>
      <c r="E20" s="4">
        <f>VLOOKUP(A20,'[1]BASE DTPA'!A:CS,5,0)</f>
        <v>45681</v>
      </c>
      <c r="F20" s="5" t="str">
        <f>VLOOKUP(A20,'[1]BASE DTPA'!A:CT,6,0)</f>
        <v>PA00-3202008-10-033 Prestar servicios profesionales con plena autonomía técnica y administrativa a la Dirección Territorial Pacífico para ejecutar las actividades requeridas en la implementación y seguimiento a las Estrategias Especiales de Manejo (EEM) en la en el marco de la conservación de la diversidad biológica de las áreas protegidas del SINAP nacional.</v>
      </c>
      <c r="G20" s="3" t="str">
        <f>VLOOKUP(A20,'[1]BASE DTPA'!A:CU,7,0)</f>
        <v>PROFESIONAL</v>
      </c>
      <c r="H20" s="3" t="str">
        <f>VLOOKUP(A20,'[1]BASE DTPA'!A:CV,8,0)</f>
        <v>2 CONTRATACIÓN DIRECTA</v>
      </c>
      <c r="I20" s="3" t="str">
        <f>VLOOKUP(A20,'[1]BASE DTPA'!A:CW,9,0)</f>
        <v>14 PRESTACIÓN DE SERVICIOS</v>
      </c>
      <c r="J20" s="1" t="str">
        <f>VLOOKUP(A20,'[1]BASE DTPA'!A:CX,10,0)</f>
        <v>N/A</v>
      </c>
      <c r="K20" s="1">
        <f>VLOOKUP(A20,'[1]BASE DTPA'!A:CY,11,0)</f>
        <v>80111600</v>
      </c>
      <c r="L20" s="6">
        <f>VLOOKUP(A20,'[1]BASE DTPA'!A:CZ,15,0)</f>
        <v>7014443</v>
      </c>
      <c r="M20" s="6">
        <f>VLOOKUP(A20,'[1]BASE DTPA'!A:DA,16,0)</f>
        <v>78795576</v>
      </c>
      <c r="N20" s="1" t="str">
        <f>VLOOKUP(A20,'[1]BASE DTPA'!A:DB,18,0)</f>
        <v>1 PERSONA NATURAL</v>
      </c>
      <c r="O20" s="1" t="str">
        <f>VLOOKUP(A20,'[1]BASE DTPA'!A:DC,19,0)</f>
        <v>3 CÉDULA DE CIUDADANÍA</v>
      </c>
      <c r="P20" s="6">
        <f>VLOOKUP(A20,'[1]BASE DTPA'!A:DD,20,0)</f>
        <v>25436388</v>
      </c>
      <c r="Q20" s="6" t="str">
        <f>VLOOKUP(A20,'[1]BASE DTPA'!A:DE,22,0)</f>
        <v>N-A</v>
      </c>
      <c r="R20" s="1" t="str">
        <f>VLOOKUP(A20,'[1]BASE DTPA'!A:DF,38,0)</f>
        <v>DTPA</v>
      </c>
      <c r="S20" s="1">
        <f>VLOOKUP(A20,'[1]BASE DTPA'!A:DG,43,0)</f>
        <v>337</v>
      </c>
      <c r="T20" s="7">
        <f>VLOOKUP(A20,'[1]BASE DTPA'!A:DH,53,0)</f>
        <v>45681</v>
      </c>
      <c r="U20" s="8">
        <f>VLOOKUP(A20,'[1]BASE DTPA'!A:DI,54,0)</f>
        <v>46022</v>
      </c>
      <c r="V20" s="1">
        <f>VLOOKUP(A20,'[1]BASE DTPA'!A:DJ,79,0)</f>
        <v>0</v>
      </c>
      <c r="W20" s="1" t="s">
        <v>373</v>
      </c>
      <c r="X20" s="10" t="str">
        <f>VLOOKUP(A20,'[1]BASE DTPA'!A:DL,70,0)</f>
        <v>https://community.secop.gov.co/Public/Tendering/ContractDetailView/Index?UniqueIdentifier=CO1.PCCNTR.7319956</v>
      </c>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row>
    <row r="21" spans="1:92" x14ac:dyDescent="0.3">
      <c r="A21" s="2" t="s">
        <v>43</v>
      </c>
      <c r="B21" s="3" t="str">
        <f>VLOOKUP(A21,'[1]BASE DTPA'!A:CN,2,0)</f>
        <v>2 NACION</v>
      </c>
      <c r="C21" s="3" t="str">
        <f>VLOOKUP(A21,'[1]BASE DTPA'!A:CQ,3,0)</f>
        <v>CPS-DTPA-21-2025</v>
      </c>
      <c r="D21" s="3" t="str">
        <f>VLOOKUP(A21,'[1]BASE DTPA'!A:CR,4,0)</f>
        <v>CAROLINA BETANCUR CASTRO</v>
      </c>
      <c r="E21" s="4">
        <f>VLOOKUP(A21,'[1]BASE DTPA'!A:CS,5,0)</f>
        <v>45681</v>
      </c>
      <c r="F21" s="5" t="str">
        <f>VLOOKUP(A21,'[1]BASE DTPA'!A:CT,6,0)</f>
        <v>PA00-3202008-15-007 Prestar servicios profesionales con plena autonomía técnica y administrativa en la Dirección Territorial Pacífico y sus áreas protegidas, como abogado para el desarrollo de acciones postcontractual, en el marco de la conservación de la diversidad biológica de las áreas protegidas del SINAP nacional</v>
      </c>
      <c r="G21" s="3" t="str">
        <f>VLOOKUP(A21,'[1]BASE DTPA'!A:CU,7,0)</f>
        <v>PROFESIONAL</v>
      </c>
      <c r="H21" s="3" t="str">
        <f>VLOOKUP(A21,'[1]BASE DTPA'!A:CV,8,0)</f>
        <v>2 CONTRATACIÓN DIRECTA</v>
      </c>
      <c r="I21" s="3" t="str">
        <f>VLOOKUP(A21,'[1]BASE DTPA'!A:CW,9,0)</f>
        <v>14 PRESTACIÓN DE SERVICIOS</v>
      </c>
      <c r="J21" s="1" t="str">
        <f>VLOOKUP(A21,'[1]BASE DTPA'!A:CX,10,0)</f>
        <v>N/A</v>
      </c>
      <c r="K21" s="1">
        <f>VLOOKUP(A21,'[1]BASE DTPA'!A:CY,11,0)</f>
        <v>80111600</v>
      </c>
      <c r="L21" s="6">
        <f>VLOOKUP(A21,'[1]BASE DTPA'!A:CZ,15,0)</f>
        <v>4200744</v>
      </c>
      <c r="M21" s="6">
        <f>VLOOKUP(A21,'[1]BASE DTPA'!A:DA,16,0)</f>
        <v>46208184</v>
      </c>
      <c r="N21" s="1" t="str">
        <f>VLOOKUP(A21,'[1]BASE DTPA'!A:DB,18,0)</f>
        <v>1 PERSONA NATURAL</v>
      </c>
      <c r="O21" s="1" t="str">
        <f>VLOOKUP(A21,'[1]BASE DTPA'!A:DC,19,0)</f>
        <v>3 CÉDULA DE CIUDADANÍA</v>
      </c>
      <c r="P21" s="6">
        <f>VLOOKUP(A21,'[1]BASE DTPA'!A:DD,20,0)</f>
        <v>67030941</v>
      </c>
      <c r="Q21" s="6" t="str">
        <f>VLOOKUP(A21,'[1]BASE DTPA'!A:DE,22,0)</f>
        <v>N-A</v>
      </c>
      <c r="R21" s="1" t="str">
        <f>VLOOKUP(A21,'[1]BASE DTPA'!A:DF,38,0)</f>
        <v>DTPA</v>
      </c>
      <c r="S21" s="1">
        <f>VLOOKUP(A21,'[1]BASE DTPA'!A:DG,43,0)</f>
        <v>330</v>
      </c>
      <c r="T21" s="7">
        <f>VLOOKUP(A21,'[1]BASE DTPA'!A:DH,53,0)</f>
        <v>45681</v>
      </c>
      <c r="U21" s="8">
        <f>VLOOKUP(A21,'[1]BASE DTPA'!A:DI,54,0)</f>
        <v>45831</v>
      </c>
      <c r="V21" s="1">
        <f>VLOOKUP(A21,'[1]BASE DTPA'!A:DJ,79,0)</f>
        <v>0</v>
      </c>
      <c r="W21" s="1" t="s">
        <v>373</v>
      </c>
      <c r="X21" s="10" t="str">
        <f>VLOOKUP(A21,'[1]BASE DTPA'!A:DL,70,0)</f>
        <v xml:space="preserve">https://community.secop.gov.co/Public/Tendering/ContractDetailView/Index?UniqueIdentifier=CO1.PCCNTR.7320893 </v>
      </c>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row>
    <row r="22" spans="1:92" x14ac:dyDescent="0.3">
      <c r="A22" s="2" t="s">
        <v>44</v>
      </c>
      <c r="B22" s="3" t="str">
        <f>VLOOKUP(A22,'[1]BASE DTPA'!A:CN,2,0)</f>
        <v>2 NACION</v>
      </c>
      <c r="C22" s="3" t="str">
        <f>VLOOKUP(A22,'[1]BASE DTPA'!A:CQ,3,0)</f>
        <v>CPS-DTPA-22-2025</v>
      </c>
      <c r="D22" s="3" t="str">
        <f>VLOOKUP(A22,'[1]BASE DTPA'!A:CR,4,0)</f>
        <v>KHAREN CARABALÍ MARULANDA</v>
      </c>
      <c r="E22" s="4">
        <f>VLOOKUP(A22,'[1]BASE DTPA'!A:CS,5,0)</f>
        <v>45681</v>
      </c>
      <c r="F22" s="5" t="str">
        <f>VLOOKUP(A22,'[1]BASE DTPA'!A:CT,6,0)</f>
        <v>PA00-3202008-15-003 Prestar servicios profesionales con plena autonomía técnica y administrativa brindando apoyo jurídico a la dirección territorial pacifico en la estructuración, acompañamiento y desarrollo de los diferentes proceso de selección durante las etapas precontractual, contractual y poscontractual en el marco de la conservación de la diversidad biológica de las áreas protegidas del sinap nacional.</v>
      </c>
      <c r="G22" s="3" t="str">
        <f>VLOOKUP(A22,'[1]BASE DTPA'!A:CU,7,0)</f>
        <v>PROFESIONAL</v>
      </c>
      <c r="H22" s="3" t="str">
        <f>VLOOKUP(A22,'[1]BASE DTPA'!A:CV,8,0)</f>
        <v>2 CONTRATACIÓN DIRECTA</v>
      </c>
      <c r="I22" s="3" t="str">
        <f>VLOOKUP(A22,'[1]BASE DTPA'!A:CW,9,0)</f>
        <v>14 PRESTACIÓN DE SERVICIOS</v>
      </c>
      <c r="J22" s="1" t="str">
        <f>VLOOKUP(A22,'[1]BASE DTPA'!A:CX,10,0)</f>
        <v>N/A</v>
      </c>
      <c r="K22" s="1">
        <f>VLOOKUP(A22,'[1]BASE DTPA'!A:CY,11,0)</f>
        <v>80111600</v>
      </c>
      <c r="L22" s="6">
        <f>VLOOKUP(A22,'[1]BASE DTPA'!A:CZ,15,0)</f>
        <v>5693195</v>
      </c>
      <c r="M22" s="6">
        <f>VLOOKUP(A22,'[1]BASE DTPA'!A:DA,16,0)</f>
        <v>63953557</v>
      </c>
      <c r="N22" s="1" t="str">
        <f>VLOOKUP(A22,'[1]BASE DTPA'!A:DB,18,0)</f>
        <v>1 PERSONA NATURAL</v>
      </c>
      <c r="O22" s="1" t="str">
        <f>VLOOKUP(A22,'[1]BASE DTPA'!A:DC,19,0)</f>
        <v>3 CÉDULA DE CIUDADANÍA</v>
      </c>
      <c r="P22" s="6">
        <f>VLOOKUP(A22,'[1]BASE DTPA'!A:DD,20,0)</f>
        <v>1144046748</v>
      </c>
      <c r="Q22" s="6" t="str">
        <f>VLOOKUP(A22,'[1]BASE DTPA'!A:DE,22,0)</f>
        <v>N-A</v>
      </c>
      <c r="R22" s="1" t="str">
        <f>VLOOKUP(A22,'[1]BASE DTPA'!A:DF,38,0)</f>
        <v>DTPA</v>
      </c>
      <c r="S22" s="1">
        <f>VLOOKUP(A22,'[1]BASE DTPA'!A:DG,43,0)</f>
        <v>337</v>
      </c>
      <c r="T22" s="7">
        <f>VLOOKUP(A22,'[1]BASE DTPA'!A:DH,53,0)</f>
        <v>45681</v>
      </c>
      <c r="U22" s="8">
        <f>VLOOKUP(A22,'[1]BASE DTPA'!A:DI,54,0)</f>
        <v>46022</v>
      </c>
      <c r="V22" s="1">
        <f>VLOOKUP(A22,'[1]BASE DTPA'!A:DJ,79,0)</f>
        <v>0</v>
      </c>
      <c r="W22" s="1" t="s">
        <v>373</v>
      </c>
      <c r="X22" s="10" t="str">
        <f>VLOOKUP(A22,'[1]BASE DTPA'!A:DL,70,0)</f>
        <v xml:space="preserve">https://community.secop.gov.co/Public/Tendering/ContractDetailView/Index?UniqueIdentifier=CO1.PCCNTR.7322027 </v>
      </c>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row>
    <row r="23" spans="1:92" x14ac:dyDescent="0.3">
      <c r="A23" s="2" t="s">
        <v>45</v>
      </c>
      <c r="B23" s="3" t="str">
        <f>VLOOKUP(A23,'[1]BASE DTPA'!A:CN,2,0)</f>
        <v>1 FONAM</v>
      </c>
      <c r="C23" s="3" t="str">
        <f>VLOOKUP(A23,'[1]BASE DTPA'!A:CQ,3,0)</f>
        <v>CPS-DTPA-23-2025</v>
      </c>
      <c r="D23" s="3" t="str">
        <f>VLOOKUP(A23,'[1]BASE DTPA'!A:CR,4,0)</f>
        <v>LEONARDO BELALCAZAR SALCEDO</v>
      </c>
      <c r="E23" s="4">
        <f>VLOOKUP(A23,'[1]BASE DTPA'!A:CS,5,0)</f>
        <v>45681</v>
      </c>
      <c r="F23" s="5" t="str">
        <f>VLOOKUP(A23,'[1]BASE DTPA'!A:CT,6,0)</f>
        <v>PA04-3202008-9-042 Prestar servicios profesionales con plena autonomía técnica y administrativa  en el PNN Farallones de Cali para la realización de las actividades necesarias para la implementación técnica de los instrumentos de planeación (Programa de Monitoreo y Portafolio de Investigaciones) de la entidad, asociados a  la estrategia de investigación y monitoreo en el área protegida,  especialmente en los ecosistemas andinos y de páramo, en el marco de la conservación de la diversidad biológica de las Áreas Protegidas del SINAP Nacional.</v>
      </c>
      <c r="G23" s="3" t="str">
        <f>VLOOKUP(A23,'[1]BASE DTPA'!A:CU,7,0)</f>
        <v>PROFESIONAL</v>
      </c>
      <c r="H23" s="3" t="str">
        <f>VLOOKUP(A23,'[1]BASE DTPA'!A:CV,8,0)</f>
        <v>2 CONTRATACIÓN DIRECTA</v>
      </c>
      <c r="I23" s="3" t="str">
        <f>VLOOKUP(A23,'[1]BASE DTPA'!A:CW,9,0)</f>
        <v>14 PRESTACIÓN DE SERVICIOS</v>
      </c>
      <c r="J23" s="1" t="str">
        <f>VLOOKUP(A23,'[1]BASE DTPA'!A:CX,10,0)</f>
        <v>N/A</v>
      </c>
      <c r="K23" s="1">
        <f>VLOOKUP(A23,'[1]BASE DTPA'!A:CY,11,0)</f>
        <v>80111600</v>
      </c>
      <c r="L23" s="6">
        <f>VLOOKUP(A23,'[1]BASE DTPA'!A:CZ,15,0)</f>
        <v>4200744</v>
      </c>
      <c r="M23" s="6">
        <f>VLOOKUP(A23,'[1]BASE DTPA'!A:DA,16,0)</f>
        <v>47188358</v>
      </c>
      <c r="N23" s="1" t="str">
        <f>VLOOKUP(A23,'[1]BASE DTPA'!A:DB,18,0)</f>
        <v>1 PERSONA NATURAL</v>
      </c>
      <c r="O23" s="1" t="str">
        <f>VLOOKUP(A23,'[1]BASE DTPA'!A:DC,19,0)</f>
        <v>3 CÉDULA DE CIUDADANÍA</v>
      </c>
      <c r="P23" s="6">
        <f>VLOOKUP(A23,'[1]BASE DTPA'!A:DD,20,0)</f>
        <v>1107527970</v>
      </c>
      <c r="Q23" s="6" t="str">
        <f>VLOOKUP(A23,'[1]BASE DTPA'!A:DE,22,0)</f>
        <v>N-A</v>
      </c>
      <c r="R23" s="1" t="str">
        <f>VLOOKUP(A23,'[1]BASE DTPA'!A:DF,38,0)</f>
        <v>PNN FARALLONES DE CALI</v>
      </c>
      <c r="S23" s="1">
        <f>VLOOKUP(A23,'[1]BASE DTPA'!A:DG,43,0)</f>
        <v>338</v>
      </c>
      <c r="T23" s="7">
        <f>VLOOKUP(A23,'[1]BASE DTPA'!A:DH,53,0)</f>
        <v>45681</v>
      </c>
      <c r="U23" s="8">
        <f>VLOOKUP(A23,'[1]BASE DTPA'!A:DI,54,0)</f>
        <v>46022</v>
      </c>
      <c r="V23" s="1">
        <f>VLOOKUP(A23,'[1]BASE DTPA'!A:DJ,79,0)</f>
        <v>0</v>
      </c>
      <c r="W23" s="1" t="s">
        <v>373</v>
      </c>
      <c r="X23" s="10" t="str">
        <f>VLOOKUP(A23,'[1]BASE DTPA'!A:DL,70,0)</f>
        <v>https://community.secop.gov.co/Public/Tendering/ContractDetailView/Index?UniqueIdentifier=CO1.PCCNTR.7322902</v>
      </c>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row>
    <row r="24" spans="1:92" x14ac:dyDescent="0.3">
      <c r="A24" s="2" t="s">
        <v>46</v>
      </c>
      <c r="B24" s="3" t="str">
        <f>VLOOKUP(A24,'[1]BASE DTPA'!A:CN,2,0)</f>
        <v>2 NACION</v>
      </c>
      <c r="C24" s="3" t="str">
        <f>VLOOKUP(A24,'[1]BASE DTPA'!A:CQ,3,0)</f>
        <v>CPS-DTPA-24-2025</v>
      </c>
      <c r="D24" s="3" t="str">
        <f>VLOOKUP(A24,'[1]BASE DTPA'!A:CR,4,0)</f>
        <v>LUIS FELIPE GAITAN IDARRAGA</v>
      </c>
      <c r="E24" s="4">
        <f>VLOOKUP(A24,'[1]BASE DTPA'!A:CS,5,0)</f>
        <v>45681</v>
      </c>
      <c r="F24" s="5" t="str">
        <f>VLOOKUP(A24,'[1]BASE DTPA'!A:CT,6,0)</f>
        <v>PA00-3202032-1-023 Prestar servicios profesionales con plena autonomía técnica y administrativa en la Dirección Territorial Pacífico y sus áreas protegidas adscritas en la implementación de la estrategia de Prevención, Vigilancia y control, en el marco de la conservación de la diversidad biológica de las áreas protegidas del SINAP nacional.</v>
      </c>
      <c r="G24" s="3" t="str">
        <f>VLOOKUP(A24,'[1]BASE DTPA'!A:CU,7,0)</f>
        <v>PROFESIONAL</v>
      </c>
      <c r="H24" s="3" t="str">
        <f>VLOOKUP(A24,'[1]BASE DTPA'!A:CV,8,0)</f>
        <v>2 CONTRATACIÓN DIRECTA</v>
      </c>
      <c r="I24" s="3" t="str">
        <f>VLOOKUP(A24,'[1]BASE DTPA'!A:CW,9,0)</f>
        <v>14 PRESTACIÓN DE SERVICIOS</v>
      </c>
      <c r="J24" s="1" t="str">
        <f>VLOOKUP(A24,'[1]BASE DTPA'!A:CX,10,0)</f>
        <v>N/A</v>
      </c>
      <c r="K24" s="1">
        <f>VLOOKUP(A24,'[1]BASE DTPA'!A:CY,11,0)</f>
        <v>80111600</v>
      </c>
      <c r="L24" s="6">
        <f>VLOOKUP(A24,'[1]BASE DTPA'!A:CZ,15,0)</f>
        <v>6347912</v>
      </c>
      <c r="M24" s="6">
        <f>VLOOKUP(A24,'[1]BASE DTPA'!A:DA,16,0)</f>
        <v>71308211</v>
      </c>
      <c r="N24" s="1" t="str">
        <f>VLOOKUP(A24,'[1]BASE DTPA'!A:DB,18,0)</f>
        <v>1 PERSONA NATURAL</v>
      </c>
      <c r="O24" s="1" t="str">
        <f>VLOOKUP(A24,'[1]BASE DTPA'!A:DC,19,0)</f>
        <v>3 CÉDULA DE CIUDADANÍA</v>
      </c>
      <c r="P24" s="6">
        <f>VLOOKUP(A24,'[1]BASE DTPA'!A:DD,20,0)</f>
        <v>1143948328</v>
      </c>
      <c r="Q24" s="6" t="str">
        <f>VLOOKUP(A24,'[1]BASE DTPA'!A:DE,22,0)</f>
        <v>N-A</v>
      </c>
      <c r="R24" s="1" t="str">
        <f>VLOOKUP(A24,'[1]BASE DTPA'!A:DF,38,0)</f>
        <v>DTPA</v>
      </c>
      <c r="S24" s="1">
        <f>VLOOKUP(A24,'[1]BASE DTPA'!A:DG,43,0)</f>
        <v>337</v>
      </c>
      <c r="T24" s="7">
        <f>VLOOKUP(A24,'[1]BASE DTPA'!A:DH,53,0)</f>
        <v>45681</v>
      </c>
      <c r="U24" s="8">
        <f>VLOOKUP(A24,'[1]BASE DTPA'!A:DI,54,0)</f>
        <v>46022</v>
      </c>
      <c r="V24" s="1">
        <f>VLOOKUP(A24,'[1]BASE DTPA'!A:DJ,79,0)</f>
        <v>0</v>
      </c>
      <c r="W24" s="1" t="s">
        <v>373</v>
      </c>
      <c r="X24" s="10" t="str">
        <f>VLOOKUP(A24,'[1]BASE DTPA'!A:DL,70,0)</f>
        <v xml:space="preserve">https://community.secop.gov.co/Public/Tendering/ContractDetailView/Index?UniqueIdentifier=CO1.PCCNTR.7323915 </v>
      </c>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row>
    <row r="25" spans="1:92" x14ac:dyDescent="0.3">
      <c r="A25" s="2" t="s">
        <v>47</v>
      </c>
      <c r="B25" s="3" t="str">
        <f>VLOOKUP(A25,'[1]BASE DTPA'!A:CN,2,0)</f>
        <v>2 NACION</v>
      </c>
      <c r="C25" s="3" t="str">
        <f>VLOOKUP(A25,'[1]BASE DTPA'!A:CQ,3,0)</f>
        <v>CPS-DTPA-25-2025</v>
      </c>
      <c r="D25" s="3" t="str">
        <f>VLOOKUP(A25,'[1]BASE DTPA'!A:CR,4,0)</f>
        <v>ALLISON ROJAS CALDERON</v>
      </c>
      <c r="E25" s="4">
        <f>VLOOKUP(A25,'[1]BASE DTPA'!A:CS,5,0)</f>
        <v>45684</v>
      </c>
      <c r="F25" s="5" t="str">
        <f>VLOOKUP(A25,'[1]BASE DTPA'!A:CT,6,0)</f>
        <v xml:space="preserve">PA00-3202008-15-001 Prestación servicios profesionales con plena autonomía técnica y administrativa con el fin de apoyar la gestión precontractual, contractual de la Dirección Territorial Pacífico y sus áreas protegidas con el fin de fortalecer los procesos administrativos de las áreas de SPNNC en el marco de la conservación de la diversidad biológica de las áreas protegidas del SINAP nacional.	</v>
      </c>
      <c r="G25" s="3" t="str">
        <f>VLOOKUP(A25,'[1]BASE DTPA'!A:CU,7,0)</f>
        <v>PROFESIONAL</v>
      </c>
      <c r="H25" s="3" t="str">
        <f>VLOOKUP(A25,'[1]BASE DTPA'!A:CV,8,0)</f>
        <v>2 CONTRATACIÓN DIRECTA</v>
      </c>
      <c r="I25" s="3" t="str">
        <f>VLOOKUP(A25,'[1]BASE DTPA'!A:CW,9,0)</f>
        <v>14 PRESTACIÓN DE SERVICIOS</v>
      </c>
      <c r="J25" s="1" t="str">
        <f>VLOOKUP(A25,'[1]BASE DTPA'!A:CX,10,0)</f>
        <v>N/A</v>
      </c>
      <c r="K25" s="1">
        <f>VLOOKUP(A25,'[1]BASE DTPA'!A:CY,11,0)</f>
        <v>80111600</v>
      </c>
      <c r="L25" s="6">
        <f>VLOOKUP(A25,'[1]BASE DTPA'!A:CZ,15,0)</f>
        <v>6347912</v>
      </c>
      <c r="M25" s="6">
        <f>VLOOKUP(A25,'[1]BASE DTPA'!A:DA,16,0)</f>
        <v>70461834</v>
      </c>
      <c r="N25" s="1" t="str">
        <f>VLOOKUP(A25,'[1]BASE DTPA'!A:DB,18,0)</f>
        <v>1 PERSONA NATURAL</v>
      </c>
      <c r="O25" s="1" t="str">
        <f>VLOOKUP(A25,'[1]BASE DTPA'!A:DC,19,0)</f>
        <v>3 CÉDULA DE CIUDADANÍA</v>
      </c>
      <c r="P25" s="6">
        <f>VLOOKUP(A25,'[1]BASE DTPA'!A:DD,20,0)</f>
        <v>1144145129</v>
      </c>
      <c r="Q25" s="6" t="str">
        <f>VLOOKUP(A25,'[1]BASE DTPA'!A:DE,22,0)</f>
        <v>N-A</v>
      </c>
      <c r="R25" s="1" t="str">
        <f>VLOOKUP(A25,'[1]BASE DTPA'!A:DF,38,0)</f>
        <v>DTPA</v>
      </c>
      <c r="S25" s="1">
        <f>VLOOKUP(A25,'[1]BASE DTPA'!A:DG,43,0)</f>
        <v>334</v>
      </c>
      <c r="T25" s="7">
        <f>VLOOKUP(A25,'[1]BASE DTPA'!A:DH,53,0)</f>
        <v>45685</v>
      </c>
      <c r="U25" s="8">
        <f>VLOOKUP(A25,'[1]BASE DTPA'!A:DI,54,0)</f>
        <v>45838</v>
      </c>
      <c r="V25" s="1">
        <f>VLOOKUP(A25,'[1]BASE DTPA'!A:DJ,79,0)</f>
        <v>0</v>
      </c>
      <c r="W25" s="1" t="s">
        <v>373</v>
      </c>
      <c r="X25" s="10" t="str">
        <f>VLOOKUP(A25,'[1]BASE DTPA'!A:DL,70,0)</f>
        <v xml:space="preserve">https://community.secop.gov.co/Public/Tendering/ContractDetailView/Index?UniqueIdentifier=CO1.PCCNTR.7336580 </v>
      </c>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row>
    <row r="26" spans="1:92" x14ac:dyDescent="0.3">
      <c r="A26" s="2" t="s">
        <v>48</v>
      </c>
      <c r="B26" s="3" t="str">
        <f>VLOOKUP(A26,'[1]BASE DTPA'!A:CN,2,0)</f>
        <v>2 NACION</v>
      </c>
      <c r="C26" s="3" t="str">
        <f>VLOOKUP(A26,'[1]BASE DTPA'!A:CQ,3,0)</f>
        <v>CPS-DTPA-26-2025</v>
      </c>
      <c r="D26" s="3" t="str">
        <f>VLOOKUP(A26,'[1]BASE DTPA'!A:CR,4,0)</f>
        <v>NESTOR JAVIER RONCANCIO DUQUE</v>
      </c>
      <c r="E26" s="4">
        <f>VLOOKUP(A26,'[1]BASE DTPA'!A:CS,5,0)</f>
        <v>45685</v>
      </c>
      <c r="F26" s="5" t="str">
        <f>VLOOKUP(A26,'[1]BASE DTPA'!A:CT,6,0)</f>
        <v>PA00-3202008-15-016 Prestar servicios profesionales con plena autonomía técnica y administrativa en Dirección Territorial Pacífico en la formulación, seguimiento e implementación de proyectos, en el marco de la conservación de la diversidad biológica de las áreas protegidas del SINAP nacional.</v>
      </c>
      <c r="G26" s="3" t="str">
        <f>VLOOKUP(A26,'[1]BASE DTPA'!A:CU,7,0)</f>
        <v>PROFESIONAL</v>
      </c>
      <c r="H26" s="3" t="str">
        <f>VLOOKUP(A26,'[1]BASE DTPA'!A:CV,8,0)</f>
        <v>2 CONTRATACIÓN DIRECTA</v>
      </c>
      <c r="I26" s="3" t="str">
        <f>VLOOKUP(A26,'[1]BASE DTPA'!A:CW,9,0)</f>
        <v>14 PRESTACIÓN DE SERVICIOS</v>
      </c>
      <c r="J26" s="1" t="str">
        <f>VLOOKUP(A26,'[1]BASE DTPA'!A:CX,10,0)</f>
        <v>N/A</v>
      </c>
      <c r="K26" s="1">
        <f>VLOOKUP(A26,'[1]BASE DTPA'!A:CY,11,0)</f>
        <v>80111600</v>
      </c>
      <c r="L26" s="6">
        <f>VLOOKUP(A26,'[1]BASE DTPA'!A:CZ,15,0)</f>
        <v>7881428</v>
      </c>
      <c r="M26" s="6">
        <f>VLOOKUP(A26,'[1]BASE DTPA'!A:DA,16,0)</f>
        <v>87483851</v>
      </c>
      <c r="N26" s="1" t="str">
        <f>VLOOKUP(A26,'[1]BASE DTPA'!A:DB,18,0)</f>
        <v>1 PERSONA NATURAL</v>
      </c>
      <c r="O26" s="1" t="str">
        <f>VLOOKUP(A26,'[1]BASE DTPA'!A:DC,19,0)</f>
        <v>3 CÉDULA DE CIUDADANÍA</v>
      </c>
      <c r="P26" s="6">
        <f>VLOOKUP(A26,'[1]BASE DTPA'!A:DD,20,0)</f>
        <v>75093305</v>
      </c>
      <c r="Q26" s="6" t="str">
        <f>VLOOKUP(A26,'[1]BASE DTPA'!A:DE,22,0)</f>
        <v>N-A</v>
      </c>
      <c r="R26" s="1" t="str">
        <f>VLOOKUP(A26,'[1]BASE DTPA'!A:DF,38,0)</f>
        <v>DTPA</v>
      </c>
      <c r="S26" s="1">
        <f>VLOOKUP(A26,'[1]BASE DTPA'!A:DG,43,0)</f>
        <v>333</v>
      </c>
      <c r="T26" s="7">
        <f>VLOOKUP(A26,'[1]BASE DTPA'!A:DH,53,0)</f>
        <v>45685</v>
      </c>
      <c r="U26" s="8">
        <f>VLOOKUP(A26,'[1]BASE DTPA'!A:DI,54,0)</f>
        <v>46022</v>
      </c>
      <c r="V26" s="1">
        <f>VLOOKUP(A26,'[1]BASE DTPA'!A:DJ,79,0)</f>
        <v>0</v>
      </c>
      <c r="W26" s="1" t="str">
        <f>VLOOKUP(A26,'[1]BASE DTPA'!A:DK,68,0)</f>
        <v>TERMINADO ANTICIPADAMENTE</v>
      </c>
      <c r="X26" s="10" t="str">
        <f>VLOOKUP(A26,'[1]BASE DTPA'!A:DL,70,0)</f>
        <v xml:space="preserve">https://community.secop.gov.co/Public/Tendering/ContractDetailView/Index?UniqueIdentifier=CO1.PCCNTR.7343364 </v>
      </c>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row>
    <row r="27" spans="1:92" x14ac:dyDescent="0.3">
      <c r="A27" s="2" t="s">
        <v>49</v>
      </c>
      <c r="B27" s="3" t="str">
        <f>VLOOKUP(A27,'[1]BASE DTPA'!A:CN,2,0)</f>
        <v>2 NACION</v>
      </c>
      <c r="C27" s="3" t="str">
        <f>VLOOKUP(A27,'[1]BASE DTPA'!A:CQ,3,0)</f>
        <v>CPS-DTPA-27-2025</v>
      </c>
      <c r="D27" s="3" t="str">
        <f>VLOOKUP(A27,'[1]BASE DTPA'!A:CR,4,0)</f>
        <v>ERIKA DAYANA HERNANDEZ ALDANA</v>
      </c>
      <c r="E27" s="4">
        <f>VLOOKUP(A27,'[1]BASE DTPA'!A:CS,5,0)</f>
        <v>45685</v>
      </c>
      <c r="F27" s="5" t="str">
        <f>VLOOKUP(A27,'[1]BASE DTPA'!A:CT,6,0)</f>
        <v>PA00-3202060-19-1-035 Prestar servicios profesionales con plena autonomía técnica y administrativa en la Dirección Territorial Pacífico para el desarrollo de las acciones de implementación y seguimiento de la estrategia de restauración ecológica en las áreas adscritas, enel marco de la conservación de la diversidad biológica de las áreas protegidas del SINAP Nacional.</v>
      </c>
      <c r="G27" s="3" t="str">
        <f>VLOOKUP(A27,'[1]BASE DTPA'!A:CU,7,0)</f>
        <v>PROFESIONAL</v>
      </c>
      <c r="H27" s="3" t="str">
        <f>VLOOKUP(A27,'[1]BASE DTPA'!A:CV,8,0)</f>
        <v>2 CONTRATACIÓN DIRECTA</v>
      </c>
      <c r="I27" s="3" t="str">
        <f>VLOOKUP(A27,'[1]BASE DTPA'!A:CW,9,0)</f>
        <v>14 PRESTACIÓN DE SERVICIOS</v>
      </c>
      <c r="J27" s="1" t="str">
        <f>VLOOKUP(A27,'[1]BASE DTPA'!A:CX,10,0)</f>
        <v>N/A</v>
      </c>
      <c r="K27" s="1">
        <f>VLOOKUP(A27,'[1]BASE DTPA'!A:CY,11,0)</f>
        <v>80111600</v>
      </c>
      <c r="L27" s="6">
        <f>VLOOKUP(A27,'[1]BASE DTPA'!A:CZ,15,0)</f>
        <v>6347912</v>
      </c>
      <c r="M27" s="6">
        <f>VLOOKUP(A27,'[1]BASE DTPA'!A:DA,16,0)</f>
        <v>70461834</v>
      </c>
      <c r="N27" s="1" t="str">
        <f>VLOOKUP(A27,'[1]BASE DTPA'!A:DB,18,0)</f>
        <v>1 PERSONA NATURAL</v>
      </c>
      <c r="O27" s="1" t="str">
        <f>VLOOKUP(A27,'[1]BASE DTPA'!A:DC,19,0)</f>
        <v>3 CÉDULA DE CIUDADANÍA</v>
      </c>
      <c r="P27" s="6">
        <f>VLOOKUP(A27,'[1]BASE DTPA'!A:DD,20,0)</f>
        <v>1026579363</v>
      </c>
      <c r="Q27" s="6" t="str">
        <f>VLOOKUP(A27,'[1]BASE DTPA'!A:DE,22,0)</f>
        <v>N-A</v>
      </c>
      <c r="R27" s="1" t="str">
        <f>VLOOKUP(A27,'[1]BASE DTPA'!A:DF,38,0)</f>
        <v>DTPA</v>
      </c>
      <c r="S27" s="1">
        <f>VLOOKUP(A27,'[1]BASE DTPA'!A:DG,43,0)</f>
        <v>333</v>
      </c>
      <c r="T27" s="7">
        <f>VLOOKUP(A27,'[1]BASE DTPA'!A:DH,53,0)</f>
        <v>45685</v>
      </c>
      <c r="U27" s="8">
        <f>VLOOKUP(A27,'[1]BASE DTPA'!A:DI,54,0)</f>
        <v>46022</v>
      </c>
      <c r="V27" s="1">
        <f>VLOOKUP(A27,'[1]BASE DTPA'!A:DJ,79,0)</f>
        <v>0</v>
      </c>
      <c r="W27" s="1" t="s">
        <v>373</v>
      </c>
      <c r="X27" s="10" t="str">
        <f>VLOOKUP(A27,'[1]BASE DTPA'!A:DL,70,0)</f>
        <v xml:space="preserve">https://community.secop.gov.co/Public/Tendering/ContractDetailView/Index?UniqueIdentifier=CO1.PCCNTR.7345285 </v>
      </c>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row>
    <row r="28" spans="1:92" x14ac:dyDescent="0.3">
      <c r="A28" s="2" t="s">
        <v>50</v>
      </c>
      <c r="B28" s="3" t="str">
        <f>VLOOKUP(A28,'[1]BASE DTPA'!A:CN,2,0)</f>
        <v>2 NACION</v>
      </c>
      <c r="C28" s="3" t="str">
        <f>VLOOKUP(A28,'[1]BASE DTPA'!A:CQ,3,0)</f>
        <v>CPS-DTPA-28-2025</v>
      </c>
      <c r="D28" s="3" t="str">
        <f>VLOOKUP(A28,'[1]BASE DTPA'!A:CR,4,0)</f>
        <v>FELIPE ALEJANDRO GIRALDO ARANGO</v>
      </c>
      <c r="E28" s="4">
        <f>VLOOKUP(A28,'[1]BASE DTPA'!A:CS,5,0)</f>
        <v>45686</v>
      </c>
      <c r="F28" s="5" t="str">
        <f>VLOOKUP(A28,'[1]BASE DTPA'!A:CT,6,0)</f>
        <v>PA07-3202008-15-014 Prestar servicios profesionales con plena autonomía técnica y administrativa, en PNN Munchique en el desarrollo de actividades en los procesos de gestión contractual, administrativa, financiera, documental y la atención a derechos de petición y requerimientos de ciudadanos del área protegida en el marco de la conservación de la diversidad biológica de las áreas protegidas del SINA</v>
      </c>
      <c r="G28" s="3" t="str">
        <f>VLOOKUP(A28,'[1]BASE DTPA'!A:CU,7,0)</f>
        <v>PROFESIONAL</v>
      </c>
      <c r="H28" s="3" t="str">
        <f>VLOOKUP(A28,'[1]BASE DTPA'!A:CV,8,0)</f>
        <v>2 CONTRATACIÓN DIRECTA</v>
      </c>
      <c r="I28" s="3" t="str">
        <f>VLOOKUP(A28,'[1]BASE DTPA'!A:CW,9,0)</f>
        <v>14 PRESTACIÓN DE SERVICIOS</v>
      </c>
      <c r="J28" s="1" t="str">
        <f>VLOOKUP(A28,'[1]BASE DTPA'!A:CX,10,0)</f>
        <v>N/A</v>
      </c>
      <c r="K28" s="1">
        <f>VLOOKUP(A28,'[1]BASE DTPA'!A:CY,11,0)</f>
        <v>80111600</v>
      </c>
      <c r="L28" s="6">
        <f>VLOOKUP(A28,'[1]BASE DTPA'!A:CZ,15,0)</f>
        <v>4200744</v>
      </c>
      <c r="M28" s="6">
        <f>VLOOKUP(A28,'[1]BASE DTPA'!A:DA,16,0)</f>
        <v>45228010</v>
      </c>
      <c r="N28" s="1" t="str">
        <f>VLOOKUP(A28,'[1]BASE DTPA'!A:DB,18,0)</f>
        <v>1 PERSONA NATURAL</v>
      </c>
      <c r="O28" s="1" t="str">
        <f>VLOOKUP(A28,'[1]BASE DTPA'!A:DC,19,0)</f>
        <v>3 CÉDULA DE CIUDADANÍA</v>
      </c>
      <c r="P28" s="6">
        <f>VLOOKUP(A28,'[1]BASE DTPA'!A:DD,20,0)</f>
        <v>10005251</v>
      </c>
      <c r="Q28" s="6" t="str">
        <f>VLOOKUP(A28,'[1]BASE DTPA'!A:DE,22,0)</f>
        <v>N-A</v>
      </c>
      <c r="R28" s="1" t="str">
        <f>VLOOKUP(A28,'[1]BASE DTPA'!A:DF,38,0)</f>
        <v>PNN MUNCHIQUE</v>
      </c>
      <c r="S28" s="1">
        <f>VLOOKUP(A28,'[1]BASE DTPA'!A:DG,43,0)</f>
        <v>323</v>
      </c>
      <c r="T28" s="8">
        <f>VLOOKUP(A28,'[1]BASE DTPA'!A:DH,53,0)</f>
        <v>45686</v>
      </c>
      <c r="U28" s="8">
        <f>VLOOKUP(A28,'[1]BASE DTPA'!A:DI,54,0)</f>
        <v>46021</v>
      </c>
      <c r="V28" s="1">
        <f>VLOOKUP(A28,'[1]BASE DTPA'!A:DJ,79,0)</f>
        <v>0</v>
      </c>
      <c r="W28" s="1" t="s">
        <v>373</v>
      </c>
      <c r="X28" s="10" t="str">
        <f>VLOOKUP(A28,'[1]BASE DTPA'!A:DL,70,0)</f>
        <v xml:space="preserve">https://community.secop.gov.co/Public/Tendering/ContractDetailView/Index?UniqueIdentifier=CO1.PCCNTR.7358369 </v>
      </c>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row>
    <row r="29" spans="1:92" x14ac:dyDescent="0.3">
      <c r="A29" s="2" t="s">
        <v>51</v>
      </c>
      <c r="B29" s="3" t="str">
        <f>VLOOKUP(A29,'[1]BASE DTPA'!A:CN,2,0)</f>
        <v>1 FONAM</v>
      </c>
      <c r="C29" s="3" t="str">
        <f>VLOOKUP(A29,'[1]BASE DTPA'!A:CQ,3,0)</f>
        <v>CPS-DTPA-29-2025</v>
      </c>
      <c r="D29" s="3" t="str">
        <f>VLOOKUP(A29,'[1]BASE DTPA'!A:CR,4,0)</f>
        <v>CÉSAR ANDRÉS CELY HERRERA</v>
      </c>
      <c r="E29" s="4">
        <f>VLOOKUP(A29,'[1]BASE DTPA'!A:CS,5,0)</f>
        <v>45686</v>
      </c>
      <c r="F29" s="5" t="str">
        <f>VLOOKUP(A29,'[1]BASE DTPA'!A:CT,6,0)</f>
        <v>PA11-3202010-25-001 Prestar servicios profesionales con plena autonomía técnica y administrativa en el SFF Malpelo para realizar consolidación, revisión, análisis, reporte de información y demás actividades requeridas en el plan de ordenamiento ecoturístico del área protegida, en el marco de la conservación de la diversidad biológica de las áreas protegidas del SINAP nacional.</v>
      </c>
      <c r="G29" s="3" t="str">
        <f>VLOOKUP(A29,'[1]BASE DTPA'!A:CU,7,0)</f>
        <v>PROFESIONAL</v>
      </c>
      <c r="H29" s="3" t="str">
        <f>VLOOKUP(A29,'[1]BASE DTPA'!A:CV,8,0)</f>
        <v>2 CONTRATACIÓN DIRECTA</v>
      </c>
      <c r="I29" s="3" t="str">
        <f>VLOOKUP(A29,'[1]BASE DTPA'!A:CW,9,0)</f>
        <v>14 PRESTACIÓN DE SERVICIOS</v>
      </c>
      <c r="J29" s="1" t="str">
        <f>VLOOKUP(A29,'[1]BASE DTPA'!A:CX,10,0)</f>
        <v>N/A</v>
      </c>
      <c r="K29" s="1">
        <f>VLOOKUP(A29,'[1]BASE DTPA'!A:CY,11,0)</f>
        <v>80111600</v>
      </c>
      <c r="L29" s="6">
        <f>VLOOKUP(A29,'[1]BASE DTPA'!A:CZ,15,0)</f>
        <v>5693195</v>
      </c>
      <c r="M29" s="6">
        <f>VLOOKUP(A29,'[1]BASE DTPA'!A:DA,16,0)</f>
        <v>60347867</v>
      </c>
      <c r="N29" s="1" t="str">
        <f>VLOOKUP(A29,'[1]BASE DTPA'!A:DB,18,0)</f>
        <v>1 PERSONA NATURAL</v>
      </c>
      <c r="O29" s="1" t="str">
        <f>VLOOKUP(A29,'[1]BASE DTPA'!A:DC,19,0)</f>
        <v>3 CÉDULA DE CIUDADANÍA</v>
      </c>
      <c r="P29" s="6">
        <f>VLOOKUP(A29,'[1]BASE DTPA'!A:DD,20,0)</f>
        <v>1144056002</v>
      </c>
      <c r="Q29" s="6" t="str">
        <f>VLOOKUP(A29,'[1]BASE DTPA'!A:DE,22,0)</f>
        <v>N-A</v>
      </c>
      <c r="R29" s="1" t="str">
        <f>VLOOKUP(A29,'[1]BASE DTPA'!A:DF,38,0)</f>
        <v>SFF MALPELO</v>
      </c>
      <c r="S29" s="1">
        <f>VLOOKUP(A29,'[1]BASE DTPA'!A:DG,43,0)</f>
        <v>318</v>
      </c>
      <c r="T29" s="8">
        <f>VLOOKUP(A29,'[1]BASE DTPA'!A:DH,53,0)</f>
        <v>45686</v>
      </c>
      <c r="U29" s="8">
        <f>VLOOKUP(A29,'[1]BASE DTPA'!A:DI,54,0)</f>
        <v>46007</v>
      </c>
      <c r="V29" s="1">
        <f>VLOOKUP(A29,'[1]BASE DTPA'!A:DJ,79,0)</f>
        <v>0</v>
      </c>
      <c r="W29" s="1" t="s">
        <v>373</v>
      </c>
      <c r="X29" s="10" t="str">
        <f>VLOOKUP(A29,'[1]BASE DTPA'!A:DL,70,0)</f>
        <v xml:space="preserve">https://community.secop.gov.co/Public/Tendering/ContractDetailView/Index?UniqueIdentifier=CO1.PCCNTR.7355674 </v>
      </c>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row>
    <row r="30" spans="1:92" x14ac:dyDescent="0.3">
      <c r="A30" s="2" t="s">
        <v>52</v>
      </c>
      <c r="B30" s="3" t="str">
        <f>VLOOKUP(A30,'[1]BASE DTPA'!A:CN,2,0)</f>
        <v>2 NACION</v>
      </c>
      <c r="C30" s="3" t="str">
        <f>VLOOKUP(A30,'[1]BASE DTPA'!A:CQ,3,0)</f>
        <v>CPS-DTPA-30-2025</v>
      </c>
      <c r="D30" s="3" t="str">
        <f>VLOOKUP(A30,'[1]BASE DTPA'!A:CR,4,0)</f>
        <v>CLAUDIA MERCEDES RODRIGUEZ CERÓN</v>
      </c>
      <c r="E30" s="4">
        <f>VLOOKUP(A30,'[1]BASE DTPA'!A:CS,5,0)</f>
        <v>45686</v>
      </c>
      <c r="F30" s="5" t="str">
        <f>VLOOKUP(A30,'[1]BASE DTPA'!A:CT,6,0)</f>
        <v>PA00-3202008-15-005 Prestar servicios Profesionales con plena autonomía técnica y administrativa para desarrollar acciones establecidas en el proceso de servicio al ciudadano en la dirección territorial pacífico y sus áreas protegidas, en el marco de la conservación de la diversidad biológica de las áreas protegidas del SINAP nacional.</v>
      </c>
      <c r="G30" s="3" t="str">
        <f>VLOOKUP(A30,'[1]BASE DTPA'!A:CU,7,0)</f>
        <v>PROFESIONAL</v>
      </c>
      <c r="H30" s="3" t="str">
        <f>VLOOKUP(A30,'[1]BASE DTPA'!A:CV,8,0)</f>
        <v>2 CONTRATACIÓN DIRECTA</v>
      </c>
      <c r="I30" s="3" t="str">
        <f>VLOOKUP(A30,'[1]BASE DTPA'!A:CW,9,0)</f>
        <v>14 PRESTACIÓN DE SERVICIOS</v>
      </c>
      <c r="J30" s="1" t="str">
        <f>VLOOKUP(A30,'[1]BASE DTPA'!A:CX,10,0)</f>
        <v>N/A</v>
      </c>
      <c r="K30" s="1">
        <f>VLOOKUP(A30,'[1]BASE DTPA'!A:CY,11,0)</f>
        <v>80111600</v>
      </c>
      <c r="L30" s="6">
        <f>VLOOKUP(A30,'[1]BASE DTPA'!A:CZ,15,0)</f>
        <v>3818858</v>
      </c>
      <c r="M30" s="6">
        <f>VLOOKUP(A30,'[1]BASE DTPA'!A:DA,16,0)</f>
        <v>42262029</v>
      </c>
      <c r="N30" s="1" t="str">
        <f>VLOOKUP(A30,'[1]BASE DTPA'!A:DB,18,0)</f>
        <v>1 PERSONA NATURAL</v>
      </c>
      <c r="O30" s="1" t="str">
        <f>VLOOKUP(A30,'[1]BASE DTPA'!A:DC,19,0)</f>
        <v>3 CÉDULA DE CIUDADANÍA</v>
      </c>
      <c r="P30" s="6">
        <f>VLOOKUP(A30,'[1]BASE DTPA'!A:DD,20,0)</f>
        <v>66999875</v>
      </c>
      <c r="Q30" s="6" t="str">
        <f>VLOOKUP(A30,'[1]BASE DTPA'!A:DE,22,0)</f>
        <v>N-A</v>
      </c>
      <c r="R30" s="1" t="str">
        <f>VLOOKUP(A30,'[1]BASE DTPA'!A:DF,38,0)</f>
        <v>DTPA</v>
      </c>
      <c r="S30" s="1">
        <f>VLOOKUP(A30,'[1]BASE DTPA'!A:DG,43,0)</f>
        <v>332</v>
      </c>
      <c r="T30" s="8">
        <f>VLOOKUP(A30,'[1]BASE DTPA'!A:DH,53,0)</f>
        <v>45686</v>
      </c>
      <c r="U30" s="8">
        <f>VLOOKUP(A30,'[1]BASE DTPA'!A:DI,54,0)</f>
        <v>46022</v>
      </c>
      <c r="V30" s="1">
        <f>VLOOKUP(A30,'[1]BASE DTPA'!A:DJ,79,0)</f>
        <v>0</v>
      </c>
      <c r="W30" s="1" t="s">
        <v>373</v>
      </c>
      <c r="X30" s="10" t="str">
        <f>VLOOKUP(A30,'[1]BASE DTPA'!A:DL,70,0)</f>
        <v xml:space="preserve">https://community.secop.gov.co/Public/Tendering/ContractDetailView/Index?UniqueIdentifier=CO1.PCCNTR.7357129 </v>
      </c>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row>
    <row r="31" spans="1:92" x14ac:dyDescent="0.3">
      <c r="A31" s="2" t="s">
        <v>53</v>
      </c>
      <c r="B31" s="3" t="str">
        <f>VLOOKUP(A31,'[1]BASE DTPA'!A:CN,2,0)</f>
        <v>2 NACION</v>
      </c>
      <c r="C31" s="3" t="str">
        <f>VLOOKUP(A31,'[1]BASE DTPA'!A:CQ,3,0)</f>
        <v>CPS-DTPA-31-2025</v>
      </c>
      <c r="D31" s="3" t="str">
        <f>VLOOKUP(A31,'[1]BASE DTPA'!A:CR,4,0)</f>
        <v>STEPHANIA ROJAS VELEZ</v>
      </c>
      <c r="E31" s="4">
        <f>VLOOKUP(A31,'[1]BASE DTPA'!A:CS,5,0)</f>
        <v>45687</v>
      </c>
      <c r="F31" s="5" t="str">
        <f>VLOOKUP(A31,'[1]BASE DTPA'!A:CT,6,0)</f>
        <v>PA00-3202008-9-031 Prestar servicios profesionales con plena autonomía técnica y administrativa para el desarrollo de las actividades relacionadas con la estrategia de investigación y monitoreo, y acciones de recursos hidrobiológicos en las áreas protegidas de la Dirección Territorial Pacífico en el marco de la conservación de la diversidad biológica de las áreas protegidas del SINAP nacional</v>
      </c>
      <c r="G31" s="3" t="str">
        <f>VLOOKUP(A31,'[1]BASE DTPA'!A:CU,7,0)</f>
        <v>PROFESIONAL</v>
      </c>
      <c r="H31" s="3" t="str">
        <f>VLOOKUP(A31,'[1]BASE DTPA'!A:CV,8,0)</f>
        <v>2 CONTRATACIÓN DIRECTA</v>
      </c>
      <c r="I31" s="3" t="str">
        <f>VLOOKUP(A31,'[1]BASE DTPA'!A:CW,9,0)</f>
        <v>14 PRESTACIÓN DE SERVICIOS</v>
      </c>
      <c r="J31" s="1" t="str">
        <f>VLOOKUP(A31,'[1]BASE DTPA'!A:CX,10,0)</f>
        <v>N/A</v>
      </c>
      <c r="K31" s="1">
        <f>VLOOKUP(A31,'[1]BASE DTPA'!A:CY,11,0)</f>
        <v>80111600</v>
      </c>
      <c r="L31" s="6">
        <f>VLOOKUP(A31,'[1]BASE DTPA'!A:CZ,15,0)</f>
        <v>6347913</v>
      </c>
      <c r="M31" s="6">
        <f>VLOOKUP(A31,'[1]BASE DTPA'!A:DA,16,0)</f>
        <v>70038640</v>
      </c>
      <c r="N31" s="1" t="str">
        <f>VLOOKUP(A31,'[1]BASE DTPA'!A:DB,18,0)</f>
        <v>1 PERSONA NATURAL</v>
      </c>
      <c r="O31" s="1" t="str">
        <f>VLOOKUP(A31,'[1]BASE DTPA'!A:DC,19,0)</f>
        <v>3 CÉDULA DE CIUDADANÍA</v>
      </c>
      <c r="P31" s="6">
        <f>VLOOKUP(A31,'[1]BASE DTPA'!A:DD,20,0)</f>
        <v>1144061426</v>
      </c>
      <c r="Q31" s="6" t="str">
        <f>VLOOKUP(A31,'[1]BASE DTPA'!A:DE,22,0)</f>
        <v>N-A</v>
      </c>
      <c r="R31" s="1" t="str">
        <f>VLOOKUP(A31,'[1]BASE DTPA'!A:DF,38,0)</f>
        <v>DTPA</v>
      </c>
      <c r="S31" s="1">
        <f>VLOOKUP(A31,'[1]BASE DTPA'!A:DG,43,0)</f>
        <v>331</v>
      </c>
      <c r="T31" s="8">
        <f>VLOOKUP(A31,'[1]BASE DTPA'!A:DH,53,0)</f>
        <v>45687</v>
      </c>
      <c r="U31" s="8">
        <f>VLOOKUP(A31,'[1]BASE DTPA'!A:DI,54,0)</f>
        <v>46022</v>
      </c>
      <c r="V31" s="1">
        <f>VLOOKUP(A31,'[1]BASE DTPA'!A:DJ,79,0)</f>
        <v>0</v>
      </c>
      <c r="W31" s="1" t="s">
        <v>373</v>
      </c>
      <c r="X31" s="10" t="str">
        <f>VLOOKUP(A31,'[1]BASE DTPA'!A:DL,70,0)</f>
        <v xml:space="preserve">https://community.secop.gov.co/Public/Tendering/ContractDetailView/Index?UniqueIdentifier=CO1.PCCNTR.7363481 </v>
      </c>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row>
    <row r="32" spans="1:92" x14ac:dyDescent="0.3">
      <c r="A32" s="2" t="s">
        <v>54</v>
      </c>
      <c r="B32" s="3" t="str">
        <f>VLOOKUP(A32,'[1]BASE DTPA'!A:CN,2,0)</f>
        <v>2 NACION</v>
      </c>
      <c r="C32" s="3" t="str">
        <f>VLOOKUP(A32,'[1]BASE DTPA'!A:CQ,3,0)</f>
        <v>CPS-DTPA-32-2025</v>
      </c>
      <c r="D32" s="3" t="str">
        <f>VLOOKUP(A32,'[1]BASE DTPA'!A:CR,4,0)</f>
        <v>DANIELA FERNANDA DUARTE ESCAMILLA</v>
      </c>
      <c r="E32" s="4">
        <f>VLOOKUP(A32,'[1]BASE DTPA'!A:CS,5,0)</f>
        <v>45686</v>
      </c>
      <c r="F32" s="5" t="str">
        <f>VLOOKUP(A32,'[1]BASE DTPA'!A:CT,6,0)</f>
        <v>PA06-3202008-15-024 Prestar servicios profesionales con plena autonomia tecnica y administrativa en PNN Katios en el desarrollo de actividades en los procesos de gestion contractual, administrativa, financiera, documental y la atención a derechos de petición y requerimientos de ciudadanos del area protegida en el marco de la conservación de la diversidad biológica de las áreas protegidas del SINAP</v>
      </c>
      <c r="G32" s="3" t="str">
        <f>VLOOKUP(A32,'[1]BASE DTPA'!A:CU,7,0)</f>
        <v>PROFESIONAL</v>
      </c>
      <c r="H32" s="3" t="str">
        <f>VLOOKUP(A32,'[1]BASE DTPA'!A:CV,8,0)</f>
        <v>2 CONTRATACIÓN DIRECTA</v>
      </c>
      <c r="I32" s="3" t="str">
        <f>VLOOKUP(A32,'[1]BASE DTPA'!A:CW,9,0)</f>
        <v>14 PRESTACIÓN DE SERVICIOS</v>
      </c>
      <c r="J32" s="1" t="str">
        <f>VLOOKUP(A32,'[1]BASE DTPA'!A:CX,10,0)</f>
        <v>N/A</v>
      </c>
      <c r="K32" s="1">
        <f>VLOOKUP(A32,'[1]BASE DTPA'!A:CY,11,0)</f>
        <v>80111600</v>
      </c>
      <c r="L32" s="6">
        <f>VLOOKUP(A32,'[1]BASE DTPA'!A:CZ,15,0)</f>
        <v>4200744</v>
      </c>
      <c r="M32" s="6">
        <f>VLOOKUP(A32,'[1]BASE DTPA'!A:DA,16,0)</f>
        <v>42147465</v>
      </c>
      <c r="N32" s="1" t="str">
        <f>VLOOKUP(A32,'[1]BASE DTPA'!A:DB,18,0)</f>
        <v>1 PERSONA NATURAL</v>
      </c>
      <c r="O32" s="1" t="str">
        <f>VLOOKUP(A32,'[1]BASE DTPA'!A:DC,19,0)</f>
        <v>3 CÉDULA DE CIUDADANÍA</v>
      </c>
      <c r="P32" s="6">
        <f>VLOOKUP(A32,'[1]BASE DTPA'!A:DD,20,0)</f>
        <v>1014218266</v>
      </c>
      <c r="Q32" s="6" t="str">
        <f>VLOOKUP(A32,'[1]BASE DTPA'!A:DE,22,0)</f>
        <v>N-A</v>
      </c>
      <c r="R32" s="1" t="str">
        <f>VLOOKUP(A32,'[1]BASE DTPA'!A:DF,38,0)</f>
        <v>PNN LOS KATIOS</v>
      </c>
      <c r="S32" s="1">
        <f>VLOOKUP(A32,'[1]BASE DTPA'!A:DG,43,0)</f>
        <v>332</v>
      </c>
      <c r="T32" s="8">
        <f>VLOOKUP(A32,'[1]BASE DTPA'!A:DH,53,0)</f>
        <v>45686</v>
      </c>
      <c r="U32" s="8">
        <f>VLOOKUP(A32,'[1]BASE DTPA'!A:DI,54,0)</f>
        <v>46022</v>
      </c>
      <c r="V32" s="1">
        <f>VLOOKUP(A32,'[1]BASE DTPA'!A:DJ,79,0)</f>
        <v>0</v>
      </c>
      <c r="W32" s="1" t="s">
        <v>373</v>
      </c>
      <c r="X32" s="10" t="str">
        <f>VLOOKUP(A32,'[1]BASE DTPA'!A:DL,70,0)</f>
        <v xml:space="preserve">https://community.secop.gov.co/Public/Tendering/ContractDetailView/Index?UniqueIdentifier=CO1.PCCNTR.7358315 </v>
      </c>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row>
    <row r="33" spans="1:92" x14ac:dyDescent="0.3">
      <c r="A33" s="2" t="s">
        <v>55</v>
      </c>
      <c r="B33" s="3" t="str">
        <f>VLOOKUP(A33,'[1]BASE DTPA'!A:CN,2,0)</f>
        <v>2 NACION</v>
      </c>
      <c r="C33" s="3" t="str">
        <f>VLOOKUP(A33,'[1]BASE DTPA'!A:CQ,3,0)</f>
        <v>CPS-DTPA-33-2025</v>
      </c>
      <c r="D33" s="3" t="str">
        <f>VLOOKUP(A33,'[1]BASE DTPA'!A:CR,4,0)</f>
        <v>MARIA CAMILA CASTAÑEDA VELASQUEZ</v>
      </c>
      <c r="E33" s="4">
        <f>VLOOKUP(A33,'[1]BASE DTPA'!A:CS,5,0)</f>
        <v>45687</v>
      </c>
      <c r="F33" s="5" t="str">
        <f>VLOOKUP(A33,'[1]BASE DTPA'!A:CT,6,0)</f>
        <v>PA01-3202008-15-017 Prestar servicios profesionales con plena autonomía técnica y administrativa en DNMI Cabo Manglares en el desarrollo de actividades en los procesos de gestión contractual, administrativa, financiera, documental y la atención a derechos de petición y requerimientos de ciudadanos del área protegida en el marco de la conservación de la diversidad biológica de las áreas protegidas del SINAP</v>
      </c>
      <c r="G33" s="3" t="str">
        <f>VLOOKUP(A33,'[1]BASE DTPA'!A:CU,7,0)</f>
        <v>PROFESIONAL</v>
      </c>
      <c r="H33" s="3" t="str">
        <f>VLOOKUP(A33,'[1]BASE DTPA'!A:CV,8,0)</f>
        <v>2 CONTRATACIÓN DIRECTA</v>
      </c>
      <c r="I33" s="3" t="str">
        <f>VLOOKUP(A33,'[1]BASE DTPA'!A:CW,9,0)</f>
        <v>14 PRESTACIÓN DE SERVICIOS</v>
      </c>
      <c r="J33" s="1" t="str">
        <f>VLOOKUP(A33,'[1]BASE DTPA'!A:CX,10,0)</f>
        <v>N/A</v>
      </c>
      <c r="K33" s="1">
        <f>VLOOKUP(A33,'[1]BASE DTPA'!A:CY,11,0)</f>
        <v>80111600</v>
      </c>
      <c r="L33" s="6">
        <f>VLOOKUP(A33,'[1]BASE DTPA'!A:CZ,15,0)</f>
        <v>3818858</v>
      </c>
      <c r="M33" s="6">
        <f>VLOOKUP(A33,'[1]BASE DTPA'!A:DA,16,0)</f>
        <v>22913148</v>
      </c>
      <c r="N33" s="1" t="str">
        <f>VLOOKUP(A33,'[1]BASE DTPA'!A:DB,18,0)</f>
        <v>1 PERSONA NATURAL</v>
      </c>
      <c r="O33" s="1" t="str">
        <f>VLOOKUP(A33,'[1]BASE DTPA'!A:DC,19,0)</f>
        <v>3 CÉDULA DE CIUDADANÍA</v>
      </c>
      <c r="P33" s="6">
        <f>VLOOKUP(A33,'[1]BASE DTPA'!A:DD,20,0)</f>
        <v>1006106067</v>
      </c>
      <c r="Q33" s="6" t="str">
        <f>VLOOKUP(A33,'[1]BASE DTPA'!A:DE,22,0)</f>
        <v>N-A</v>
      </c>
      <c r="R33" s="1" t="str">
        <f>VLOOKUP(A33,'[1]BASE DTPA'!A:DF,38,0)</f>
        <v>DNMI CABO MANGLARES</v>
      </c>
      <c r="S33" s="1">
        <f>VLOOKUP(A33,'[1]BASE DTPA'!A:DG,43,0)</f>
        <v>180</v>
      </c>
      <c r="T33" s="8">
        <f>VLOOKUP(A33,'[1]BASE DTPA'!A:DH,53,0)</f>
        <v>45687</v>
      </c>
      <c r="U33" s="8">
        <f>VLOOKUP(A33,'[1]BASE DTPA'!A:DI,54,0)</f>
        <v>45960</v>
      </c>
      <c r="V33" s="1">
        <f>VLOOKUP(A33,'[1]BASE DTPA'!A:DJ,79,0)</f>
        <v>0</v>
      </c>
      <c r="W33" s="1" t="s">
        <v>373</v>
      </c>
      <c r="X33" s="10" t="str">
        <f>VLOOKUP(A33,'[1]BASE DTPA'!A:DL,70,0)</f>
        <v xml:space="preserve">https://community.secop.gov.co/Public/Tendering/ContractDetailView/Index?UniqueIdentifier=CO1.PCCNTR.7366844 </v>
      </c>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row>
    <row r="34" spans="1:92" x14ac:dyDescent="0.3">
      <c r="A34" s="2" t="s">
        <v>56</v>
      </c>
      <c r="B34" s="3" t="str">
        <f>VLOOKUP(A34,'[1]BASE DTPA'!A:CN,2,0)</f>
        <v>2 NACION</v>
      </c>
      <c r="C34" s="3" t="str">
        <f>VLOOKUP(A34,'[1]BASE DTPA'!A:CQ,3,0)</f>
        <v>CPS-DTPA-34-2025</v>
      </c>
      <c r="D34" s="3" t="str">
        <f>VLOOKUP(A34,'[1]BASE DTPA'!A:CR,4,0)</f>
        <v>PABLO JOSE GALVIS MUÑOZ</v>
      </c>
      <c r="E34" s="4">
        <f>VLOOKUP(A34,'[1]BASE DTPA'!A:CS,5,0)</f>
        <v>45691</v>
      </c>
      <c r="F34" s="5" t="str">
        <f>VLOOKUP(A34,'[1]BASE DTPA'!A:CT,6,0)</f>
        <v>PA00-3202032-1-027 Prestar servicios profesionales con plena autonomía técnica y administrativa en la Dirección Territorial Pacífico, en la implementación y seguimiento de las acciones jurídicas del proceso sancionatorio derivados del ejercicio de la autoridad ambiental ejercida en las áreas protegidas administradas por PNNC, en el marco de la conservación de la diversidad biológica de las áreas protegidas del SINAP Nacional.</v>
      </c>
      <c r="G34" s="3" t="str">
        <f>VLOOKUP(A34,'[1]BASE DTPA'!A:CU,7,0)</f>
        <v>PROFESIONAL</v>
      </c>
      <c r="H34" s="3" t="str">
        <f>VLOOKUP(A34,'[1]BASE DTPA'!A:CV,8,0)</f>
        <v>2 CONTRATACIÓN DIRECTA</v>
      </c>
      <c r="I34" s="3" t="str">
        <f>VLOOKUP(A34,'[1]BASE DTPA'!A:CW,9,0)</f>
        <v>14 PRESTACIÓN DE SERVICIOS</v>
      </c>
      <c r="J34" s="1" t="str">
        <f>VLOOKUP(A34,'[1]BASE DTPA'!A:CX,10,0)</f>
        <v>N/A</v>
      </c>
      <c r="K34" s="1">
        <f>VLOOKUP(A34,'[1]BASE DTPA'!A:CY,11,0)</f>
        <v>80111600</v>
      </c>
      <c r="L34" s="6">
        <f>VLOOKUP(A34,'[1]BASE DTPA'!A:CZ,15,0)</f>
        <v>6347913</v>
      </c>
      <c r="M34" s="6">
        <f>VLOOKUP(A34,'[1]BASE DTPA'!A:DA,16,0)</f>
        <v>69403849</v>
      </c>
      <c r="N34" s="1" t="str">
        <f>VLOOKUP(A34,'[1]BASE DTPA'!A:DB,18,0)</f>
        <v>1 PERSONA NATURAL</v>
      </c>
      <c r="O34" s="1" t="str">
        <f>VLOOKUP(A34,'[1]BASE DTPA'!A:DC,19,0)</f>
        <v>3 CÉDULA DE CIUDADANÍA</v>
      </c>
      <c r="P34" s="6">
        <f>VLOOKUP(A34,'[1]BASE DTPA'!A:DD,20,0)</f>
        <v>76332161</v>
      </c>
      <c r="Q34" s="6" t="str">
        <f>VLOOKUP(A34,'[1]BASE DTPA'!A:DE,22,0)</f>
        <v>N-A</v>
      </c>
      <c r="R34" s="1" t="str">
        <f>VLOOKUP(A34,'[1]BASE DTPA'!A:DF,38,0)</f>
        <v>DTPA</v>
      </c>
      <c r="S34" s="1">
        <f>VLOOKUP(A34,'[1]BASE DTPA'!A:DG,43,0)</f>
        <v>328</v>
      </c>
      <c r="T34" s="8">
        <f>VLOOKUP(A34,'[1]BASE DTPA'!A:DH,53,0)</f>
        <v>45691</v>
      </c>
      <c r="U34" s="8">
        <f>VLOOKUP(A34,'[1]BASE DTPA'!A:DI,54,0)</f>
        <v>45747</v>
      </c>
      <c r="V34" s="1">
        <f>VLOOKUP(A34,'[1]BASE DTPA'!A:DJ,79,0)</f>
        <v>0</v>
      </c>
      <c r="W34" s="1" t="str">
        <f>VLOOKUP(A34,'[1]BASE DTPA'!A:DK,68,0)</f>
        <v>TERMINADO ANTICIPADAMENTE</v>
      </c>
      <c r="X34" s="10" t="str">
        <f>VLOOKUP(A34,'[1]BASE DTPA'!A:DL,70,0)</f>
        <v xml:space="preserve">https://community.secop.gov.co/Public/Tendering/ContractDetailView/Index?UniqueIdentifier=CO1.PCCNTR.7391855 </v>
      </c>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row>
    <row r="35" spans="1:92" x14ac:dyDescent="0.3">
      <c r="A35" s="2" t="s">
        <v>57</v>
      </c>
      <c r="B35" s="3" t="str">
        <f>VLOOKUP(A35,'[1]BASE DTPA'!A:CN,2,0)</f>
        <v>2 NACION</v>
      </c>
      <c r="C35" s="3" t="str">
        <f>VLOOKUP(A35,'[1]BASE DTPA'!A:CQ,3,0)</f>
        <v>CPS-DTPA-35-2025</v>
      </c>
      <c r="D35" s="3" t="str">
        <f>VLOOKUP(A35,'[1]BASE DTPA'!A:CR,4,0)</f>
        <v>YEIMI FABIOLA RINCON TORRES</v>
      </c>
      <c r="E35" s="4">
        <f>VLOOKUP(A35,'[1]BASE DTPA'!A:CS,5,0)</f>
        <v>45691</v>
      </c>
      <c r="F35" s="5" t="str">
        <f>VLOOKUP(A35,'[1]BASE DTPA'!A:CT,6,0)</f>
        <v>PA00-3202008-9-032 Prestar servicios profesionales con plena autonomía técnica y administrativa en la Dirección Territorial Pacifico para realizar consolidación, revisión, análisis, reporte de información y demás actividades requeridas para la ejecución del ordenamiento ecoturístico en las áreas protegidas en el marco de la conservación de la diversidad biológica de las áreas protegidas del SINAP Nacional.</v>
      </c>
      <c r="G35" s="3" t="str">
        <f>VLOOKUP(A35,'[1]BASE DTPA'!A:CU,7,0)</f>
        <v>PROFESIONAL</v>
      </c>
      <c r="H35" s="3" t="str">
        <f>VLOOKUP(A35,'[1]BASE DTPA'!A:CV,8,0)</f>
        <v>2 CONTRATACIÓN DIRECTA</v>
      </c>
      <c r="I35" s="3" t="str">
        <f>VLOOKUP(A35,'[1]BASE DTPA'!A:CW,9,0)</f>
        <v>14 PRESTACIÓN DE SERVICIOS</v>
      </c>
      <c r="J35" s="1" t="str">
        <f>VLOOKUP(A35,'[1]BASE DTPA'!A:CX,10,0)</f>
        <v>N/A</v>
      </c>
      <c r="K35" s="1">
        <f>VLOOKUP(A35,'[1]BASE DTPA'!A:CY,11,0)</f>
        <v>80111600</v>
      </c>
      <c r="L35" s="6">
        <f>VLOOKUP(A35,'[1]BASE DTPA'!A:CZ,15,0)</f>
        <v>6347913</v>
      </c>
      <c r="M35" s="6">
        <f>VLOOKUP(A35,'[1]BASE DTPA'!A:DA,16,0)</f>
        <v>69403849</v>
      </c>
      <c r="N35" s="1" t="str">
        <f>VLOOKUP(A35,'[1]BASE DTPA'!A:DB,18,0)</f>
        <v>1 PERSONA NATURAL</v>
      </c>
      <c r="O35" s="1" t="str">
        <f>VLOOKUP(A35,'[1]BASE DTPA'!A:DC,19,0)</f>
        <v>3 CÉDULA DE CIUDADANÍA</v>
      </c>
      <c r="P35" s="6">
        <f>VLOOKUP(A35,'[1]BASE DTPA'!A:DD,20,0)</f>
        <v>1052395035</v>
      </c>
      <c r="Q35" s="6" t="str">
        <f>VLOOKUP(A35,'[1]BASE DTPA'!A:DE,22,0)</f>
        <v>N-A</v>
      </c>
      <c r="R35" s="1" t="str">
        <f>VLOOKUP(A35,'[1]BASE DTPA'!A:DF,38,0)</f>
        <v>DTPA</v>
      </c>
      <c r="S35" s="1">
        <f>VLOOKUP(A35,'[1]BASE DTPA'!A:DG,43,0)</f>
        <v>328</v>
      </c>
      <c r="T35" s="8">
        <f>VLOOKUP(A35,'[1]BASE DTPA'!A:DH,53,0)</f>
        <v>45691</v>
      </c>
      <c r="U35" s="8">
        <f>VLOOKUP(A35,'[1]BASE DTPA'!A:DI,54,0)</f>
        <v>46022</v>
      </c>
      <c r="V35" s="1">
        <f>VLOOKUP(A35,'[1]BASE DTPA'!A:DJ,79,0)</f>
        <v>0</v>
      </c>
      <c r="W35" s="1" t="s">
        <v>373</v>
      </c>
      <c r="X35" s="10" t="str">
        <f>VLOOKUP(A35,'[1]BASE DTPA'!A:DL,70,0)</f>
        <v xml:space="preserve">https://community.secop.gov.co/Public/Tendering/ContractDetailView/Index?UniqueIdentifier=CO1.PCCNTR.7392324 </v>
      </c>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row>
    <row r="36" spans="1:92" x14ac:dyDescent="0.3">
      <c r="A36" s="2" t="s">
        <v>58</v>
      </c>
      <c r="B36" s="3" t="str">
        <f>VLOOKUP(A36,'[1]BASE DTPA'!A:CN,2,0)</f>
        <v>2 NACION</v>
      </c>
      <c r="C36" s="3" t="str">
        <f>VLOOKUP(A36,'[1]BASE DTPA'!A:CQ,3,0)</f>
        <v>CPS-DTPA-36-2025</v>
      </c>
      <c r="D36" s="3" t="str">
        <f>VLOOKUP(A36,'[1]BASE DTPA'!A:CR,4,0)</f>
        <v>ANDRÉS FELIPE ECHEVERRY RAMÍREZ</v>
      </c>
      <c r="E36" s="4">
        <f>VLOOKUP(A36,'[1]BASE DTPA'!A:CS,5,0)</f>
        <v>45692</v>
      </c>
      <c r="F36" s="5" t="str">
        <f>VLOOKUP(A36,'[1]BASE DTPA'!A:CT,6,0)</f>
        <v>PA06-3202032-1-006 Prestar servicios de apoyo a la gestión con plena autonomía técnica y administrativa en el PNN LOS Katíos para Implementar las acciones técnicas de las estrategias de prevención, vigilancia y control en el área protegida, en el marco de la conservación de la diversidad biológica de las áreas protegidas del SINAP nacional.</v>
      </c>
      <c r="G36" s="3" t="str">
        <f>VLOOKUP(A36,'[1]BASE DTPA'!A:CU,7,0)</f>
        <v>APOYO A LA GESTIÓN</v>
      </c>
      <c r="H36" s="3" t="str">
        <f>VLOOKUP(A36,'[1]BASE DTPA'!A:CV,8,0)</f>
        <v>2 CONTRATACIÓN DIRECTA</v>
      </c>
      <c r="I36" s="3" t="str">
        <f>VLOOKUP(A36,'[1]BASE DTPA'!A:CW,9,0)</f>
        <v>14 PRESTACIÓN DE SERVICIOS</v>
      </c>
      <c r="J36" s="1" t="str">
        <f>VLOOKUP(A36,'[1]BASE DTPA'!A:CX,10,0)</f>
        <v>N/A</v>
      </c>
      <c r="K36" s="1">
        <f>VLOOKUP(A36,'[1]BASE DTPA'!A:CY,11,0)</f>
        <v>80111600</v>
      </c>
      <c r="L36" s="6">
        <f>VLOOKUP(A36,'[1]BASE DTPA'!A:CZ,15,0)</f>
        <v>2948106</v>
      </c>
      <c r="M36" s="6">
        <f>VLOOKUP(A36,'[1]BASE DTPA'!A:DA,16,0)</f>
        <v>32036085</v>
      </c>
      <c r="N36" s="1" t="str">
        <f>VLOOKUP(A36,'[1]BASE DTPA'!A:DB,18,0)</f>
        <v>1 PERSONA NATURAL</v>
      </c>
      <c r="O36" s="1" t="str">
        <f>VLOOKUP(A36,'[1]BASE DTPA'!A:DC,19,0)</f>
        <v>3 CÉDULA DE CIUDADANÍA</v>
      </c>
      <c r="P36" s="6">
        <f>VLOOKUP(A36,'[1]BASE DTPA'!A:DD,20,0)</f>
        <v>1075090109</v>
      </c>
      <c r="Q36" s="6" t="str">
        <f>VLOOKUP(A36,'[1]BASE DTPA'!A:DE,22,0)</f>
        <v>N-A</v>
      </c>
      <c r="R36" s="1" t="str">
        <f>VLOOKUP(A36,'[1]BASE DTPA'!A:DF,38,0)</f>
        <v>PNN LOS KATIOS</v>
      </c>
      <c r="S36" s="1">
        <f>VLOOKUP(A36,'[1]BASE DTPA'!A:DG,43,0)</f>
        <v>327</v>
      </c>
      <c r="T36" s="8">
        <f>VLOOKUP(A36,'[1]BASE DTPA'!A:DH,53,0)</f>
        <v>45692</v>
      </c>
      <c r="U36" s="8">
        <f>VLOOKUP(A36,'[1]BASE DTPA'!A:DI,54,0)</f>
        <v>46022</v>
      </c>
      <c r="V36" s="1">
        <f>VLOOKUP(A36,'[1]BASE DTPA'!A:DJ,79,0)</f>
        <v>0</v>
      </c>
      <c r="W36" s="1" t="s">
        <v>373</v>
      </c>
      <c r="X36" s="10" t="str">
        <f>VLOOKUP(A36,'[1]BASE DTPA'!A:DL,70,0)</f>
        <v xml:space="preserve">https://community.secop.gov.co/Public/Tendering/ContractDetailView/Index?UniqueIdentifier=CO1.PCCNTR.7401570 </v>
      </c>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row>
    <row r="37" spans="1:92" x14ac:dyDescent="0.3">
      <c r="A37" s="2" t="s">
        <v>59</v>
      </c>
      <c r="B37" s="3" t="str">
        <f>VLOOKUP(A37,'[1]BASE DTPA'!A:CN,2,0)</f>
        <v>2 NACION</v>
      </c>
      <c r="C37" s="3" t="str">
        <f>VLOOKUP(A37,'[1]BASE DTPA'!A:CQ,3,0)</f>
        <v>CPS-DTPA-37-2025</v>
      </c>
      <c r="D37" s="3" t="str">
        <f>VLOOKUP(A37,'[1]BASE DTPA'!A:CR,4,0)</f>
        <v>ALEXANDER PINO ANGULO</v>
      </c>
      <c r="E37" s="4">
        <f>VLOOKUP(A37,'[1]BASE DTPA'!A:CS,5,0)</f>
        <v>45692</v>
      </c>
      <c r="F37" s="5" t="str">
        <f>VLOOKUP(A37,'[1]BASE DTPA'!A:CT,6,0)</f>
        <v>PA06-3202032-1-002 Prestar servicios de apoyo a la gestión con plena autonomía técnica y administrativa en el PNN Los Katíos en el desarrollo de las acciones operativas en la implementación de la estrategia de prevención, vigilancia y control en el área protegida, en el marco de la conservación de la diversidad biológica de las áreas protegidas del SINAP nacional.</v>
      </c>
      <c r="G37" s="3" t="str">
        <f>VLOOKUP(A37,'[1]BASE DTPA'!A:CU,7,0)</f>
        <v>APOYO A LA GESTIÓN</v>
      </c>
      <c r="H37" s="3" t="str">
        <f>VLOOKUP(A37,'[1]BASE DTPA'!A:CV,8,0)</f>
        <v>2 CONTRATACIÓN DIRECTA</v>
      </c>
      <c r="I37" s="3" t="str">
        <f>VLOOKUP(A37,'[1]BASE DTPA'!A:CW,9,0)</f>
        <v>14 PRESTACIÓN DE SERVICIOS</v>
      </c>
      <c r="J37" s="1" t="str">
        <f>VLOOKUP(A37,'[1]BASE DTPA'!A:CX,10,0)</f>
        <v>N/A</v>
      </c>
      <c r="K37" s="1">
        <f>VLOOKUP(A37,'[1]BASE DTPA'!A:CY,11,0)</f>
        <v>80111600</v>
      </c>
      <c r="L37" s="6">
        <f>VLOOKUP(A37,'[1]BASE DTPA'!A:CZ,15,0)</f>
        <v>1836237</v>
      </c>
      <c r="M37" s="6">
        <f>VLOOKUP(A37,'[1]BASE DTPA'!A:DA,16,0)</f>
        <v>19953775</v>
      </c>
      <c r="N37" s="1" t="str">
        <f>VLOOKUP(A37,'[1]BASE DTPA'!A:DB,18,0)</f>
        <v>1 PERSONA NATURAL</v>
      </c>
      <c r="O37" s="1" t="str">
        <f>VLOOKUP(A37,'[1]BASE DTPA'!A:DC,19,0)</f>
        <v>3 CÉDULA DE CIUDADANÍA</v>
      </c>
      <c r="P37" s="6">
        <f>VLOOKUP(A37,'[1]BASE DTPA'!A:DD,20,0)</f>
        <v>1045525767</v>
      </c>
      <c r="Q37" s="6" t="str">
        <f>VLOOKUP(A37,'[1]BASE DTPA'!A:DE,22,0)</f>
        <v>N-A</v>
      </c>
      <c r="R37" s="1" t="str">
        <f>VLOOKUP(A37,'[1]BASE DTPA'!A:DF,38,0)</f>
        <v>PNN LOS KATIOS</v>
      </c>
      <c r="S37" s="1">
        <f>VLOOKUP(A37,'[1]BASE DTPA'!A:DG,43,0)</f>
        <v>327</v>
      </c>
      <c r="T37" s="8">
        <f>VLOOKUP(A37,'[1]BASE DTPA'!A:DH,53,0)</f>
        <v>45693</v>
      </c>
      <c r="U37" s="8">
        <f>VLOOKUP(A37,'[1]BASE DTPA'!A:DI,54,0)</f>
        <v>46022</v>
      </c>
      <c r="V37" s="1">
        <f>VLOOKUP(A37,'[1]BASE DTPA'!A:DJ,79,0)</f>
        <v>0</v>
      </c>
      <c r="W37" s="1" t="s">
        <v>373</v>
      </c>
      <c r="X37" s="10" t="str">
        <f>VLOOKUP(A37,'[1]BASE DTPA'!A:DL,70,0)</f>
        <v xml:space="preserve">https://community.secop.gov.co/Public/Tendering/ContractDetailView/Index?UniqueIdentifier=CO1.PCCNTR.7402577 </v>
      </c>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row>
    <row r="38" spans="1:92" x14ac:dyDescent="0.3">
      <c r="A38" s="2" t="s">
        <v>60</v>
      </c>
      <c r="B38" s="3" t="str">
        <f>VLOOKUP(A38,'[1]BASE DTPA'!A:CN,2,0)</f>
        <v>1 FONAM</v>
      </c>
      <c r="C38" s="3" t="str">
        <f>VLOOKUP(A38,'[1]BASE DTPA'!A:CQ,3,0)</f>
        <v>CPS-DTPA-38-2025</v>
      </c>
      <c r="D38" s="3" t="str">
        <f>VLOOKUP(A38,'[1]BASE DTPA'!A:CR,4,0)</f>
        <v xml:space="preserve">LOREN LIZETH OSORIO MERA   </v>
      </c>
      <c r="E38" s="4">
        <f>VLOOKUP(A38,'[1]BASE DTPA'!A:CS,5,0)</f>
        <v>45692</v>
      </c>
      <c r="F38" s="5" t="str">
        <f>VLOOKUP(A38,'[1]BASE DTPA'!A:CT,6,0)</f>
        <v>PA10-3202008-15-008 Prestar servicios profesionales con plena autonomia tecnica y administrativa en PNN UTRIA en el desarrollo de actividades en lo procesos de gestión contractual, administrativa, financiera, documental y la atención a derechos de petición y requerimientos de ciudadanos del área protegida en el marco de la conservación de la diversidad biológica de las áreas protegidas del SINAP</v>
      </c>
      <c r="G38" s="3" t="str">
        <f>VLOOKUP(A38,'[1]BASE DTPA'!A:CU,7,0)</f>
        <v>PROFESIONAL</v>
      </c>
      <c r="H38" s="3" t="str">
        <f>VLOOKUP(A38,'[1]BASE DTPA'!A:CV,8,0)</f>
        <v>2 CONTRATACIÓN DIRECTA</v>
      </c>
      <c r="I38" s="3" t="str">
        <f>VLOOKUP(A38,'[1]BASE DTPA'!A:CW,9,0)</f>
        <v>14 PRESTACIÓN DE SERVICIOS</v>
      </c>
      <c r="J38" s="1" t="str">
        <f>VLOOKUP(A38,'[1]BASE DTPA'!A:CX,10,0)</f>
        <v>N/A</v>
      </c>
      <c r="K38" s="1">
        <f>VLOOKUP(A38,'[1]BASE DTPA'!A:CY,11,0)</f>
        <v>80111600</v>
      </c>
      <c r="L38" s="6">
        <f>VLOOKUP(A38,'[1]BASE DTPA'!A:CZ,15,0)</f>
        <v>4200744</v>
      </c>
      <c r="M38" s="6">
        <f>VLOOKUP(A38,'[1]BASE DTPA'!A:DA,16,0)</f>
        <v>43407688</v>
      </c>
      <c r="N38" s="1" t="str">
        <f>VLOOKUP(A38,'[1]BASE DTPA'!A:DB,18,0)</f>
        <v>1 PERSONA NATURAL</v>
      </c>
      <c r="O38" s="1" t="str">
        <f>VLOOKUP(A38,'[1]BASE DTPA'!A:DC,19,0)</f>
        <v>3 CÉDULA DE CIUDADANÍA</v>
      </c>
      <c r="P38" s="6">
        <f>VLOOKUP(A38,'[1]BASE DTPA'!A:DD,20,0)</f>
        <v>1114453706</v>
      </c>
      <c r="Q38" s="6" t="str">
        <f>VLOOKUP(A38,'[1]BASE DTPA'!A:DE,22,0)</f>
        <v>N-A</v>
      </c>
      <c r="R38" s="1" t="str">
        <f>VLOOKUP(A38,'[1]BASE DTPA'!A:DF,38,0)</f>
        <v xml:space="preserve">PNN UTRÍA </v>
      </c>
      <c r="S38" s="1">
        <f>VLOOKUP(A38,'[1]BASE DTPA'!A:DG,43,0)</f>
        <v>310</v>
      </c>
      <c r="T38" s="8">
        <f>VLOOKUP(A38,'[1]BASE DTPA'!A:DH,53,0)</f>
        <v>45692</v>
      </c>
      <c r="U38" s="8">
        <f>VLOOKUP(A38,'[1]BASE DTPA'!A:DI,54,0)</f>
        <v>46022</v>
      </c>
      <c r="V38" s="1">
        <f>VLOOKUP(A38,'[1]BASE DTPA'!A:DJ,79,0)</f>
        <v>0</v>
      </c>
      <c r="W38" s="1" t="s">
        <v>373</v>
      </c>
      <c r="X38" s="10" t="str">
        <f>VLOOKUP(A38,'[1]BASE DTPA'!A:DL,70,0)</f>
        <v xml:space="preserve">https://community.secop.gov.co/Public/Tendering/ContractDetailView/Index?UniqueIdentifier=CO1.PCCNTR.7401478 </v>
      </c>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row>
    <row r="39" spans="1:92" x14ac:dyDescent="0.3">
      <c r="A39" s="2" t="s">
        <v>61</v>
      </c>
      <c r="B39" s="3" t="str">
        <f>VLOOKUP(A39,'[1]BASE DTPA'!A:CN,2,0)</f>
        <v>1 FONAM</v>
      </c>
      <c r="C39" s="3" t="str">
        <f>VLOOKUP(A39,'[1]BASE DTPA'!A:CQ,3,0)</f>
        <v>CPS-DTPA-39-2025</v>
      </c>
      <c r="D39" s="3" t="str">
        <f>VLOOKUP(A39,'[1]BASE DTPA'!A:CR,4,0)</f>
        <v>DANNYTHZA STEPHANY MONÁ VELASCO</v>
      </c>
      <c r="E39" s="4">
        <f>VLOOKUP(A39,'[1]BASE DTPA'!A:CS,5,0)</f>
        <v>45693</v>
      </c>
      <c r="F39" s="5" t="str">
        <f>VLOOKUP(A39,'[1]BASE DTPA'!A:CT,6,0)</f>
        <v>PA04-3202056-5-037 Prestar servicios profesionales con plena autonomía técnica y administrativa en el PNN Farallones de Cali en la realización de las actividades necesarias para adelantar procesos de comunicación y educación ambiental con actores priorizados y vinculados a la gestión territorial de las áreas protegidas, especialmente en los ecosistemas andinos y de páramo, en el marco de la conservación de la diversidad biológica de las Áreas Protegidas del SINAP Nacional.</v>
      </c>
      <c r="G39" s="3" t="str">
        <f>VLOOKUP(A39,'[1]BASE DTPA'!A:CU,7,0)</f>
        <v>PROFESIONAL</v>
      </c>
      <c r="H39" s="3" t="str">
        <f>VLOOKUP(A39,'[1]BASE DTPA'!A:CV,8,0)</f>
        <v>2 CONTRATACIÓN DIRECTA</v>
      </c>
      <c r="I39" s="3" t="str">
        <f>VLOOKUP(A39,'[1]BASE DTPA'!A:CW,9,0)</f>
        <v>14 PRESTACIÓN DE SERVICIOS</v>
      </c>
      <c r="J39" s="1" t="str">
        <f>VLOOKUP(A39,'[1]BASE DTPA'!A:CX,10,0)</f>
        <v>N/A</v>
      </c>
      <c r="K39" s="1">
        <f>VLOOKUP(A39,'[1]BASE DTPA'!A:CY,11,0)</f>
        <v>80111600</v>
      </c>
      <c r="L39" s="6">
        <f>VLOOKUP(A39,'[1]BASE DTPA'!A:CZ,15,0)</f>
        <v>4620818</v>
      </c>
      <c r="M39" s="6">
        <f>VLOOKUP(A39,'[1]BASE DTPA'!A:DA,16,0)</f>
        <v>50212889</v>
      </c>
      <c r="N39" s="1" t="str">
        <f>VLOOKUP(A39,'[1]BASE DTPA'!A:DB,18,0)</f>
        <v>1 PERSONA NATURAL</v>
      </c>
      <c r="O39" s="1" t="str">
        <f>VLOOKUP(A39,'[1]BASE DTPA'!A:DC,19,0)</f>
        <v>3 CÉDULA DE CIUDADANÍA</v>
      </c>
      <c r="P39" s="6">
        <f>VLOOKUP(A39,'[1]BASE DTPA'!A:DD,20,0)</f>
        <v>1144202197</v>
      </c>
      <c r="Q39" s="6" t="str">
        <f>VLOOKUP(A39,'[1]BASE DTPA'!A:DE,22,0)</f>
        <v>N-A</v>
      </c>
      <c r="R39" s="1" t="str">
        <f>VLOOKUP(A39,'[1]BASE DTPA'!A:DF,38,0)</f>
        <v>PNN FARALLONES DE CALI</v>
      </c>
      <c r="S39" s="1">
        <f>VLOOKUP(A39,'[1]BASE DTPA'!A:DG,43,0)</f>
        <v>326</v>
      </c>
      <c r="T39" s="8">
        <f>VLOOKUP(A39,'[1]BASE DTPA'!A:DH,53,0)</f>
        <v>45693</v>
      </c>
      <c r="U39" s="8">
        <f>VLOOKUP(A39,'[1]BASE DTPA'!A:DI,54,0)</f>
        <v>46022</v>
      </c>
      <c r="V39" s="1">
        <f>VLOOKUP(A39,'[1]BASE DTPA'!A:DJ,79,0)</f>
        <v>0</v>
      </c>
      <c r="W39" s="1" t="str">
        <f>VLOOKUP(A39,'[1]BASE DTPA'!A:DK,68,0)</f>
        <v>TERMINADO ANTICIPADAMENTE</v>
      </c>
      <c r="X39" s="10" t="str">
        <f>VLOOKUP(A39,'[1]BASE DTPA'!A:DL,70,0)</f>
        <v>https://community.secop.gov.co/Public/Tendering/ContractDetailView/Index?UniqueIdentifier=CO1.PCCNTR.7405166</v>
      </c>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row>
    <row r="40" spans="1:92" x14ac:dyDescent="0.3">
      <c r="A40" s="2" t="s">
        <v>61</v>
      </c>
      <c r="B40" s="3" t="str">
        <f>VLOOKUP(A40,'[1]BASE DTPA'!A:CN,2,0)</f>
        <v>1 FONAM</v>
      </c>
      <c r="C40" s="3" t="str">
        <f>VLOOKUP(A40,'[1]BASE DTPA'!A:CQ,3,0)</f>
        <v>CPS-DTPA-39-2025</v>
      </c>
      <c r="D40" s="3" t="str">
        <f>VLOOKUP(A40,'[1]BASE DTPA'!A:CR,4,0)</f>
        <v>DANNYTHZA STEPHANY MONÁ VELASCO</v>
      </c>
      <c r="E40" s="4">
        <f>VLOOKUP(A40,'[1]BASE DTPA'!A:CS,5,0)</f>
        <v>45693</v>
      </c>
      <c r="F40" s="5" t="str">
        <f>VLOOKUP(A40,'[1]BASE DTPA'!A:CT,6,0)</f>
        <v>PA04-3202056-5-037 Prestar servicios profesionales con plena autonomía técnica y administrativa en el PNN Farallones de Cali en la realización de las actividades necesarias para adelantar procesos de comunicación y educación ambiental con actores priorizados y vinculados a la gestión territorial de las áreas protegidas, especialmente en los ecosistemas andinos y de páramo, en el marco de la conservación de la diversidad biológica de las Áreas Protegidas del SINAP Nacional.</v>
      </c>
      <c r="G40" s="3" t="str">
        <f>VLOOKUP(A40,'[1]BASE DTPA'!A:CU,7,0)</f>
        <v>PROFESIONAL</v>
      </c>
      <c r="H40" s="3" t="str">
        <f>VLOOKUP(A40,'[1]BASE DTPA'!A:CV,8,0)</f>
        <v>2 CONTRATACIÓN DIRECTA</v>
      </c>
      <c r="I40" s="3" t="str">
        <f>VLOOKUP(A40,'[1]BASE DTPA'!A:CW,9,0)</f>
        <v>14 PRESTACIÓN DE SERVICIOS</v>
      </c>
      <c r="J40" s="1" t="str">
        <f>VLOOKUP(A40,'[1]BASE DTPA'!A:CX,10,0)</f>
        <v>N/A</v>
      </c>
      <c r="K40" s="1">
        <f>VLOOKUP(A40,'[1]BASE DTPA'!A:CY,11,0)</f>
        <v>80111600</v>
      </c>
      <c r="L40" s="6">
        <f>VLOOKUP(A40,'[1]BASE DTPA'!A:CZ,15,0)</f>
        <v>4620818</v>
      </c>
      <c r="M40" s="6">
        <f>VLOOKUP(A40,'[1]BASE DTPA'!A:DA,16,0)</f>
        <v>50212889</v>
      </c>
      <c r="N40" s="1" t="str">
        <f>VLOOKUP(A40,'[1]BASE DTPA'!A:DB,18,0)</f>
        <v>1 PERSONA NATURAL</v>
      </c>
      <c r="O40" s="1" t="str">
        <f>VLOOKUP(A40,'[1]BASE DTPA'!A:DC,19,0)</f>
        <v>3 CÉDULA DE CIUDADANÍA</v>
      </c>
      <c r="P40" s="6">
        <f>VLOOKUP(A40,'[1]BASE DTPA'!A:DD,20,0)</f>
        <v>1144202197</v>
      </c>
      <c r="Q40" s="6" t="str">
        <f>VLOOKUP(A40,'[1]BASE DTPA'!A:DE,22,0)</f>
        <v>N-A</v>
      </c>
      <c r="R40" s="1" t="str">
        <f>VLOOKUP(A40,'[1]BASE DTPA'!A:DF,38,0)</f>
        <v>PNN FARALLONES DE CALI</v>
      </c>
      <c r="S40" s="1">
        <f>VLOOKUP(A40,'[1]BASE DTPA'!A:DG,43,0)</f>
        <v>326</v>
      </c>
      <c r="T40" s="8">
        <f>VLOOKUP(A40,'[1]BASE DTPA'!A:DH,53,0)</f>
        <v>45693</v>
      </c>
      <c r="U40" s="8">
        <f>VLOOKUP(A40,'[1]BASE DTPA'!A:DI,54,0)</f>
        <v>46022</v>
      </c>
      <c r="V40" s="1">
        <f>VLOOKUP(A40,'[1]BASE DTPA'!A:DJ,79,0)</f>
        <v>0</v>
      </c>
      <c r="W40" s="1" t="str">
        <f>VLOOKUP(A40,'[1]BASE DTPA'!A:DK,68,0)</f>
        <v>TERMINADO ANTICIPADAMENTE</v>
      </c>
      <c r="X40" s="10" t="str">
        <f>VLOOKUP(A40,'[1]BASE DTPA'!A:DL,70,0)</f>
        <v>https://community.secop.gov.co/Public/Tendering/ContractDetailView/Index?UniqueIdentifier=CO1.PCCNTR.7405166</v>
      </c>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row>
    <row r="41" spans="1:92" x14ac:dyDescent="0.3">
      <c r="A41" s="2" t="s">
        <v>62</v>
      </c>
      <c r="B41" s="3" t="str">
        <f>VLOOKUP(A41,'[1]BASE DTPA'!A:CN,2,0)</f>
        <v>1 FONAM</v>
      </c>
      <c r="C41" s="3" t="str">
        <f>VLOOKUP(A41,'[1]BASE DTPA'!A:CQ,3,0)</f>
        <v>CPS-DTPA-41-2025</v>
      </c>
      <c r="D41" s="3" t="str">
        <f>VLOOKUP(A41,'[1]BASE DTPA'!A:CR,4,0)</f>
        <v>DAVID STEVEN CASTAÑO LÓPEZ</v>
      </c>
      <c r="E41" s="4">
        <f>VLOOKUP(A41,'[1]BASE DTPA'!A:CS,5,0)</f>
        <v>45693</v>
      </c>
      <c r="F41" s="5" t="str">
        <f>VLOOKUP(A41,'[1]BASE DTPA'!A:CT,6,0)</f>
        <v>PA04-3202053-26-081 Prestar servicios profesionales con plena autonomía técnica y administrativa en el PNN Farallones de Cali en la realización de las actividades necesarias para Implementar la ruta de acuerdos de conservación con familias campesinas que usan o habitan las áreas protegidas, especialmente en los ecosistemas andinos y de páramo, en el marco de la conservación de la diversidad biológica de las Áreas Protegidas del SINAP Nacional.</v>
      </c>
      <c r="G41" s="3" t="str">
        <f>VLOOKUP(A41,'[1]BASE DTPA'!A:CU,7,0)</f>
        <v>PROFESIONAL</v>
      </c>
      <c r="H41" s="3" t="str">
        <f>VLOOKUP(A41,'[1]BASE DTPA'!A:CV,8,0)</f>
        <v>2 CONTRATACIÓN DIRECTA</v>
      </c>
      <c r="I41" s="3" t="str">
        <f>VLOOKUP(A41,'[1]BASE DTPA'!A:CW,9,0)</f>
        <v>14 PRESTACIÓN DE SERVICIOS</v>
      </c>
      <c r="J41" s="1" t="str">
        <f>VLOOKUP(A41,'[1]BASE DTPA'!A:CX,10,0)</f>
        <v>N/A</v>
      </c>
      <c r="K41" s="1">
        <f>VLOOKUP(A41,'[1]BASE DTPA'!A:CY,11,0)</f>
        <v>80111600</v>
      </c>
      <c r="L41" s="6">
        <f>VLOOKUP(A41,'[1]BASE DTPA'!A:CZ,15,0)</f>
        <v>6347912</v>
      </c>
      <c r="M41" s="6">
        <f>VLOOKUP(A41,'[1]BASE DTPA'!A:DA,16,0)</f>
        <v>68980644</v>
      </c>
      <c r="N41" s="1" t="str">
        <f>VLOOKUP(A41,'[1]BASE DTPA'!A:DB,18,0)</f>
        <v>1 PERSONA NATURAL</v>
      </c>
      <c r="O41" s="1" t="str">
        <f>VLOOKUP(A41,'[1]BASE DTPA'!A:DC,19,0)</f>
        <v>3 CÉDULA DE CIUDADANÍA</v>
      </c>
      <c r="P41" s="6">
        <f>VLOOKUP(A41,'[1]BASE DTPA'!A:DD,20,0)</f>
        <v>1144042619</v>
      </c>
      <c r="Q41" s="6" t="str">
        <f>VLOOKUP(A41,'[1]BASE DTPA'!A:DE,22,0)</f>
        <v>N-A</v>
      </c>
      <c r="R41" s="1" t="str">
        <f>VLOOKUP(A41,'[1]BASE DTPA'!A:DF,38,0)</f>
        <v>PNN FARALLONES DE CALI</v>
      </c>
      <c r="S41" s="1">
        <f>VLOOKUP(A41,'[1]BASE DTPA'!A:DG,43,0)</f>
        <v>326</v>
      </c>
      <c r="T41" s="8">
        <f>VLOOKUP(A41,'[1]BASE DTPA'!A:DH,53,0)</f>
        <v>45693</v>
      </c>
      <c r="U41" s="8">
        <f>VLOOKUP(A41,'[1]BASE DTPA'!A:DI,54,0)</f>
        <v>46022</v>
      </c>
      <c r="V41" s="1">
        <f>VLOOKUP(A41,'[1]BASE DTPA'!A:DJ,79,0)</f>
        <v>0</v>
      </c>
      <c r="W41" s="1" t="s">
        <v>373</v>
      </c>
      <c r="X41" s="10" t="str">
        <f>VLOOKUP(A41,'[1]BASE DTPA'!A:DL,70,0)</f>
        <v>https://community.secop.gov.co/Public/Tendering/ContractDetailView/Index?UniqueIdentifier=CO1.PCCNTR.7410708</v>
      </c>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row>
    <row r="42" spans="1:92" x14ac:dyDescent="0.3">
      <c r="A42" s="2" t="s">
        <v>63</v>
      </c>
      <c r="B42" s="3" t="str">
        <f>VLOOKUP(A42,'[1]BASE DTPA'!A:CN,2,0)</f>
        <v>1 FONAM</v>
      </c>
      <c r="C42" s="3" t="str">
        <f>VLOOKUP(A42,'[1]BASE DTPA'!A:CQ,3,0)</f>
        <v>CPS-DTPA-42-2025</v>
      </c>
      <c r="D42" s="3" t="str">
        <f>VLOOKUP(A42,'[1]BASE DTPA'!A:CR,4,0)</f>
        <v>LAURA MARCELA MERA BECERRA</v>
      </c>
      <c r="E42" s="4">
        <f>VLOOKUP(A42,'[1]BASE DTPA'!A:CS,5,0)</f>
        <v>45693</v>
      </c>
      <c r="F42" s="5" t="str">
        <f>VLOOKUP(A42,'[1]BASE DTPA'!A:CT,6,0)</f>
        <v>PA09-3202008-15-017 Prestar servicios profesionales con plena autonomía técnica y administrativa en PNN Uramba Bahía Málaga en el desarrollo de actividades en los procesos de gestión contractual, administrativa, financiera, documental y la atención a derechos de petición y requerimientos de ciudadanos del área protegida en el marco de la conservación de la diversidad biológica de las áreas protegidas del SINAP</v>
      </c>
      <c r="G42" s="3" t="str">
        <f>VLOOKUP(A42,'[1]BASE DTPA'!A:CU,7,0)</f>
        <v>PROFESIONAL</v>
      </c>
      <c r="H42" s="3" t="str">
        <f>VLOOKUP(A42,'[1]BASE DTPA'!A:CV,8,0)</f>
        <v>2 CONTRATACIÓN DIRECTA</v>
      </c>
      <c r="I42" s="3" t="str">
        <f>VLOOKUP(A42,'[1]BASE DTPA'!A:CW,9,0)</f>
        <v>14 PRESTACIÓN DE SERVICIOS</v>
      </c>
      <c r="J42" s="1" t="str">
        <f>VLOOKUP(A42,'[1]BASE DTPA'!A:CX,10,0)</f>
        <v>N/A</v>
      </c>
      <c r="K42" s="1">
        <f>VLOOKUP(A42,'[1]BASE DTPA'!A:CY,11,0)</f>
        <v>80111600</v>
      </c>
      <c r="L42" s="6">
        <f>VLOOKUP(A42,'[1]BASE DTPA'!A:CZ,15,0)</f>
        <v>3818858</v>
      </c>
      <c r="M42" s="6">
        <f>VLOOKUP(A42,'[1]BASE DTPA'!A:DA,16,0)</f>
        <v>41498257</v>
      </c>
      <c r="N42" s="1" t="str">
        <f>VLOOKUP(A42,'[1]BASE DTPA'!A:DB,18,0)</f>
        <v>1 PERSONA NATURAL</v>
      </c>
      <c r="O42" s="1" t="str">
        <f>VLOOKUP(A42,'[1]BASE DTPA'!A:DC,19,0)</f>
        <v>3 CÉDULA DE CIUDADANÍA</v>
      </c>
      <c r="P42" s="6">
        <f>VLOOKUP(A42,'[1]BASE DTPA'!A:DD,20,0)</f>
        <v>1144167656</v>
      </c>
      <c r="Q42" s="6" t="str">
        <f>VLOOKUP(A42,'[1]BASE DTPA'!A:DE,22,0)</f>
        <v>N-A</v>
      </c>
      <c r="R42" s="1" t="str">
        <f>VLOOKUP(A42,'[1]BASE DTPA'!A:DF,38,0)</f>
        <v>PNN URAMBA BAHÍA MÁLAGA</v>
      </c>
      <c r="S42" s="1">
        <f>VLOOKUP(A42,'[1]BASE DTPA'!A:DG,43,0)</f>
        <v>326</v>
      </c>
      <c r="T42" s="8">
        <f>VLOOKUP(A42,'[1]BASE DTPA'!A:DH,53,0)</f>
        <v>45693</v>
      </c>
      <c r="U42" s="8">
        <f>VLOOKUP(A42,'[1]BASE DTPA'!A:DI,54,0)</f>
        <v>46022</v>
      </c>
      <c r="V42" s="1">
        <f>VLOOKUP(A42,'[1]BASE DTPA'!A:DJ,79,0)</f>
        <v>0</v>
      </c>
      <c r="W42" s="1" t="s">
        <v>373</v>
      </c>
      <c r="X42" s="10" t="str">
        <f>VLOOKUP(A42,'[1]BASE DTPA'!A:DL,70,0)</f>
        <v xml:space="preserve">https://community.secop.gov.co/Public/Tendering/ContractDetailView/Index?UniqueIdentifier=CO1.PCCNTR.7405306 </v>
      </c>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row>
    <row r="43" spans="1:92" x14ac:dyDescent="0.3">
      <c r="A43" s="2" t="s">
        <v>64</v>
      </c>
      <c r="B43" s="3" t="str">
        <f>VLOOKUP(A43,'[1]BASE DTPA'!A:CN,2,0)</f>
        <v>2 NACION</v>
      </c>
      <c r="C43" s="3" t="str">
        <f>VLOOKUP(A43,'[1]BASE DTPA'!A:CQ,3,0)</f>
        <v>CPS-DTPA-43-2025</v>
      </c>
      <c r="D43" s="3" t="str">
        <f>VLOOKUP(A43,'[1]BASE DTPA'!A:CR,4,0)</f>
        <v>ARNOVIO CHOCHO WACORIZO</v>
      </c>
      <c r="E43" s="4">
        <f>VLOOKUP(A43,'[1]BASE DTPA'!A:CS,5,0)</f>
        <v>45694</v>
      </c>
      <c r="F43" s="5" t="str">
        <f>VLOOKUP(A43,'[1]BASE DTPA'!A:CT,6,0)</f>
        <v>PA06-3202032-1-003 Prestar servicios de apoyo a la gestión con plena autonomía técnica y administrativa en el PNN Los Katíos en el desarrollo de las acciones operativas en la implementación de la estrategia de prevención, vigilancia y control en el área protegida, en el marco de la conservación de la diversidad biológica de las áreas protegidas del SINAP nacional.</v>
      </c>
      <c r="G43" s="3" t="str">
        <f>VLOOKUP(A43,'[1]BASE DTPA'!A:CU,7,0)</f>
        <v>APOYO A LA GESTIÓN</v>
      </c>
      <c r="H43" s="3" t="str">
        <f>VLOOKUP(A43,'[1]BASE DTPA'!A:CV,8,0)</f>
        <v>2 CONTRATACIÓN DIRECTA</v>
      </c>
      <c r="I43" s="3" t="str">
        <f>VLOOKUP(A43,'[1]BASE DTPA'!A:CW,9,0)</f>
        <v>14 PRESTACIÓN DE SERVICIOS</v>
      </c>
      <c r="J43" s="1" t="str">
        <f>VLOOKUP(A43,'[1]BASE DTPA'!A:CX,10,0)</f>
        <v>N/A</v>
      </c>
      <c r="K43" s="1">
        <f>VLOOKUP(A43,'[1]BASE DTPA'!A:CY,11,0)</f>
        <v>80111600</v>
      </c>
      <c r="L43" s="6">
        <f>VLOOKUP(A43,'[1]BASE DTPA'!A:CZ,15,0)</f>
        <v>1836237</v>
      </c>
      <c r="M43" s="6">
        <f>VLOOKUP(A43,'[1]BASE DTPA'!A:DA,16,0)</f>
        <v>19892568</v>
      </c>
      <c r="N43" s="1" t="str">
        <f>VLOOKUP(A43,'[1]BASE DTPA'!A:DB,18,0)</f>
        <v>1 PERSONA NATURAL</v>
      </c>
      <c r="O43" s="1" t="str">
        <f>VLOOKUP(A43,'[1]BASE DTPA'!A:DC,19,0)</f>
        <v>3 CÉDULA DE CIUDADANÍA</v>
      </c>
      <c r="P43" s="6">
        <f>VLOOKUP(A43,'[1]BASE DTPA'!A:DD,20,0)</f>
        <v>11865281</v>
      </c>
      <c r="Q43" s="6" t="str">
        <f>VLOOKUP(A43,'[1]BASE DTPA'!A:DE,22,0)</f>
        <v>N-A</v>
      </c>
      <c r="R43" s="1" t="str">
        <f>VLOOKUP(A43,'[1]BASE DTPA'!A:DF,38,0)</f>
        <v>PNN LOS KATIOS</v>
      </c>
      <c r="S43" s="1">
        <f>VLOOKUP(A43,'[1]BASE DTPA'!A:DG,43,0)</f>
        <v>326</v>
      </c>
      <c r="T43" s="8">
        <f>VLOOKUP(A43,'[1]BASE DTPA'!A:DH,53,0)</f>
        <v>45694</v>
      </c>
      <c r="U43" s="8">
        <f>VLOOKUP(A43,'[1]BASE DTPA'!A:DI,54,0)</f>
        <v>46022</v>
      </c>
      <c r="V43" s="1">
        <f>VLOOKUP(A43,'[1]BASE DTPA'!A:DJ,79,0)</f>
        <v>0</v>
      </c>
      <c r="W43" s="1" t="s">
        <v>373</v>
      </c>
      <c r="X43" s="10" t="str">
        <f>VLOOKUP(A43,'[1]BASE DTPA'!A:DL,70,0)</f>
        <v xml:space="preserve">https://community.secop.gov.co/Public/Tendering/ContractDetailView/Index?UniqueIdentifier=CO1.PCCNTR.7403965 </v>
      </c>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row>
    <row r="44" spans="1:92" x14ac:dyDescent="0.3">
      <c r="A44" s="2" t="s">
        <v>65</v>
      </c>
      <c r="B44" s="3" t="str">
        <f>VLOOKUP(A44,'[1]BASE DTPA'!A:CN,2,0)</f>
        <v>2 NACION</v>
      </c>
      <c r="C44" s="3" t="str">
        <f>VLOOKUP(A44,'[1]BASE DTPA'!A:CQ,3,0)</f>
        <v>CPS-DTPA-44-2025</v>
      </c>
      <c r="D44" s="3" t="str">
        <f>VLOOKUP(A44,'[1]BASE DTPA'!A:CR,4,0)</f>
        <v>ANGEL ALBERTO GUERRERO PAZ</v>
      </c>
      <c r="E44" s="4">
        <f>VLOOKUP(A44,'[1]BASE DTPA'!A:CS,5,0)</f>
        <v>45692</v>
      </c>
      <c r="F44" s="5" t="str">
        <f>VLOOKUP(A44,'[1]BASE DTPA'!A:CT,6,0)</f>
        <v>PA08-3202032-1-001 Prestar servicios de apoyo a la gestión con plena autonomía técnica y administrativa en el PNN Sanquianga para desarrollar las actividades operativas de prevención, vigilancia y control en el marco de la conservación de la diversidad biológica de las áreas protegidas del SINAP nacional.</v>
      </c>
      <c r="G44" s="3" t="str">
        <f>VLOOKUP(A44,'[1]BASE DTPA'!A:CU,7,0)</f>
        <v>APOYO A LA GESTIÓN</v>
      </c>
      <c r="H44" s="3" t="str">
        <f>VLOOKUP(A44,'[1]BASE DTPA'!A:CV,8,0)</f>
        <v>2 CONTRATACIÓN DIRECTA</v>
      </c>
      <c r="I44" s="3" t="str">
        <f>VLOOKUP(A44,'[1]BASE DTPA'!A:CW,9,0)</f>
        <v>14 PRESTACIÓN DE SERVICIOS</v>
      </c>
      <c r="J44" s="1" t="str">
        <f>VLOOKUP(A44,'[1]BASE DTPA'!A:CX,10,0)</f>
        <v>N/A</v>
      </c>
      <c r="K44" s="1">
        <f>VLOOKUP(A44,'[1]BASE DTPA'!A:CY,11,0)</f>
        <v>80111600</v>
      </c>
      <c r="L44" s="6">
        <f>VLOOKUP(A44,'[1]BASE DTPA'!A:CZ,15,0)</f>
        <v>1836237</v>
      </c>
      <c r="M44" s="6">
        <f>VLOOKUP(A44,'[1]BASE DTPA'!A:DA,16,0)</f>
        <v>20014983</v>
      </c>
      <c r="N44" s="1" t="str">
        <f>VLOOKUP(A44,'[1]BASE DTPA'!A:DB,18,0)</f>
        <v>1 PERSONA NATURAL</v>
      </c>
      <c r="O44" s="1" t="str">
        <f>VLOOKUP(A44,'[1]BASE DTPA'!A:DC,19,0)</f>
        <v>3 CÉDULA DE CIUDADANÍA</v>
      </c>
      <c r="P44" s="6">
        <f>VLOOKUP(A44,'[1]BASE DTPA'!A:DD,20,0)</f>
        <v>1089798708</v>
      </c>
      <c r="Q44" s="6" t="str">
        <f>VLOOKUP(A44,'[1]BASE DTPA'!A:DE,22,0)</f>
        <v>N-A</v>
      </c>
      <c r="R44" s="1" t="str">
        <f>VLOOKUP(A44,'[1]BASE DTPA'!A:DF,38,0)</f>
        <v>PNN SANQUIANGA</v>
      </c>
      <c r="S44" s="1">
        <f>VLOOKUP(A44,'[1]BASE DTPA'!A:DG,43,0)</f>
        <v>327</v>
      </c>
      <c r="T44" s="8">
        <f>VLOOKUP(A44,'[1]BASE DTPA'!A:DH,53,0)</f>
        <v>45692</v>
      </c>
      <c r="U44" s="8">
        <f>VLOOKUP(A44,'[1]BASE DTPA'!A:DI,54,0)</f>
        <v>46022</v>
      </c>
      <c r="V44" s="1">
        <f>VLOOKUP(A44,'[1]BASE DTPA'!A:DJ,79,0)</f>
        <v>0</v>
      </c>
      <c r="W44" s="1" t="s">
        <v>373</v>
      </c>
      <c r="X44" s="10" t="str">
        <f>VLOOKUP(A44,'[1]BASE DTPA'!A:DL,70,0)</f>
        <v xml:space="preserve">https://community.secop.gov.co/Public/Tendering/ContractDetailView/Index?UniqueIdentifier=CO1.PCCNTR.7403830 </v>
      </c>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row>
    <row r="45" spans="1:92" x14ac:dyDescent="0.3">
      <c r="A45" s="2" t="s">
        <v>66</v>
      </c>
      <c r="B45" s="3" t="str">
        <f>VLOOKUP(A45,'[1]BASE DTPA'!A:CN,2,0)</f>
        <v>1 FONAM</v>
      </c>
      <c r="C45" s="3" t="str">
        <f>VLOOKUP(A45,'[1]BASE DTPA'!A:CQ,3,0)</f>
        <v>CPS-DTPA-45-2025</v>
      </c>
      <c r="D45" s="3" t="str">
        <f>VLOOKUP(A45,'[1]BASE DTPA'!A:CR,4,0)</f>
        <v>DIANA KAROLINA PRECIADO ESTUPIÑAN</v>
      </c>
      <c r="E45" s="4">
        <f>VLOOKUP(A45,'[1]BASE DTPA'!A:CS,5,0)</f>
        <v>45693</v>
      </c>
      <c r="F45" s="5" t="str">
        <f>VLOOKUP(A45,'[1]BASE DTPA'!A:CT,6,0)</f>
        <v>PA01-3202008-9-013 Prestar servicios profesionales con plena autonomía tecnica y administrativa en el DNMI Cabo Manglares en el desarrollo e implementación de la línea de monitoreo e investigación en el marco de la conservación de la diversidad biológica de las áreas protegidas del SINAP nacional</v>
      </c>
      <c r="G45" s="3" t="str">
        <f>VLOOKUP(A45,'[1]BASE DTPA'!A:CU,7,0)</f>
        <v>PROFESIONAL</v>
      </c>
      <c r="H45" s="3" t="str">
        <f>VLOOKUP(A45,'[1]BASE DTPA'!A:CV,8,0)</f>
        <v>2 CONTRATACIÓN DIRECTA</v>
      </c>
      <c r="I45" s="3" t="str">
        <f>VLOOKUP(A45,'[1]BASE DTPA'!A:CW,9,0)</f>
        <v>14 PRESTACIÓN DE SERVICIOS</v>
      </c>
      <c r="J45" s="1" t="str">
        <f>VLOOKUP(A45,'[1]BASE DTPA'!A:CX,10,0)</f>
        <v>N/A</v>
      </c>
      <c r="K45" s="1">
        <f>VLOOKUP(A45,'[1]BASE DTPA'!A:CY,11,0)</f>
        <v>80111600</v>
      </c>
      <c r="L45" s="6">
        <f>VLOOKUP(A45,'[1]BASE DTPA'!A:CZ,15,0)</f>
        <v>4200744</v>
      </c>
      <c r="M45" s="6">
        <f>VLOOKUP(A45,'[1]BASE DTPA'!A:DA,16,0)</f>
        <v>42567539</v>
      </c>
      <c r="N45" s="1" t="str">
        <f>VLOOKUP(A45,'[1]BASE DTPA'!A:DB,18,0)</f>
        <v>1 PERSONA NATURAL</v>
      </c>
      <c r="O45" s="1" t="str">
        <f>VLOOKUP(A45,'[1]BASE DTPA'!A:DC,19,0)</f>
        <v>3 CÉDULA DE CIUDADANÍA</v>
      </c>
      <c r="P45" s="6">
        <f>VLOOKUP(A45,'[1]BASE DTPA'!A:DD,20,0)</f>
        <v>1087194809</v>
      </c>
      <c r="Q45" s="6" t="str">
        <f>VLOOKUP(A45,'[1]BASE DTPA'!A:DE,22,0)</f>
        <v>N-A</v>
      </c>
      <c r="R45" s="1" t="str">
        <f>VLOOKUP(A45,'[1]BASE DTPA'!A:DF,38,0)</f>
        <v>DNMI CABO MANGLARES</v>
      </c>
      <c r="S45" s="1">
        <f>VLOOKUP(A45,'[1]BASE DTPA'!A:DG,43,0)</f>
        <v>304</v>
      </c>
      <c r="T45" s="8">
        <f>VLOOKUP(A45,'[1]BASE DTPA'!A:DH,53,0)</f>
        <v>45694</v>
      </c>
      <c r="U45" s="8">
        <f>VLOOKUP(A45,'[1]BASE DTPA'!A:DI,54,0)</f>
        <v>46001</v>
      </c>
      <c r="V45" s="1">
        <f>VLOOKUP(A45,'[1]BASE DTPA'!A:DJ,79,0)</f>
        <v>0</v>
      </c>
      <c r="W45" s="1" t="s">
        <v>373</v>
      </c>
      <c r="X45" s="10" t="str">
        <f>VLOOKUP(A45,'[1]BASE DTPA'!A:DL,70,0)</f>
        <v xml:space="preserve">https://community.secop.gov.co/Public/Tendering/ContractDetailView/Index?UniqueIdentifier=CO1.PCCNTR.7416651 </v>
      </c>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row>
    <row r="46" spans="1:92" x14ac:dyDescent="0.3">
      <c r="A46" s="2" t="s">
        <v>67</v>
      </c>
      <c r="B46" s="3" t="str">
        <f>VLOOKUP(A46,'[1]BASE DTPA'!A:CN,2,0)</f>
        <v>2 NACION</v>
      </c>
      <c r="C46" s="3" t="str">
        <f>VLOOKUP(A46,'[1]BASE DTPA'!A:CQ,3,0)</f>
        <v>CPS-DTPA-46-2025</v>
      </c>
      <c r="D46" s="3" t="str">
        <f>VLOOKUP(A46,'[1]BASE DTPA'!A:CR,4,0)</f>
        <v>EDILEY REINA SALAS</v>
      </c>
      <c r="E46" s="4">
        <f>VLOOKUP(A46,'[1]BASE DTPA'!A:CS,5,0)</f>
        <v>45693</v>
      </c>
      <c r="F46" s="5" t="str">
        <f>VLOOKUP(A46,'[1]BASE DTPA'!A:CT,6,0)</f>
        <v>PA08-3202032-1-004 Prestar servicios de apoyo a la gestión con plena autonomía técnica y administrativa en el PNN Sanquianga para desarrollar las actividades operativas de prevención, vigilancia y control en el marco de la conservación de la diversidad biológica de las áreas protegidas del SINAP nacional.</v>
      </c>
      <c r="G46" s="3" t="str">
        <f>VLOOKUP(A46,'[1]BASE DTPA'!A:CU,7,0)</f>
        <v>APOYO A LA GESTIÓN</v>
      </c>
      <c r="H46" s="3" t="str">
        <f>VLOOKUP(A46,'[1]BASE DTPA'!A:CV,8,0)</f>
        <v>2 CONTRATACIÓN DIRECTA</v>
      </c>
      <c r="I46" s="3" t="str">
        <f>VLOOKUP(A46,'[1]BASE DTPA'!A:CW,9,0)</f>
        <v>14 PRESTACIÓN DE SERVICIOS</v>
      </c>
      <c r="J46" s="1" t="str">
        <f>VLOOKUP(A46,'[1]BASE DTPA'!A:CX,10,0)</f>
        <v>N/A</v>
      </c>
      <c r="K46" s="1">
        <f>VLOOKUP(A46,'[1]BASE DTPA'!A:CY,11,0)</f>
        <v>80111600</v>
      </c>
      <c r="L46" s="6">
        <f>VLOOKUP(A46,'[1]BASE DTPA'!A:CZ,15,0)</f>
        <v>1836237</v>
      </c>
      <c r="M46" s="6">
        <f>VLOOKUP(A46,'[1]BASE DTPA'!A:DA,16,0)</f>
        <v>19953775</v>
      </c>
      <c r="N46" s="1" t="str">
        <f>VLOOKUP(A46,'[1]BASE DTPA'!A:DB,18,0)</f>
        <v>1 PERSONA NATURAL</v>
      </c>
      <c r="O46" s="1" t="str">
        <f>VLOOKUP(A46,'[1]BASE DTPA'!A:DC,19,0)</f>
        <v>3 CÉDULA DE CIUDADANÍA</v>
      </c>
      <c r="P46" s="6">
        <f>VLOOKUP(A46,'[1]BASE DTPA'!A:DD,20,0)</f>
        <v>27258238</v>
      </c>
      <c r="Q46" s="6" t="str">
        <f>VLOOKUP(A46,'[1]BASE DTPA'!A:DE,22,0)</f>
        <v>N-A</v>
      </c>
      <c r="R46" s="1" t="str">
        <f>VLOOKUP(A46,'[1]BASE DTPA'!A:DF,38,0)</f>
        <v>PNN SANQUIANGA</v>
      </c>
      <c r="S46" s="1">
        <f>VLOOKUP(A46,'[1]BASE DTPA'!A:DG,43,0)</f>
        <v>326</v>
      </c>
      <c r="T46" s="8">
        <f>VLOOKUP(A46,'[1]BASE DTPA'!A:DH,53,0)</f>
        <v>45693</v>
      </c>
      <c r="U46" s="8">
        <f>VLOOKUP(A46,'[1]BASE DTPA'!A:DI,54,0)</f>
        <v>46022</v>
      </c>
      <c r="V46" s="1">
        <f>VLOOKUP(A46,'[1]BASE DTPA'!A:DJ,79,0)</f>
        <v>0</v>
      </c>
      <c r="W46" s="1" t="s">
        <v>373</v>
      </c>
      <c r="X46" s="10" t="str">
        <f>VLOOKUP(A46,'[1]BASE DTPA'!A:DL,70,0)</f>
        <v>https://community.secop.gov.co/Public/Tendering/ContractDetailView/Index?UniqueIdentifier=CO1.PCCNTR.7413541</v>
      </c>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row>
    <row r="47" spans="1:92" x14ac:dyDescent="0.3">
      <c r="A47" s="2" t="s">
        <v>68</v>
      </c>
      <c r="B47" s="3" t="str">
        <f>VLOOKUP(A47,'[1]BASE DTPA'!A:CN,2,0)</f>
        <v>2 NACION</v>
      </c>
      <c r="C47" s="3" t="str">
        <f>VLOOKUP(A47,'[1]BASE DTPA'!A:CQ,3,0)</f>
        <v>CPS-DTPA-47-2025</v>
      </c>
      <c r="D47" s="3" t="str">
        <f>VLOOKUP(A47,'[1]BASE DTPA'!A:CR,4,0)</f>
        <v>DIEGO FERNANDO GONZALEZ GUEVARA</v>
      </c>
      <c r="E47" s="4">
        <f>VLOOKUP(A47,'[1]BASE DTPA'!A:CS,5,0)</f>
        <v>45693</v>
      </c>
      <c r="F47" s="5" t="str">
        <f>VLOOKUP(A47,'[1]BASE DTPA'!A:CT,6,0)</f>
        <v>PA00-3202008-9-030 Prestar servicios profesionales con plena autonomía técnica y administrativa en la Dirección Territorial Pacífico en torno a la formulación, ajuste y/o actualización y seguimiento a los Planes de Emergencias y Contingencias de Desastres Naturales y Socio Naturales (PECDNS), los Planes de Contingencia de Riesgo Público (PCRP ) y el acompañamiento al Subsistema Regional de Áreas Protegidas del Pacifico (SIRAP Pacifico),  en el marco de la conservación de la diversidad biológica de las áreas protegidas del SINAP Nacional.</v>
      </c>
      <c r="G47" s="3" t="str">
        <f>VLOOKUP(A47,'[1]BASE DTPA'!A:CU,7,0)</f>
        <v>PROFESIONAL</v>
      </c>
      <c r="H47" s="3" t="str">
        <f>VLOOKUP(A47,'[1]BASE DTPA'!A:CV,8,0)</f>
        <v>2 CONTRATACIÓN DIRECTA</v>
      </c>
      <c r="I47" s="3" t="str">
        <f>VLOOKUP(A47,'[1]BASE DTPA'!A:CW,9,0)</f>
        <v>14 PRESTACIÓN DE SERVICIOS</v>
      </c>
      <c r="J47" s="1" t="str">
        <f>VLOOKUP(A47,'[1]BASE DTPA'!A:CX,10,0)</f>
        <v>N/A</v>
      </c>
      <c r="K47" s="1">
        <f>VLOOKUP(A47,'[1]BASE DTPA'!A:CY,11,0)</f>
        <v>80111600</v>
      </c>
      <c r="L47" s="6">
        <f>VLOOKUP(A47,'[1]BASE DTPA'!A:CZ,15,0)</f>
        <v>6347913</v>
      </c>
      <c r="M47" s="6">
        <f>VLOOKUP(A47,'[1]BASE DTPA'!A:DA,16,0)</f>
        <v>68980655</v>
      </c>
      <c r="N47" s="1" t="str">
        <f>VLOOKUP(A47,'[1]BASE DTPA'!A:DB,18,0)</f>
        <v>1 PERSONA NATURAL</v>
      </c>
      <c r="O47" s="1" t="str">
        <f>VLOOKUP(A47,'[1]BASE DTPA'!A:DC,19,0)</f>
        <v>3 CÉDULA DE CIUDADANÍA</v>
      </c>
      <c r="P47" s="6">
        <f>VLOOKUP(A47,'[1]BASE DTPA'!A:DD,20,0)</f>
        <v>1144171574</v>
      </c>
      <c r="Q47" s="6" t="str">
        <f>VLOOKUP(A47,'[1]BASE DTPA'!A:DE,22,0)</f>
        <v>N-A</v>
      </c>
      <c r="R47" s="1" t="str">
        <f>VLOOKUP(A47,'[1]BASE DTPA'!A:DF,38,0)</f>
        <v>DTPA</v>
      </c>
      <c r="S47" s="1">
        <f>VLOOKUP(A47,'[1]BASE DTPA'!A:DG,43,0)</f>
        <v>326</v>
      </c>
      <c r="T47" s="8">
        <f>VLOOKUP(A47,'[1]BASE DTPA'!A:DH,53,0)</f>
        <v>45693</v>
      </c>
      <c r="U47" s="8">
        <f>VLOOKUP(A47,'[1]BASE DTPA'!A:DI,54,0)</f>
        <v>46022</v>
      </c>
      <c r="V47" s="1">
        <f>VLOOKUP(A47,'[1]BASE DTPA'!A:DJ,79,0)</f>
        <v>0</v>
      </c>
      <c r="W47" s="1" t="s">
        <v>373</v>
      </c>
      <c r="X47" s="10" t="str">
        <f>VLOOKUP(A47,'[1]BASE DTPA'!A:DL,70,0)</f>
        <v xml:space="preserve">https://community.secop.gov.co/Public/Tendering/ContractDetailView/Index?UniqueIdentifier=CO1.PCCNTR.7412389 </v>
      </c>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row>
    <row r="48" spans="1:92" x14ac:dyDescent="0.3">
      <c r="A48" s="2" t="s">
        <v>69</v>
      </c>
      <c r="B48" s="3" t="str">
        <f>VLOOKUP(A48,'[1]BASE DTPA'!A:CN,2,0)</f>
        <v>1 FONAM</v>
      </c>
      <c r="C48" s="3" t="str">
        <f>VLOOKUP(A48,'[1]BASE DTPA'!A:CQ,3,0)</f>
        <v>CPS-DTPA-48-2025</v>
      </c>
      <c r="D48" s="3" t="str">
        <f>VLOOKUP(A48,'[1]BASE DTPA'!A:CR,4,0)</f>
        <v>JAVIER EDUARDO MOSQUERA MOSQUERA</v>
      </c>
      <c r="E48" s="4">
        <f>VLOOKUP(A48,'[1]BASE DTPA'!A:CS,5,0)</f>
        <v>45694</v>
      </c>
      <c r="F48" s="5" t="str">
        <f>VLOOKUP(A48,'[1]BASE DTPA'!A:CT,6,0)</f>
        <v>PA05-3202008-15-017 Prestar servicios profesionales con plena autonomía técnica y administrativa en el PNN Gorgona en el desarrollo de actividades en los procesos de gestion contractual, administrativa, financiera, documental y la atenciòn a derechos de petición y requerimientos de ciudadanos del area protegida en el marco de la conservación de la diversidad biológica de las áreas protegidas del SINAP</v>
      </c>
      <c r="G48" s="3" t="str">
        <f>VLOOKUP(A48,'[1]BASE DTPA'!A:CU,7,0)</f>
        <v>PROFESIONAL</v>
      </c>
      <c r="H48" s="3" t="str">
        <f>VLOOKUP(A48,'[1]BASE DTPA'!A:CV,8,0)</f>
        <v>2 CONTRATACIÓN DIRECTA</v>
      </c>
      <c r="I48" s="3" t="str">
        <f>VLOOKUP(A48,'[1]BASE DTPA'!A:CW,9,0)</f>
        <v>14 PRESTACIÓN DE SERVICIOS</v>
      </c>
      <c r="J48" s="1" t="str">
        <f>VLOOKUP(A48,'[1]BASE DTPA'!A:CX,10,0)</f>
        <v>N/A</v>
      </c>
      <c r="K48" s="1">
        <f>VLOOKUP(A48,'[1]BASE DTPA'!A:CY,11,0)</f>
        <v>80111600</v>
      </c>
      <c r="L48" s="6">
        <f>VLOOKUP(A48,'[1]BASE DTPA'!A:CZ,15,0)</f>
        <v>3670921</v>
      </c>
      <c r="M48" s="6">
        <f>VLOOKUP(A48,'[1]BASE DTPA'!A:DA,16,0)</f>
        <v>39768311</v>
      </c>
      <c r="N48" s="1" t="str">
        <f>VLOOKUP(A48,'[1]BASE DTPA'!A:DB,18,0)</f>
        <v>1 PERSONA NATURAL</v>
      </c>
      <c r="O48" s="1" t="str">
        <f>VLOOKUP(A48,'[1]BASE DTPA'!A:DC,19,0)</f>
        <v>3 CÉDULA DE CIUDADANÍA</v>
      </c>
      <c r="P48" s="6">
        <f>VLOOKUP(A48,'[1]BASE DTPA'!A:DD,20,0)</f>
        <v>1061802672</v>
      </c>
      <c r="Q48" s="6" t="str">
        <f>VLOOKUP(A48,'[1]BASE DTPA'!A:DE,22,0)</f>
        <v>N-A</v>
      </c>
      <c r="R48" s="1" t="str">
        <f>VLOOKUP(A48,'[1]BASE DTPA'!A:DF,38,0)</f>
        <v>PNN GORGONA</v>
      </c>
      <c r="S48" s="1">
        <f>VLOOKUP(A48,'[1]BASE DTPA'!A:DG,43,0)</f>
        <v>325</v>
      </c>
      <c r="T48" s="8">
        <f>VLOOKUP(A48,'[1]BASE DTPA'!A:DH,53,0)</f>
        <v>45694</v>
      </c>
      <c r="U48" s="8">
        <f>VLOOKUP(A48,'[1]BASE DTPA'!A:DI,54,0)</f>
        <v>46022</v>
      </c>
      <c r="V48" s="1">
        <f>VLOOKUP(A48,'[1]BASE DTPA'!A:DJ,79,0)</f>
        <v>0</v>
      </c>
      <c r="W48" s="1" t="s">
        <v>373</v>
      </c>
      <c r="X48" s="10" t="str">
        <f>VLOOKUP(A48,'[1]BASE DTPA'!A:DL,70,0)</f>
        <v xml:space="preserve">https://community.secop.gov.co/Public/Tendering/ContractDetailView/Index?UniqueIdentifier=CO1.PCCNTR.7421546 </v>
      </c>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row>
    <row r="49" spans="1:92" x14ac:dyDescent="0.3">
      <c r="A49" s="2" t="s">
        <v>70</v>
      </c>
      <c r="B49" s="3" t="str">
        <f>VLOOKUP(A49,'[1]BASE DTPA'!A:CN,2,0)</f>
        <v>2 NACION</v>
      </c>
      <c r="C49" s="3" t="str">
        <f>VLOOKUP(A49,'[1]BASE DTPA'!A:CQ,3,0)</f>
        <v>CPS-DTPA-49-2025</v>
      </c>
      <c r="D49" s="3" t="str">
        <f>VLOOKUP(A49,'[1]BASE DTPA'!A:CR,4,0)</f>
        <v>JOSE ALBERTO CÓRDOBA BERMÚDEZ</v>
      </c>
      <c r="E49" s="4">
        <f>VLOOKUP(A49,'[1]BASE DTPA'!A:CS,5,0)</f>
        <v>45694</v>
      </c>
      <c r="F49" s="5" t="str">
        <f>VLOOKUP(A49,'[1]BASE DTPA'!A:CT,6,0)</f>
        <v>PA10-3202032-1-001 Prestar servicio de apoyo a la gestión con plena autonomía técnica y administrativa en el PNN Utría para el desarrollo de los recorridos de la estrategia de prevención, vigilancia y control, en el marco de la conservación de la diversidad biológica de las áreas protegidas del SINAP nacional.</v>
      </c>
      <c r="G49" s="3" t="str">
        <f>VLOOKUP(A49,'[1]BASE DTPA'!A:CU,7,0)</f>
        <v>APOYO A LA GESTIÓN</v>
      </c>
      <c r="H49" s="3" t="str">
        <f>VLOOKUP(A49,'[1]BASE DTPA'!A:CV,8,0)</f>
        <v>2 CONTRATACIÓN DIRECTA</v>
      </c>
      <c r="I49" s="3" t="str">
        <f>VLOOKUP(A49,'[1]BASE DTPA'!A:CW,9,0)</f>
        <v>14 PRESTACIÓN DE SERVICIOS</v>
      </c>
      <c r="J49" s="1" t="str">
        <f>VLOOKUP(A49,'[1]BASE DTPA'!A:CX,10,0)</f>
        <v>N/A</v>
      </c>
      <c r="K49" s="1">
        <f>VLOOKUP(A49,'[1]BASE DTPA'!A:CY,11,0)</f>
        <v>80111600</v>
      </c>
      <c r="L49" s="6">
        <f>VLOOKUP(A49,'[1]BASE DTPA'!A:CZ,15,0)</f>
        <v>2084129</v>
      </c>
      <c r="M49" s="6">
        <f>VLOOKUP(A49,'[1]BASE DTPA'!A:DA,16,0)</f>
        <v>22578064</v>
      </c>
      <c r="N49" s="1" t="str">
        <f>VLOOKUP(A49,'[1]BASE DTPA'!A:DB,18,0)</f>
        <v>1 PERSONA NATURAL</v>
      </c>
      <c r="O49" s="1" t="str">
        <f>VLOOKUP(A49,'[1]BASE DTPA'!A:DC,19,0)</f>
        <v>3 CÉDULA DE CIUDADANÍA</v>
      </c>
      <c r="P49" s="6">
        <f>VLOOKUP(A49,'[1]BASE DTPA'!A:DD,20,0)</f>
        <v>1148194271</v>
      </c>
      <c r="Q49" s="6" t="str">
        <f>VLOOKUP(A49,'[1]BASE DTPA'!A:DE,22,0)</f>
        <v>N-A</v>
      </c>
      <c r="R49" s="1" t="str">
        <f>VLOOKUP(A49,'[1]BASE DTPA'!A:DF,38,0)</f>
        <v xml:space="preserve">PNN UTRÍA </v>
      </c>
      <c r="S49" s="1">
        <f>VLOOKUP(A49,'[1]BASE DTPA'!A:DG,43,0)</f>
        <v>325</v>
      </c>
      <c r="T49" s="8">
        <f>VLOOKUP(A49,'[1]BASE DTPA'!A:DH,53,0)</f>
        <v>45694</v>
      </c>
      <c r="U49" s="8">
        <f>VLOOKUP(A49,'[1]BASE DTPA'!A:DI,54,0)</f>
        <v>46022</v>
      </c>
      <c r="V49" s="1">
        <f>VLOOKUP(A49,'[1]BASE DTPA'!A:DJ,79,0)</f>
        <v>0</v>
      </c>
      <c r="W49" s="1" t="s">
        <v>373</v>
      </c>
      <c r="X49" s="10" t="str">
        <f>VLOOKUP(A49,'[1]BASE DTPA'!A:DL,70,0)</f>
        <v xml:space="preserve">https://community.secop.gov.co/Public/Tendering/ContractDetailView/Index?UniqueIdentifier=CO1.PCCNTR.7423801 </v>
      </c>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row>
    <row r="50" spans="1:92" x14ac:dyDescent="0.3">
      <c r="A50" s="2" t="s">
        <v>71</v>
      </c>
      <c r="B50" s="3" t="str">
        <f>VLOOKUP(A50,'[1]BASE DTPA'!A:CN,2,0)</f>
        <v>1 FONAM</v>
      </c>
      <c r="C50" s="3" t="str">
        <f>VLOOKUP(A50,'[1]BASE DTPA'!A:CQ,3,0)</f>
        <v>CPS-DTPA-50-2025</v>
      </c>
      <c r="D50" s="3" t="str">
        <f>VLOOKUP(A50,'[1]BASE DTPA'!A:CR,4,0)</f>
        <v>JESIKA RIVERO MORALES</v>
      </c>
      <c r="E50" s="4">
        <f>VLOOKUP(A50,'[1]BASE DTPA'!A:CS,5,0)</f>
        <v>45694</v>
      </c>
      <c r="F50" s="5" t="str">
        <f>VLOOKUP(A50,'[1]BASE DTPA'!A:CT,6,0)</f>
        <v>PA04-3202032-1-002 Prestar servicios profesionales con plena autonomía técnica y administrativa en el PNN Farallones de Cali para realizar las actividades necesarias en la implementación de las acciones de prevención, vigilancia y control, como la generación de conceptos técnicos ambientales del área protegida, especialmente en los ecosistemas andinos y de páramo, en el marco de la conservación de la diversidad biológica de las Áreas Protegidas del SINAP Nacional.</v>
      </c>
      <c r="G50" s="3" t="str">
        <f>VLOOKUP(A50,'[1]BASE DTPA'!A:CU,7,0)</f>
        <v>PROFESIONAL</v>
      </c>
      <c r="H50" s="3" t="str">
        <f>VLOOKUP(A50,'[1]BASE DTPA'!A:CV,8,0)</f>
        <v>2 CONTRATACIÓN DIRECTA</v>
      </c>
      <c r="I50" s="3" t="str">
        <f>VLOOKUP(A50,'[1]BASE DTPA'!A:CW,9,0)</f>
        <v>14 PRESTACIÓN DE SERVICIOS</v>
      </c>
      <c r="J50" s="1" t="str">
        <f>VLOOKUP(A50,'[1]BASE DTPA'!A:CX,10,0)</f>
        <v>N/A</v>
      </c>
      <c r="K50" s="1">
        <f>VLOOKUP(A50,'[1]BASE DTPA'!A:CY,11,0)</f>
        <v>80111600</v>
      </c>
      <c r="L50" s="6">
        <f>VLOOKUP(A50,'[1]BASE DTPA'!A:CZ,15,0)</f>
        <v>4620818</v>
      </c>
      <c r="M50" s="6">
        <f>VLOOKUP(A50,'[1]BASE DTPA'!A:DA,16,0)</f>
        <v>50058862</v>
      </c>
      <c r="N50" s="1" t="str">
        <f>VLOOKUP(A50,'[1]BASE DTPA'!A:DB,18,0)</f>
        <v>1 PERSONA NATURAL</v>
      </c>
      <c r="O50" s="1" t="str">
        <f>VLOOKUP(A50,'[1]BASE DTPA'!A:DC,19,0)</f>
        <v>3 CÉDULA DE CIUDADANÍA</v>
      </c>
      <c r="P50" s="6">
        <f>VLOOKUP(A50,'[1]BASE DTPA'!A:DD,20,0)</f>
        <v>1123629832</v>
      </c>
      <c r="Q50" s="6" t="str">
        <f>VLOOKUP(A50,'[1]BASE DTPA'!A:DE,22,0)</f>
        <v>N-A</v>
      </c>
      <c r="R50" s="1" t="str">
        <f>VLOOKUP(A50,'[1]BASE DTPA'!A:DF,38,0)</f>
        <v>PNN FARALLONES DE CALI</v>
      </c>
      <c r="S50" s="1">
        <f>VLOOKUP(A50,'[1]BASE DTPA'!A:DG,43,0)</f>
        <v>325</v>
      </c>
      <c r="T50" s="8">
        <f>VLOOKUP(A50,'[1]BASE DTPA'!A:DH,53,0)</f>
        <v>45694</v>
      </c>
      <c r="U50" s="8">
        <f>VLOOKUP(A50,'[1]BASE DTPA'!A:DI,54,0)</f>
        <v>46022</v>
      </c>
      <c r="V50" s="1">
        <f>VLOOKUP(A50,'[1]BASE DTPA'!A:DJ,79,0)</f>
        <v>0</v>
      </c>
      <c r="W50" s="1" t="s">
        <v>373</v>
      </c>
      <c r="X50" s="10" t="str">
        <f>VLOOKUP(A50,'[1]BASE DTPA'!A:DL,70,0)</f>
        <v xml:space="preserve">https://community.secop.gov.co/Public/Tendering/ContractDetailView/Index?UniqueIdentifier=CO1.PCCNTR.7424376 </v>
      </c>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row>
    <row r="51" spans="1:92" x14ac:dyDescent="0.3">
      <c r="A51" s="2" t="s">
        <v>72</v>
      </c>
      <c r="B51" s="3" t="str">
        <f>VLOOKUP(A51,'[1]BASE DTPA'!A:CN,2,0)</f>
        <v>2 NACION</v>
      </c>
      <c r="C51" s="3" t="str">
        <f>VLOOKUP(A51,'[1]BASE DTPA'!A:CQ,3,0)</f>
        <v>CPS-DTPA-51-2025</v>
      </c>
      <c r="D51" s="3" t="str">
        <f>VLOOKUP(A51,'[1]BASE DTPA'!A:CR,4,0)</f>
        <v>CARLOS ALBERTO RENGIFO PAREDES</v>
      </c>
      <c r="E51" s="4">
        <f>VLOOKUP(A51,'[1]BASE DTPA'!A:CS,5,0)</f>
        <v>45694</v>
      </c>
      <c r="F51" s="5" t="str">
        <f>VLOOKUP(A51,'[1]BASE DTPA'!A:CT,6,0)</f>
        <v>PA08-3202032-1-003 Prestar servicios de apoyo a la gestión con plena autonomía técnica y administrativa en el PNN Sanquianga para desarrollar las actividades operativas de prevención, vigilancia y control en el marco de la conservación de la diversidad biológica de las áreas protegidas del SINAP nacional.</v>
      </c>
      <c r="G51" s="3" t="str">
        <f>VLOOKUP(A51,'[1]BASE DTPA'!A:CU,7,0)</f>
        <v>APOYO A LA GESTIÓN</v>
      </c>
      <c r="H51" s="3" t="str">
        <f>VLOOKUP(A51,'[1]BASE DTPA'!A:CV,8,0)</f>
        <v>2 CONTRATACIÓN DIRECTA</v>
      </c>
      <c r="I51" s="3" t="str">
        <f>VLOOKUP(A51,'[1]BASE DTPA'!A:CW,9,0)</f>
        <v>14 PRESTACIÓN DE SERVICIOS</v>
      </c>
      <c r="J51" s="1" t="str">
        <f>VLOOKUP(A51,'[1]BASE DTPA'!A:CX,10,0)</f>
        <v>N/A</v>
      </c>
      <c r="K51" s="1">
        <f>VLOOKUP(A51,'[1]BASE DTPA'!A:CY,11,0)</f>
        <v>80111600</v>
      </c>
      <c r="L51" s="6">
        <f>VLOOKUP(A51,'[1]BASE DTPA'!A:CZ,15,0)</f>
        <v>1836237</v>
      </c>
      <c r="M51" s="6">
        <f>VLOOKUP(A51,'[1]BASE DTPA'!A:DA,16,0)</f>
        <v>19892568</v>
      </c>
      <c r="N51" s="1" t="str">
        <f>VLOOKUP(A51,'[1]BASE DTPA'!A:DB,18,0)</f>
        <v>1 PERSONA NATURAL</v>
      </c>
      <c r="O51" s="1" t="str">
        <f>VLOOKUP(A51,'[1]BASE DTPA'!A:DC,19,0)</f>
        <v>3 CÉDULA DE CIUDADANÍA</v>
      </c>
      <c r="P51" s="6">
        <f>VLOOKUP(A51,'[1]BASE DTPA'!A:DD,20,0)</f>
        <v>14474574</v>
      </c>
      <c r="Q51" s="6" t="str">
        <f>VLOOKUP(A51,'[1]BASE DTPA'!A:DE,22,0)</f>
        <v>N-A</v>
      </c>
      <c r="R51" s="1" t="str">
        <f>VLOOKUP(A51,'[1]BASE DTPA'!A:DF,38,0)</f>
        <v>PNN SANQUIANGA</v>
      </c>
      <c r="S51" s="1">
        <f>VLOOKUP(A51,'[1]BASE DTPA'!A:DG,43,0)</f>
        <v>325</v>
      </c>
      <c r="T51" s="8">
        <f>VLOOKUP(A51,'[1]BASE DTPA'!A:DH,53,0)</f>
        <v>45694</v>
      </c>
      <c r="U51" s="8">
        <f>VLOOKUP(A51,'[1]BASE DTPA'!A:DI,54,0)</f>
        <v>46022</v>
      </c>
      <c r="V51" s="1">
        <f>VLOOKUP(A51,'[1]BASE DTPA'!A:DJ,79,0)</f>
        <v>0</v>
      </c>
      <c r="W51" s="1" t="s">
        <v>373</v>
      </c>
      <c r="X51" s="10" t="str">
        <f>VLOOKUP(A51,'[1]BASE DTPA'!A:DL,70,0)</f>
        <v xml:space="preserve">https://community.secop.gov.co/Public/Tendering/ContractDetailView/Index?UniqueIdentifier=CO1.PCCNTR.7424441 </v>
      </c>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row>
    <row r="52" spans="1:92" x14ac:dyDescent="0.3">
      <c r="A52" s="2" t="s">
        <v>73</v>
      </c>
      <c r="B52" s="3" t="str">
        <f>VLOOKUP(A52,'[1]BASE DTPA'!A:CN,2,0)</f>
        <v>2 NACION</v>
      </c>
      <c r="C52" s="3" t="str">
        <f>VLOOKUP(A52,'[1]BASE DTPA'!A:CQ,3,0)</f>
        <v>CPS-DTPA-52-2025</v>
      </c>
      <c r="D52" s="3" t="str">
        <f>VLOOKUP(A52,'[1]BASE DTPA'!A:CR,4,0)</f>
        <v>MARTHA ELENA MUÑOZ ORDOÑEZ</v>
      </c>
      <c r="E52" s="4">
        <f>VLOOKUP(A52,'[1]BASE DTPA'!A:CS,5,0)</f>
        <v>45695</v>
      </c>
      <c r="F52" s="5" t="str">
        <f>VLOOKUP(A52,'[1]BASE DTPA'!A:CT,6,0)</f>
        <v xml:space="preserve">PA07-3202060-19-1-004 Prestar servicios profesionales con plena autonomía técnica y administrativa para implementar el proceso de restauración en las zonas degradadas y/o alteradas del PNN Munchique y/o zonas de influencia en el marco de la conservación de diversidad biológica de las áreas del SINAP nacional. </v>
      </c>
      <c r="G52" s="3" t="str">
        <f>VLOOKUP(A52,'[1]BASE DTPA'!A:CU,7,0)</f>
        <v>PROFESIONAL</v>
      </c>
      <c r="H52" s="3" t="str">
        <f>VLOOKUP(A52,'[1]BASE DTPA'!A:CV,8,0)</f>
        <v>2 CONTRATACIÓN DIRECTA</v>
      </c>
      <c r="I52" s="3" t="str">
        <f>VLOOKUP(A52,'[1]BASE DTPA'!A:CW,9,0)</f>
        <v>14 PRESTACIÓN DE SERVICIOS</v>
      </c>
      <c r="J52" s="1" t="str">
        <f>VLOOKUP(A52,'[1]BASE DTPA'!A:CX,10,0)</f>
        <v>N/A</v>
      </c>
      <c r="K52" s="1">
        <f>VLOOKUP(A52,'[1]BASE DTPA'!A:CY,11,0)</f>
        <v>80111600</v>
      </c>
      <c r="L52" s="6">
        <f>VLOOKUP(A52,'[1]BASE DTPA'!A:CZ,15,0)</f>
        <v>5106004</v>
      </c>
      <c r="M52" s="6">
        <f>VLOOKUP(A52,'[1]BASE DTPA'!A:DA,16,0)</f>
        <v>55144843</v>
      </c>
      <c r="N52" s="1" t="str">
        <f>VLOOKUP(A52,'[1]BASE DTPA'!A:DB,18,0)</f>
        <v>1 PERSONA NATURAL</v>
      </c>
      <c r="O52" s="1" t="str">
        <f>VLOOKUP(A52,'[1]BASE DTPA'!A:DC,19,0)</f>
        <v>3 CÉDULA DE CIUDADANÍA</v>
      </c>
      <c r="P52" s="6">
        <f>VLOOKUP(A52,'[1]BASE DTPA'!A:DD,20,0)</f>
        <v>25287573</v>
      </c>
      <c r="Q52" s="6" t="str">
        <f>VLOOKUP(A52,'[1]BASE DTPA'!A:DE,22,0)</f>
        <v>N-A</v>
      </c>
      <c r="R52" s="1" t="str">
        <f>VLOOKUP(A52,'[1]BASE DTPA'!A:DF,38,0)</f>
        <v>PNN MUNCHIQUE</v>
      </c>
      <c r="S52" s="1">
        <f>VLOOKUP(A52,'[1]BASE DTPA'!A:DG,43,0)</f>
        <v>324</v>
      </c>
      <c r="T52" s="8">
        <f>VLOOKUP(A52,'[1]BASE DTPA'!A:DH,53,0)</f>
        <v>45695</v>
      </c>
      <c r="U52" s="8">
        <f>VLOOKUP(A52,'[1]BASE DTPA'!A:DI,54,0)</f>
        <v>46022</v>
      </c>
      <c r="V52" s="1">
        <f>VLOOKUP(A52,'[1]BASE DTPA'!A:DJ,79,0)</f>
        <v>0</v>
      </c>
      <c r="W52" s="1" t="s">
        <v>373</v>
      </c>
      <c r="X52" s="10" t="str">
        <f>VLOOKUP(A52,'[1]BASE DTPA'!A:DL,70,0)</f>
        <v xml:space="preserve">https://community.secop.gov.co/Public/Tendering/ContractDetailView/Index?UniqueIdentifier=CO1.PCCNTR.7428758 </v>
      </c>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row>
    <row r="53" spans="1:92" x14ac:dyDescent="0.3">
      <c r="A53" s="2" t="s">
        <v>74</v>
      </c>
      <c r="B53" s="3" t="str">
        <f>VLOOKUP(A53,'[1]BASE DTPA'!A:CN,2,0)</f>
        <v>2 NACION</v>
      </c>
      <c r="C53" s="3" t="str">
        <f>VLOOKUP(A53,'[1]BASE DTPA'!A:CQ,3,0)</f>
        <v>CPS-DTPA-53-2025</v>
      </c>
      <c r="D53" s="3" t="str">
        <f>VLOOKUP(A53,'[1]BASE DTPA'!A:CR,4,0)</f>
        <v>JHON JAIRO CORDOBA PADILLA</v>
      </c>
      <c r="E53" s="4">
        <f>VLOOKUP(A53,'[1]BASE DTPA'!A:CS,5,0)</f>
        <v>45694</v>
      </c>
      <c r="F53" s="5" t="str">
        <f>VLOOKUP(A53,'[1]BASE DTPA'!A:CT,6,0)</f>
        <v>PA06-3202008-9-015 Prestar servicio de apoyo a la gestión con plena autonomía técnica y administrativa en el PNN LOS Katíos en el desarrollo de las acciones operativas en la implementación de la línea de monitoreo e investigación en el marco de la conservación de la diversidad biológica de las áreas protegidas del SINAP nacional.</v>
      </c>
      <c r="G53" s="3" t="str">
        <f>VLOOKUP(A53,'[1]BASE DTPA'!A:CU,7,0)</f>
        <v>APOYO A LA GESTIÓN</v>
      </c>
      <c r="H53" s="3" t="str">
        <f>VLOOKUP(A53,'[1]BASE DTPA'!A:CV,8,0)</f>
        <v>2 CONTRATACIÓN DIRECTA</v>
      </c>
      <c r="I53" s="3" t="str">
        <f>VLOOKUP(A53,'[1]BASE DTPA'!A:CW,9,0)</f>
        <v>14 PRESTACIÓN DE SERVICIOS</v>
      </c>
      <c r="J53" s="1" t="str">
        <f>VLOOKUP(A53,'[1]BASE DTPA'!A:CX,10,0)</f>
        <v>N/A</v>
      </c>
      <c r="K53" s="1">
        <f>VLOOKUP(A53,'[1]BASE DTPA'!A:CY,11,0)</f>
        <v>80111600</v>
      </c>
      <c r="L53" s="6">
        <f>VLOOKUP(A53,'[1]BASE DTPA'!A:CZ,15,0)</f>
        <v>1836237</v>
      </c>
      <c r="M53" s="6">
        <f>VLOOKUP(A53,'[1]BASE DTPA'!A:DA,16,0)</f>
        <v>19892568</v>
      </c>
      <c r="N53" s="1" t="str">
        <f>VLOOKUP(A53,'[1]BASE DTPA'!A:DB,18,0)</f>
        <v>1 PERSONA NATURAL</v>
      </c>
      <c r="O53" s="1" t="str">
        <f>VLOOKUP(A53,'[1]BASE DTPA'!A:DC,19,0)</f>
        <v>3 CÉDULA DE CIUDADANÍA</v>
      </c>
      <c r="P53" s="6">
        <f>VLOOKUP(A53,'[1]BASE DTPA'!A:DD,20,0)</f>
        <v>1074713574</v>
      </c>
      <c r="Q53" s="6" t="str">
        <f>VLOOKUP(A53,'[1]BASE DTPA'!A:DE,22,0)</f>
        <v>N-A</v>
      </c>
      <c r="R53" s="1" t="str">
        <f>VLOOKUP(A53,'[1]BASE DTPA'!A:DF,38,0)</f>
        <v>PNN LOS KATIOS</v>
      </c>
      <c r="S53" s="1">
        <f>VLOOKUP(A53,'[1]BASE DTPA'!A:DG,43,0)</f>
        <v>325</v>
      </c>
      <c r="T53" s="8">
        <f>VLOOKUP(A53,'[1]BASE DTPA'!A:DH,53,0)</f>
        <v>45694</v>
      </c>
      <c r="U53" s="8">
        <f>VLOOKUP(A53,'[1]BASE DTPA'!A:DI,54,0)</f>
        <v>46022</v>
      </c>
      <c r="V53" s="1">
        <f>VLOOKUP(A53,'[1]BASE DTPA'!A:DJ,79,0)</f>
        <v>0</v>
      </c>
      <c r="W53" s="1" t="s">
        <v>373</v>
      </c>
      <c r="X53" s="10" t="str">
        <f>VLOOKUP(A53,'[1]BASE DTPA'!A:DL,70,0)</f>
        <v xml:space="preserve">https://community.secop.gov.co/Public/Tendering/ContractDetailView/Index?UniqueIdentifier=CO1.PCCNTR.7424982 </v>
      </c>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row>
    <row r="54" spans="1:92" x14ac:dyDescent="0.3">
      <c r="A54" s="2" t="s">
        <v>75</v>
      </c>
      <c r="B54" s="3" t="str">
        <f>VLOOKUP(A54,'[1]BASE DTPA'!A:CN,2,0)</f>
        <v>2 NACION</v>
      </c>
      <c r="C54" s="3" t="str">
        <f>VLOOKUP(A54,'[1]BASE DTPA'!A:CQ,3,0)</f>
        <v>CPS-DTPA-54-2025</v>
      </c>
      <c r="D54" s="3" t="str">
        <f>VLOOKUP(A54,'[1]BASE DTPA'!A:CR,4,0)</f>
        <v xml:space="preserve">WILSON ENRIQUE VARELA PALOMEQUE </v>
      </c>
      <c r="E54" s="4">
        <f>VLOOKUP(A54,'[1]BASE DTPA'!A:CS,5,0)</f>
        <v>45695</v>
      </c>
      <c r="F54" s="5" t="str">
        <f>VLOOKUP(A54,'[1]BASE DTPA'!A:CT,6,0)</f>
        <v>PA06-3202060-19-1-019 Prestar servicios de apoyo a la gestión con plena autonomía técnica y administrativa en el PNN Los Katíos para el desarrollo de las actividades técnicas de la implementación del proceso de restauración en zonas degradadas y/o alteradas en el área protegida y/o zonas de influencia en el marco de la conservación de la diversidad biológica de las áreas protegidas del SINAP.</v>
      </c>
      <c r="G54" s="3" t="str">
        <f>VLOOKUP(A54,'[1]BASE DTPA'!A:CU,7,0)</f>
        <v>APOYO A LA GESTIÓN</v>
      </c>
      <c r="H54" s="3" t="str">
        <f>VLOOKUP(A54,'[1]BASE DTPA'!A:CV,8,0)</f>
        <v>2 CONTRATACIÓN DIRECTA</v>
      </c>
      <c r="I54" s="3" t="str">
        <f>VLOOKUP(A54,'[1]BASE DTPA'!A:CW,9,0)</f>
        <v>14 PRESTACIÓN DE SERVICIOS</v>
      </c>
      <c r="J54" s="1" t="str">
        <f>VLOOKUP(A54,'[1]BASE DTPA'!A:CX,10,0)</f>
        <v>N/A</v>
      </c>
      <c r="K54" s="1">
        <f>VLOOKUP(A54,'[1]BASE DTPA'!A:CY,11,0)</f>
        <v>80111600</v>
      </c>
      <c r="L54" s="6">
        <f>VLOOKUP(A54,'[1]BASE DTPA'!A:CZ,15,0)</f>
        <v>3670920</v>
      </c>
      <c r="M54" s="6">
        <f>VLOOKUP(A54,'[1]BASE DTPA'!A:DA,16,0)</f>
        <v>39645936</v>
      </c>
      <c r="N54" s="1" t="str">
        <f>VLOOKUP(A54,'[1]BASE DTPA'!A:DB,18,0)</f>
        <v>1 PERSONA NATURAL</v>
      </c>
      <c r="O54" s="1" t="str">
        <f>VLOOKUP(A54,'[1]BASE DTPA'!A:DC,19,0)</f>
        <v>3 CÉDULA DE CIUDADANÍA</v>
      </c>
      <c r="P54" s="6">
        <f>VLOOKUP(A54,'[1]BASE DTPA'!A:DD,20,0)</f>
        <v>1045503911</v>
      </c>
      <c r="Q54" s="6" t="str">
        <f>VLOOKUP(A54,'[1]BASE DTPA'!A:DE,22,0)</f>
        <v>N-A</v>
      </c>
      <c r="R54" s="1" t="str">
        <f>VLOOKUP(A54,'[1]BASE DTPA'!A:DF,38,0)</f>
        <v>PNN LOS KATIOS</v>
      </c>
      <c r="S54" s="1">
        <f>VLOOKUP(A54,'[1]BASE DTPA'!A:DG,43,0)</f>
        <v>324</v>
      </c>
      <c r="T54" s="8">
        <f>VLOOKUP(A54,'[1]BASE DTPA'!A:DH,53,0)</f>
        <v>45695</v>
      </c>
      <c r="U54" s="8">
        <f>VLOOKUP(A54,'[1]BASE DTPA'!A:DI,54,0)</f>
        <v>46022</v>
      </c>
      <c r="V54" s="1">
        <f>VLOOKUP(A54,'[1]BASE DTPA'!A:DJ,79,0)</f>
        <v>0</v>
      </c>
      <c r="W54" s="1" t="s">
        <v>373</v>
      </c>
      <c r="X54" s="10" t="str">
        <f>VLOOKUP(A54,'[1]BASE DTPA'!A:DL,70,0)</f>
        <v xml:space="preserve">https://community.secop.gov.co/Public/Tendering/ContractDetailView/Index?UniqueIdentifier=CO1.PCCNTR.7434897 </v>
      </c>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row>
    <row r="55" spans="1:92" x14ac:dyDescent="0.3">
      <c r="A55" s="2" t="s">
        <v>76</v>
      </c>
      <c r="B55" s="3" t="str">
        <f>VLOOKUP(A55,'[1]BASE DTPA'!A:CN,2,0)</f>
        <v>1 FONAM</v>
      </c>
      <c r="C55" s="3" t="str">
        <f>VLOOKUP(A55,'[1]BASE DTPA'!A:CQ,3,0)</f>
        <v>CPS-DTPA-55-2025</v>
      </c>
      <c r="D55" s="3" t="str">
        <f>VLOOKUP(A55,'[1]BASE DTPA'!A:CR,4,0)</f>
        <v>ÁLVARO LIBREROS PATIÑO</v>
      </c>
      <c r="E55" s="4">
        <f>VLOOKUP(A55,'[1]BASE DTPA'!A:CS,5,0)</f>
        <v>45695</v>
      </c>
      <c r="F55" s="5" t="str">
        <f>VLOOKUP(A55,'[1]BASE DTPA'!A:CT,6,0)</f>
        <v>PA04-3202032-1-003 Prestar servicios profesionales con plena autonomía técnica y administrativa en el PNN Farallones de Cali para realizar las actividades necesarias en la implementación de acciones de prevención, vigilancia y control asociadas, como generar la información espacial y geográfica en el área protegida, especialmente en los ecosistemas andinos y de páramo, en el marco de la conservación de la diversidad biológica de las Áreas Protegidas del SINAP NacionaL</v>
      </c>
      <c r="G55" s="3" t="str">
        <f>VLOOKUP(A55,'[1]BASE DTPA'!A:CU,7,0)</f>
        <v>PROFESIONAL</v>
      </c>
      <c r="H55" s="3" t="str">
        <f>VLOOKUP(A55,'[1]BASE DTPA'!A:CV,8,0)</f>
        <v>2 CONTRATACIÓN DIRECTA</v>
      </c>
      <c r="I55" s="3" t="str">
        <f>VLOOKUP(A55,'[1]BASE DTPA'!A:CW,9,0)</f>
        <v>14 PRESTACIÓN DE SERVICIOS</v>
      </c>
      <c r="J55" s="1" t="str">
        <f>VLOOKUP(A55,'[1]BASE DTPA'!A:CX,10,0)</f>
        <v>N/A</v>
      </c>
      <c r="K55" s="1">
        <f>VLOOKUP(A55,'[1]BASE DTPA'!A:CY,11,0)</f>
        <v>80111600</v>
      </c>
      <c r="L55" s="6">
        <f>VLOOKUP(A55,'[1]BASE DTPA'!A:CZ,15,0)</f>
        <v>4620818</v>
      </c>
      <c r="M55" s="6">
        <f>VLOOKUP(A55,'[1]BASE DTPA'!A:DA,16,0)</f>
        <v>49904834</v>
      </c>
      <c r="N55" s="1" t="str">
        <f>VLOOKUP(A55,'[1]BASE DTPA'!A:DB,18,0)</f>
        <v>1 PERSONA NATURAL</v>
      </c>
      <c r="O55" s="1" t="str">
        <f>VLOOKUP(A55,'[1]BASE DTPA'!A:DC,19,0)</f>
        <v>3 CÉDULA DE CIUDADANÍA</v>
      </c>
      <c r="P55" s="6">
        <f>VLOOKUP(A55,'[1]BASE DTPA'!A:DD,20,0)</f>
        <v>94228832</v>
      </c>
      <c r="Q55" s="6" t="str">
        <f>VLOOKUP(A55,'[1]BASE DTPA'!A:DE,22,0)</f>
        <v>N-A</v>
      </c>
      <c r="R55" s="1" t="str">
        <f>VLOOKUP(A55,'[1]BASE DTPA'!A:DF,38,0)</f>
        <v>PNN FARALLONES DE CALI</v>
      </c>
      <c r="S55" s="1">
        <f>VLOOKUP(A55,'[1]BASE DTPA'!A:DG,43,0)</f>
        <v>324</v>
      </c>
      <c r="T55" s="8">
        <f>VLOOKUP(A55,'[1]BASE DTPA'!A:DH,53,0)</f>
        <v>45695</v>
      </c>
      <c r="U55" s="8">
        <f>VLOOKUP(A55,'[1]BASE DTPA'!A:DI,54,0)</f>
        <v>46022</v>
      </c>
      <c r="V55" s="1">
        <f>VLOOKUP(A55,'[1]BASE DTPA'!A:DJ,79,0)</f>
        <v>0</v>
      </c>
      <c r="W55" s="1" t="s">
        <v>373</v>
      </c>
      <c r="X55" s="10" t="str">
        <f>VLOOKUP(A55,'[1]BASE DTPA'!A:DL,70,0)</f>
        <v xml:space="preserve">https://community.secop.gov.co/Public/Tendering/ContractDetailView/Index?UniqueIdentifier=CO1.PCCNTR.7432136 </v>
      </c>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row>
    <row r="56" spans="1:92" x14ac:dyDescent="0.3">
      <c r="A56" s="2" t="s">
        <v>77</v>
      </c>
      <c r="B56" s="3" t="str">
        <f>VLOOKUP(A56,'[1]BASE DTPA'!A:CN,2,0)</f>
        <v>1 FONAM</v>
      </c>
      <c r="C56" s="3" t="str">
        <f>VLOOKUP(A56,'[1]BASE DTPA'!A:CQ,3,0)</f>
        <v>CPS-DTPA-56-2025</v>
      </c>
      <c r="D56" s="3" t="str">
        <f>VLOOKUP(A56,'[1]BASE DTPA'!A:CR,4,0)</f>
        <v>JOHN FERNANDO COBALEDA BARRETO</v>
      </c>
      <c r="E56" s="4">
        <f>VLOOKUP(A56,'[1]BASE DTPA'!A:CS,5,0)</f>
        <v>45695</v>
      </c>
      <c r="F56" s="5" t="str">
        <f>VLOOKUP(A56,'[1]BASE DTPA'!A:CT,6,0)</f>
        <v>PA04-3202060-19-1-072 Prestar servicios profesionales con plena autonomía técnica y administrativa en el PNN Farallones de Cali en larealización de las actividades necesarias para Implementar tratamientos de restauración, rehabitación y sistemas sostenibles en las zonas degradadas y/o alteradas del PNN Farallones de Cali, especialmente en los ecosistemas andinos y de páramo, en el marco de la conservación de la diversidad biológica de las Áreas Protegidas del SINAP Nacional.</v>
      </c>
      <c r="G56" s="3" t="str">
        <f>VLOOKUP(A56,'[1]BASE DTPA'!A:CU,7,0)</f>
        <v>PROFESIONAL</v>
      </c>
      <c r="H56" s="3" t="str">
        <f>VLOOKUP(A56,'[1]BASE DTPA'!A:CV,8,0)</f>
        <v>2 CONTRATACIÓN DIRECTA</v>
      </c>
      <c r="I56" s="3" t="str">
        <f>VLOOKUP(A56,'[1]BASE DTPA'!A:CW,9,0)</f>
        <v>14 PRESTACIÓN DE SERVICIOS</v>
      </c>
      <c r="J56" s="1" t="str">
        <f>VLOOKUP(A56,'[1]BASE DTPA'!A:CX,10,0)</f>
        <v>N/A</v>
      </c>
      <c r="K56" s="1">
        <f>VLOOKUP(A56,'[1]BASE DTPA'!A:CY,11,0)</f>
        <v>80111600</v>
      </c>
      <c r="L56" s="6">
        <f>VLOOKUP(A56,'[1]BASE DTPA'!A:CZ,15,0)</f>
        <v>4620818</v>
      </c>
      <c r="M56" s="6">
        <f>VLOOKUP(A56,'[1]BASE DTPA'!A:DA,16,0)</f>
        <v>49904834</v>
      </c>
      <c r="N56" s="1" t="str">
        <f>VLOOKUP(A56,'[1]BASE DTPA'!A:DB,18,0)</f>
        <v>1 PERSONA NATURAL</v>
      </c>
      <c r="O56" s="1" t="str">
        <f>VLOOKUP(A56,'[1]BASE DTPA'!A:DC,19,0)</f>
        <v>3 CÉDULA DE CIUDADANÍA</v>
      </c>
      <c r="P56" s="6">
        <f>VLOOKUP(A56,'[1]BASE DTPA'!A:DD,20,0)</f>
        <v>1144028988</v>
      </c>
      <c r="Q56" s="6" t="str">
        <f>VLOOKUP(A56,'[1]BASE DTPA'!A:DE,22,0)</f>
        <v>N-A</v>
      </c>
      <c r="R56" s="1" t="str">
        <f>VLOOKUP(A56,'[1]BASE DTPA'!A:DF,38,0)</f>
        <v>PNN FARALLONES DE CALI</v>
      </c>
      <c r="S56" s="1">
        <f>VLOOKUP(A56,'[1]BASE DTPA'!A:DG,43,0)</f>
        <v>324</v>
      </c>
      <c r="T56" s="8">
        <f>VLOOKUP(A56,'[1]BASE DTPA'!A:DH,53,0)</f>
        <v>45695</v>
      </c>
      <c r="U56" s="8">
        <f>VLOOKUP(A56,'[1]BASE DTPA'!A:DI,54,0)</f>
        <v>46022</v>
      </c>
      <c r="V56" s="1">
        <f>VLOOKUP(A56,'[1]BASE DTPA'!A:DJ,79,0)</f>
        <v>0</v>
      </c>
      <c r="W56" s="1" t="s">
        <v>373</v>
      </c>
      <c r="X56" s="10" t="str">
        <f>VLOOKUP(A56,'[1]BASE DTPA'!A:DL,70,0)</f>
        <v>https://community.secop.gov.co/Public/Tendering/ContractDetailView/Index?UniqueIdentifier=CO1.PCCNTR.7432802</v>
      </c>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row>
    <row r="57" spans="1:92" x14ac:dyDescent="0.3">
      <c r="A57" s="2" t="s">
        <v>78</v>
      </c>
      <c r="B57" s="3" t="str">
        <f>VLOOKUP(A57,'[1]BASE DTPA'!A:CN,2,0)</f>
        <v>1 FONAM</v>
      </c>
      <c r="C57" s="3" t="str">
        <f>VLOOKUP(A57,'[1]BASE DTPA'!A:CQ,3,0)</f>
        <v>CPS-DTPA-57-2025</v>
      </c>
      <c r="D57" s="3" t="str">
        <f>VLOOKUP(A57,'[1]BASE DTPA'!A:CR,4,0)</f>
        <v>LUISA FERNANDA GARZÓN VANEGAS</v>
      </c>
      <c r="E57" s="4">
        <f>VLOOKUP(A57,'[1]BASE DTPA'!A:CS,5,0)</f>
        <v>45695</v>
      </c>
      <c r="F57" s="5" t="str">
        <f>VLOOKUP(A57,'[1]BASE DTPA'!A:CT,6,0)</f>
        <v>PA04-3202053-26-082 Prestar servicios profesionales con plena autonomía técnica y administrativa en el PNN Farallones de Cali en la realización de las actividades de caracterización de los usos, coberturas, la ocupación y la tenencia de pobladores campesinos, necesarias para la firma de acuerdos de conservación, especialmente en los ecosistemas andinos y de páramo, en el marco de la conservación de la diversidad biológica de las Áreas Protegidas del SINAP Nacional.</v>
      </c>
      <c r="G57" s="3" t="str">
        <f>VLOOKUP(A57,'[1]BASE DTPA'!A:CU,7,0)</f>
        <v>PROFESIONAL</v>
      </c>
      <c r="H57" s="3" t="str">
        <f>VLOOKUP(A57,'[1]BASE DTPA'!A:CV,8,0)</f>
        <v>2 CONTRATACIÓN DIRECTA</v>
      </c>
      <c r="I57" s="3" t="str">
        <f>VLOOKUP(A57,'[1]BASE DTPA'!A:CW,9,0)</f>
        <v>14 PRESTACIÓN DE SERVICIOS</v>
      </c>
      <c r="J57" s="1" t="str">
        <f>VLOOKUP(A57,'[1]BASE DTPA'!A:CX,10,0)</f>
        <v>N/A</v>
      </c>
      <c r="K57" s="1">
        <f>VLOOKUP(A57,'[1]BASE DTPA'!A:CY,11,0)</f>
        <v>80111600</v>
      </c>
      <c r="L57" s="6">
        <f>VLOOKUP(A57,'[1]BASE DTPA'!A:CZ,15,0)</f>
        <v>4620818</v>
      </c>
      <c r="M57" s="6">
        <f>VLOOKUP(A57,'[1]BASE DTPA'!A:DA,16,0)</f>
        <v>49904834</v>
      </c>
      <c r="N57" s="1" t="str">
        <f>VLOOKUP(A57,'[1]BASE DTPA'!A:DB,18,0)</f>
        <v>1 PERSONA NATURAL</v>
      </c>
      <c r="O57" s="1" t="str">
        <f>VLOOKUP(A57,'[1]BASE DTPA'!A:DC,19,0)</f>
        <v>3 CÉDULA DE CIUDADANÍA</v>
      </c>
      <c r="P57" s="6">
        <f>VLOOKUP(A57,'[1]BASE DTPA'!A:DD,20,0)</f>
        <v>1118559079</v>
      </c>
      <c r="Q57" s="6" t="str">
        <f>VLOOKUP(A57,'[1]BASE DTPA'!A:DE,22,0)</f>
        <v>N-A</v>
      </c>
      <c r="R57" s="1" t="str">
        <f>VLOOKUP(A57,'[1]BASE DTPA'!A:DF,38,0)</f>
        <v>PNN FARALLONES DE CALI</v>
      </c>
      <c r="S57" s="1">
        <f>VLOOKUP(A57,'[1]BASE DTPA'!A:DG,43,0)</f>
        <v>324</v>
      </c>
      <c r="T57" s="8">
        <f>VLOOKUP(A57,'[1]BASE DTPA'!A:DH,53,0)</f>
        <v>45695</v>
      </c>
      <c r="U57" s="8">
        <f>VLOOKUP(A57,'[1]BASE DTPA'!A:DI,54,0)</f>
        <v>46022</v>
      </c>
      <c r="V57" s="1">
        <f>VLOOKUP(A57,'[1]BASE DTPA'!A:DJ,79,0)</f>
        <v>0</v>
      </c>
      <c r="W57" s="1" t="s">
        <v>373</v>
      </c>
      <c r="X57" s="10" t="str">
        <f>VLOOKUP(A57,'[1]BASE DTPA'!A:DL,70,0)</f>
        <v>https://community.secop.gov.co/Public/Tendering/ContractDetailView/Index?UniqueIdentifier=CO1.PCCNTR.7432829</v>
      </c>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row>
    <row r="58" spans="1:92" x14ac:dyDescent="0.3">
      <c r="A58" s="2" t="s">
        <v>79</v>
      </c>
      <c r="B58" s="3" t="str">
        <f>VLOOKUP(A58,'[1]BASE DTPA'!A:CN,2,0)</f>
        <v>2 NACION</v>
      </c>
      <c r="C58" s="3" t="str">
        <f>VLOOKUP(A58,'[1]BASE DTPA'!A:CQ,3,0)</f>
        <v>CPS-DTPA-58-2025</v>
      </c>
      <c r="D58" s="3" t="str">
        <f>VLOOKUP(A58,'[1]BASE DTPA'!A:CR,4,0)</f>
        <v>ELISANA ESTUPIÑAN SALAS</v>
      </c>
      <c r="E58" s="4">
        <f>VLOOKUP(A58,'[1]BASE DTPA'!A:CS,5,0)</f>
        <v>45695</v>
      </c>
      <c r="F58" s="5" t="str">
        <f>VLOOKUP(A58,'[1]BASE DTPA'!A:CT,6,0)</f>
        <v>PA08-3202038-17-011 Prestar servicios de apoyo a la gestión con plena autonomía técnica y administrativa en el PNN Sanquianga para desarrollar las acciones operativas en el montaje y mantenimiento de viveros para la producción de plántulas en el marco de la conservación de la diversidad biológica de las áreas protegidas del SINAP nacional.</v>
      </c>
      <c r="G58" s="3" t="str">
        <f>VLOOKUP(A58,'[1]BASE DTPA'!A:CU,7,0)</f>
        <v>APOYO A LA GESTIÓN</v>
      </c>
      <c r="H58" s="3" t="str">
        <f>VLOOKUP(A58,'[1]BASE DTPA'!A:CV,8,0)</f>
        <v>2 CONTRATACIÓN DIRECTA</v>
      </c>
      <c r="I58" s="3" t="str">
        <f>VLOOKUP(A58,'[1]BASE DTPA'!A:CW,9,0)</f>
        <v>14 PRESTACIÓN DE SERVICIOS</v>
      </c>
      <c r="J58" s="1" t="str">
        <f>VLOOKUP(A58,'[1]BASE DTPA'!A:CX,10,0)</f>
        <v>N/A</v>
      </c>
      <c r="K58" s="1">
        <f>VLOOKUP(A58,'[1]BASE DTPA'!A:CY,11,0)</f>
        <v>80111600</v>
      </c>
      <c r="L58" s="6">
        <f>VLOOKUP(A58,'[1]BASE DTPA'!A:CZ,15,0)</f>
        <v>1836237</v>
      </c>
      <c r="M58" s="6">
        <f>VLOOKUP(A58,'[1]BASE DTPA'!A:DA,16,0)</f>
        <v>19831360</v>
      </c>
      <c r="N58" s="1" t="str">
        <f>VLOOKUP(A58,'[1]BASE DTPA'!A:DB,18,0)</f>
        <v>1 PERSONA NATURAL</v>
      </c>
      <c r="O58" s="1" t="str">
        <f>VLOOKUP(A58,'[1]BASE DTPA'!A:DC,19,0)</f>
        <v>3 CÉDULA DE CIUDADANÍA</v>
      </c>
      <c r="P58" s="6">
        <f>VLOOKUP(A58,'[1]BASE DTPA'!A:DD,20,0)</f>
        <v>38471380</v>
      </c>
      <c r="Q58" s="6" t="str">
        <f>VLOOKUP(A58,'[1]BASE DTPA'!A:DE,22,0)</f>
        <v>N-A</v>
      </c>
      <c r="R58" s="1" t="str">
        <f>VLOOKUP(A58,'[1]BASE DTPA'!A:DF,38,0)</f>
        <v>PNN SANQUIANGA</v>
      </c>
      <c r="S58" s="1">
        <f>VLOOKUP(A58,'[1]BASE DTPA'!A:DG,43,0)</f>
        <v>324</v>
      </c>
      <c r="T58" s="8">
        <f>VLOOKUP(A58,'[1]BASE DTPA'!A:DH,53,0)</f>
        <v>45695</v>
      </c>
      <c r="U58" s="8">
        <f>VLOOKUP(A58,'[1]BASE DTPA'!A:DI,54,0)</f>
        <v>46022</v>
      </c>
      <c r="V58" s="1">
        <f>VLOOKUP(A58,'[1]BASE DTPA'!A:DJ,79,0)</f>
        <v>0</v>
      </c>
      <c r="W58" s="1" t="s">
        <v>373</v>
      </c>
      <c r="X58" s="10" t="str">
        <f>VLOOKUP(A58,'[1]BASE DTPA'!A:DL,70,0)</f>
        <v xml:space="preserve">https://community.secop.gov.co/Public/Tendering/ContractDetailView/Index?UniqueIdentifier=CO1.PCCNTR.7435669 </v>
      </c>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row>
    <row r="59" spans="1:92" x14ac:dyDescent="0.3">
      <c r="A59" s="2" t="s">
        <v>80</v>
      </c>
      <c r="B59" s="3" t="str">
        <f>VLOOKUP(A59,'[1]BASE DTPA'!A:CN,2,0)</f>
        <v>1 FONAM</v>
      </c>
      <c r="C59" s="3" t="str">
        <f>VLOOKUP(A59,'[1]BASE DTPA'!A:CQ,3,0)</f>
        <v>CPS-DTPA-59-2025</v>
      </c>
      <c r="D59" s="3" t="str">
        <f>VLOOKUP(A59,'[1]BASE DTPA'!A:CR,4,0)</f>
        <v>MÓNICA PATRICIA RAMÍREZ LÓPEZ</v>
      </c>
      <c r="E59" s="4">
        <f>VLOOKUP(A59,'[1]BASE DTPA'!A:CS,5,0)</f>
        <v>45698</v>
      </c>
      <c r="F59" s="5" t="str">
        <f>VLOOKUP(A59,'[1]BASE DTPA'!A:CT,6,0)</f>
        <v>PA04-3202008-15-058 Prestar servicios profesionales con plena autonomía técnica y administrativa en el PNN Farallones de Cali en la realización de las actividades necesarias para Fortalecer los procesos administrativos de las áreas de SPNNC, para el monitoreo y seguimiento a los instrumentos de planeación estratégica institucional especialmente en los ecosistemas andinos y de páramo, en el marco de la conservación de la diversidad biológica de las Áreas Protegidas del SINAP Nacional.</v>
      </c>
      <c r="G59" s="3" t="str">
        <f>VLOOKUP(A59,'[1]BASE DTPA'!A:CU,7,0)</f>
        <v>PROFESIONAL</v>
      </c>
      <c r="H59" s="3" t="str">
        <f>VLOOKUP(A59,'[1]BASE DTPA'!A:CV,8,0)</f>
        <v>2 CONTRATACIÓN DIRECTA</v>
      </c>
      <c r="I59" s="3" t="str">
        <f>VLOOKUP(A59,'[1]BASE DTPA'!A:CW,9,0)</f>
        <v>14 PRESTACIÓN DE SERVICIOS</v>
      </c>
      <c r="J59" s="1" t="str">
        <f>VLOOKUP(A59,'[1]BASE DTPA'!A:CX,10,0)</f>
        <v>N/A</v>
      </c>
      <c r="K59" s="1">
        <f>VLOOKUP(A59,'[1]BASE DTPA'!A:CY,11,0)</f>
        <v>80111600</v>
      </c>
      <c r="L59" s="6">
        <f>VLOOKUP(A59,'[1]BASE DTPA'!A:CZ,15,0)</f>
        <v>7014443</v>
      </c>
      <c r="M59" s="6">
        <f>VLOOKUP(A59,'[1]BASE DTPA'!A:DA,16,0)</f>
        <v>75054540</v>
      </c>
      <c r="N59" s="1" t="str">
        <f>VLOOKUP(A59,'[1]BASE DTPA'!A:DB,18,0)</f>
        <v>1 PERSONA NATURAL</v>
      </c>
      <c r="O59" s="1" t="str">
        <f>VLOOKUP(A59,'[1]BASE DTPA'!A:DC,19,0)</f>
        <v>3 CÉDULA DE CIUDADANÍA</v>
      </c>
      <c r="P59" s="6">
        <f>VLOOKUP(A59,'[1]BASE DTPA'!A:DD,20,0)</f>
        <v>41945866</v>
      </c>
      <c r="Q59" s="6" t="str">
        <f>VLOOKUP(A59,'[1]BASE DTPA'!A:DE,22,0)</f>
        <v>N-A</v>
      </c>
      <c r="R59" s="1" t="str">
        <f>VLOOKUP(A59,'[1]BASE DTPA'!A:DF,38,0)</f>
        <v>PNN FARALLONES DE CALI</v>
      </c>
      <c r="S59" s="1">
        <f>VLOOKUP(A59,'[1]BASE DTPA'!A:DG,43,0)</f>
        <v>322</v>
      </c>
      <c r="T59" s="8">
        <f>VLOOKUP(A59,'[1]BASE DTPA'!A:DH,53,0)</f>
        <v>45698</v>
      </c>
      <c r="U59" s="8">
        <f>VLOOKUP(A59,'[1]BASE DTPA'!A:DI,54,0)</f>
        <v>46022</v>
      </c>
      <c r="V59" s="1">
        <f>VLOOKUP(A59,'[1]BASE DTPA'!A:DJ,79,0)</f>
        <v>0</v>
      </c>
      <c r="W59" s="1" t="s">
        <v>373</v>
      </c>
      <c r="X59" s="10" t="str">
        <f>VLOOKUP(A59,'[1]BASE DTPA'!A:DL,70,0)</f>
        <v>https://community.secop.gov.co/Public/Tendering/ContractDetailView/Index?UniqueIdentifier=CO1.PCCNTR.7450369</v>
      </c>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row>
    <row r="60" spans="1:92" x14ac:dyDescent="0.3">
      <c r="A60" s="2" t="s">
        <v>81</v>
      </c>
      <c r="B60" s="3" t="str">
        <f>VLOOKUP(A60,'[1]BASE DTPA'!A:CN,2,0)</f>
        <v>1 FONAM</v>
      </c>
      <c r="C60" s="3" t="str">
        <f>VLOOKUP(A60,'[1]BASE DTPA'!A:CQ,3,0)</f>
        <v>CPS-DTPA-60-2025</v>
      </c>
      <c r="D60" s="3" t="str">
        <f>VLOOKUP(A60,'[1]BASE DTPA'!A:CR,4,0)</f>
        <v>JUAN SEBASTIAN PAZ SEPULVEDA</v>
      </c>
      <c r="E60" s="4">
        <f>VLOOKUP(A60,'[1]BASE DTPA'!A:CS,5,0)</f>
        <v>45698</v>
      </c>
      <c r="F60" s="5" t="str">
        <f>VLOOKUP(A60,'[1]BASE DTPA'!A:CT,6,0)</f>
        <v>PA04-3202032-1-004 Prestar servicios profesionales con plena autonomía técnica y administrativa en el PNN Farallones de Cali para realizar las actividades necesarias en la Implementación de las acciones de prevención, vigilancia y control en las áreas protegidas administradas por PNNC, relacionadas con del proceso sancionatorio ambiental, especialmente en los ecosistemas andinos y de páramo, en el marco de la conservación de la diversidad biológica de las Áreas Protegidas del SINAP Nacional.</v>
      </c>
      <c r="G60" s="3" t="str">
        <f>VLOOKUP(A60,'[1]BASE DTPA'!A:CU,7,0)</f>
        <v>PROFESIONAL</v>
      </c>
      <c r="H60" s="3" t="str">
        <f>VLOOKUP(A60,'[1]BASE DTPA'!A:CV,8,0)</f>
        <v>2 CONTRATACIÓN DIRECTA</v>
      </c>
      <c r="I60" s="3" t="str">
        <f>VLOOKUP(A60,'[1]BASE DTPA'!A:CW,9,0)</f>
        <v>14 PRESTACIÓN DE SERVICIOS</v>
      </c>
      <c r="J60" s="1" t="str">
        <f>VLOOKUP(A60,'[1]BASE DTPA'!A:CX,10,0)</f>
        <v>N/A</v>
      </c>
      <c r="K60" s="1">
        <f>VLOOKUP(A60,'[1]BASE DTPA'!A:CY,11,0)</f>
        <v>80111600</v>
      </c>
      <c r="L60" s="6">
        <f>VLOOKUP(A60,'[1]BASE DTPA'!A:CZ,15,0)</f>
        <v>4200744</v>
      </c>
      <c r="M60" s="6">
        <f>VLOOKUP(A60,'[1]BASE DTPA'!A:DA,16,0)</f>
        <v>44947961</v>
      </c>
      <c r="N60" s="1" t="str">
        <f>VLOOKUP(A60,'[1]BASE DTPA'!A:DB,18,0)</f>
        <v>1 PERSONA NATURAL</v>
      </c>
      <c r="O60" s="1" t="str">
        <f>VLOOKUP(A60,'[1]BASE DTPA'!A:DC,19,0)</f>
        <v>3 CÉDULA DE CIUDADANÍA</v>
      </c>
      <c r="P60" s="6">
        <f>VLOOKUP(A60,'[1]BASE DTPA'!A:DD,20,0)</f>
        <v>1144071002</v>
      </c>
      <c r="Q60" s="6" t="str">
        <f>VLOOKUP(A60,'[1]BASE DTPA'!A:DE,22,0)</f>
        <v>N-A</v>
      </c>
      <c r="R60" s="1" t="str">
        <f>VLOOKUP(A60,'[1]BASE DTPA'!A:DF,38,0)</f>
        <v>PNN FARALLONES DE CALI</v>
      </c>
      <c r="S60" s="1">
        <f>VLOOKUP(A60,'[1]BASE DTPA'!A:DG,43,0)</f>
        <v>321</v>
      </c>
      <c r="T60" s="8">
        <f>VLOOKUP(A60,'[1]BASE DTPA'!A:DH,53,0)</f>
        <v>45698</v>
      </c>
      <c r="U60" s="8">
        <f>VLOOKUP(A60,'[1]BASE DTPA'!A:DI,54,0)</f>
        <v>46022</v>
      </c>
      <c r="V60" s="1">
        <f>VLOOKUP(A60,'[1]BASE DTPA'!A:DJ,79,0)</f>
        <v>0</v>
      </c>
      <c r="W60" s="1" t="s">
        <v>373</v>
      </c>
      <c r="X60" s="10" t="str">
        <f>VLOOKUP(A60,'[1]BASE DTPA'!A:DL,70,0)</f>
        <v>https://community.secop.gov.co/Public/Tendering/ContractDetailView/Index?UniqueIdentifier=CO1.PCCNTR.7449462</v>
      </c>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row>
    <row r="61" spans="1:92" x14ac:dyDescent="0.3">
      <c r="A61" s="2" t="s">
        <v>82</v>
      </c>
      <c r="B61" s="3" t="str">
        <f>VLOOKUP(A61,'[1]BASE DTPA'!A:CN,2,0)</f>
        <v>1 FONAM</v>
      </c>
      <c r="C61" s="3" t="str">
        <f>VLOOKUP(A61,'[1]BASE DTPA'!A:CQ,3,0)</f>
        <v>CPS-DTPA-61-2025</v>
      </c>
      <c r="D61" s="3" t="str">
        <f>VLOOKUP(A61,'[1]BASE DTPA'!A:CR,4,0)</f>
        <v>SAMUEL ALEXANDER BARONA SANCHEZ</v>
      </c>
      <c r="E61" s="4">
        <f>VLOOKUP(A61,'[1]BASE DTPA'!A:CS,5,0)</f>
        <v>45698</v>
      </c>
      <c r="F61" s="5" t="str">
        <f>VLOOKUP(A61,'[1]BASE DTPA'!A:CT,6,0)</f>
        <v>PA04-3202038-17-062 Prestar servicios de apoyo a la gestión con plena autonomía técnica y administrativa en las actividades requeridas del PNN Farallones de Cali, consistente en actividades de viverismo, en la producción y mantenimiento de plántulas para las actividades de restauración, especialmente en los ecosistemas andinos y de páramo, en el marco de la conservación de la diversidad biológica de las Áreas Protegidas del SINAP Nacional.</v>
      </c>
      <c r="G61" s="3" t="str">
        <f>VLOOKUP(A61,'[1]BASE DTPA'!A:CU,7,0)</f>
        <v>APOYO A LA GESTIÓN</v>
      </c>
      <c r="H61" s="3" t="str">
        <f>VLOOKUP(A61,'[1]BASE DTPA'!A:CV,8,0)</f>
        <v>2 CONTRATACIÓN DIRECTA</v>
      </c>
      <c r="I61" s="3" t="str">
        <f>VLOOKUP(A61,'[1]BASE DTPA'!A:CW,9,0)</f>
        <v>14 PRESTACIÓN DE SERVICIOS</v>
      </c>
      <c r="J61" s="1" t="str">
        <f>VLOOKUP(A61,'[1]BASE DTPA'!A:CX,10,0)</f>
        <v>N/A</v>
      </c>
      <c r="K61" s="1">
        <f>VLOOKUP(A61,'[1]BASE DTPA'!A:CY,11,0)</f>
        <v>80111600</v>
      </c>
      <c r="L61" s="6">
        <f>VLOOKUP(A61,'[1]BASE DTPA'!A:CZ,15,0)</f>
        <v>2436451</v>
      </c>
      <c r="M61" s="6">
        <f>VLOOKUP(A61,'[1]BASE DTPA'!A:DA,16,0)</f>
        <v>26070026</v>
      </c>
      <c r="N61" s="1" t="str">
        <f>VLOOKUP(A61,'[1]BASE DTPA'!A:DB,18,0)</f>
        <v>1 PERSONA NATURAL</v>
      </c>
      <c r="O61" s="1" t="str">
        <f>VLOOKUP(A61,'[1]BASE DTPA'!A:DC,19,0)</f>
        <v>3 CÉDULA DE CIUDADANÍA</v>
      </c>
      <c r="P61" s="6">
        <f>VLOOKUP(A61,'[1]BASE DTPA'!A:DD,20,0)</f>
        <v>94522599</v>
      </c>
      <c r="Q61" s="6" t="str">
        <f>VLOOKUP(A61,'[1]BASE DTPA'!A:DE,22,0)</f>
        <v>N-A</v>
      </c>
      <c r="R61" s="1" t="str">
        <f>VLOOKUP(A61,'[1]BASE DTPA'!A:DF,38,0)</f>
        <v>PNN FARALLONES DE CALI</v>
      </c>
      <c r="S61" s="1">
        <f>VLOOKUP(A61,'[1]BASE DTPA'!A:DG,43,0)</f>
        <v>322</v>
      </c>
      <c r="T61" s="8">
        <f>VLOOKUP(A61,'[1]BASE DTPA'!A:DH,53,0)</f>
        <v>45698</v>
      </c>
      <c r="U61" s="8">
        <f>VLOOKUP(A61,'[1]BASE DTPA'!A:DI,54,0)</f>
        <v>46022</v>
      </c>
      <c r="V61" s="1">
        <f>VLOOKUP(A61,'[1]BASE DTPA'!A:DJ,79,0)</f>
        <v>0</v>
      </c>
      <c r="W61" s="1" t="s">
        <v>373</v>
      </c>
      <c r="X61" s="11" t="str">
        <f>VLOOKUP(A61,'[1]BASE DTPA'!A:DL,70,0)</f>
        <v>https://community.secop.gov.co/Public/Tendering/ContractDetailView/Index?UniqueIdentifier=CO1.PCCNTR.7449467</v>
      </c>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row>
    <row r="62" spans="1:92" x14ac:dyDescent="0.3">
      <c r="A62" s="2" t="s">
        <v>83</v>
      </c>
      <c r="B62" s="3" t="str">
        <f>VLOOKUP(A62,'[1]BASE DTPA'!A:CN,2,0)</f>
        <v>1 FONAM</v>
      </c>
      <c r="C62" s="3" t="str">
        <f>VLOOKUP(A62,'[1]BASE DTPA'!A:CQ,3,0)</f>
        <v>CPS-DTPA-63-2025</v>
      </c>
      <c r="D62" s="3" t="str">
        <f>VLOOKUP(A62,'[1]BASE DTPA'!A:CR,4,0)</f>
        <v>LIBARDO TORRES URBANO</v>
      </c>
      <c r="E62" s="4">
        <f>VLOOKUP(A62,'[1]BASE DTPA'!A:CS,5,0)</f>
        <v>45698</v>
      </c>
      <c r="F62" s="5" t="str">
        <f>VLOOKUP(A62,'[1]BASE DTPA'!A:CT,6,0)</f>
        <v>PA04-3202060-19-1-073 Prestar servicio de apoyo a la gestión con plena autonomía técnica y administrativa en los procedimientos requeridos del PNN Farallones de Cali para Implementar el proceso de restauración en las zonas degradadas y/o alteradas de las áreas protegidas nacionales y/o zonas de influencia en especialmente en los ecosistemas andinos y de páramo, en el marco de la conservación de la diversidad biológica de las Áreas Protegidas del SINAP Nacional.</v>
      </c>
      <c r="G62" s="3" t="str">
        <f>VLOOKUP(A62,'[1]BASE DTPA'!A:CU,7,0)</f>
        <v>APOYO A LA GESTIÓN</v>
      </c>
      <c r="H62" s="3" t="str">
        <f>VLOOKUP(A62,'[1]BASE DTPA'!A:CV,8,0)</f>
        <v>2 CONTRATACIÓN DIRECTA</v>
      </c>
      <c r="I62" s="3" t="str">
        <f>VLOOKUP(A62,'[1]BASE DTPA'!A:CW,9,0)</f>
        <v>14 PRESTACIÓN DE SERVICIOS</v>
      </c>
      <c r="J62" s="1" t="str">
        <f>VLOOKUP(A62,'[1]BASE DTPA'!A:CX,10,0)</f>
        <v>N/A</v>
      </c>
      <c r="K62" s="1">
        <f>VLOOKUP(A62,'[1]BASE DTPA'!A:CY,11,0)</f>
        <v>80111600</v>
      </c>
      <c r="L62" s="6">
        <f>VLOOKUP(A62,'[1]BASE DTPA'!A:CZ,15,0)</f>
        <v>1836238</v>
      </c>
      <c r="M62" s="6">
        <f>VLOOKUP(A62,'[1]BASE DTPA'!A:DA,16,0)</f>
        <v>19647747</v>
      </c>
      <c r="N62" s="1" t="str">
        <f>VLOOKUP(A62,'[1]BASE DTPA'!A:DB,18,0)</f>
        <v>1 PERSONA NATURAL</v>
      </c>
      <c r="O62" s="1" t="str">
        <f>VLOOKUP(A62,'[1]BASE DTPA'!A:DC,19,0)</f>
        <v>3 CÉDULA DE CIUDADANÍA</v>
      </c>
      <c r="P62" s="6">
        <f>VLOOKUP(A62,'[1]BASE DTPA'!A:DD,20,0)</f>
        <v>94540419</v>
      </c>
      <c r="Q62" s="6" t="str">
        <f>VLOOKUP(A62,'[1]BASE DTPA'!A:DE,22,0)</f>
        <v>N-A</v>
      </c>
      <c r="R62" s="1" t="str">
        <f>VLOOKUP(A62,'[1]BASE DTPA'!A:DF,38,0)</f>
        <v>PNN FARALLONES DE CALI</v>
      </c>
      <c r="S62" s="1">
        <f>VLOOKUP(A62,'[1]BASE DTPA'!A:DG,43,0)</f>
        <v>322</v>
      </c>
      <c r="T62" s="8">
        <f>VLOOKUP(A62,'[1]BASE DTPA'!A:DH,53,0)</f>
        <v>45698</v>
      </c>
      <c r="U62" s="8">
        <f>VLOOKUP(A62,'[1]BASE DTPA'!A:DI,54,0)</f>
        <v>46022</v>
      </c>
      <c r="V62" s="1">
        <f>VLOOKUP(A62,'[1]BASE DTPA'!A:DJ,79,0)</f>
        <v>0</v>
      </c>
      <c r="W62" s="1" t="s">
        <v>373</v>
      </c>
      <c r="X62" s="11" t="str">
        <f>VLOOKUP(A62,'[1]BASE DTPA'!A:DL,70,0)</f>
        <v xml:space="preserve">https://community.secop.gov.co/Public/Tendering/ContractDetailView/Index?UniqueIdentifier=CO1.PCCNTR.7451032 </v>
      </c>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row>
    <row r="63" spans="1:92" x14ac:dyDescent="0.3">
      <c r="A63" s="2" t="s">
        <v>84</v>
      </c>
      <c r="B63" s="3" t="str">
        <f>VLOOKUP(A63,'[1]BASE DTPA'!A:CN,2,0)</f>
        <v>2 NACION</v>
      </c>
      <c r="C63" s="3" t="str">
        <f>VLOOKUP(A63,'[1]BASE DTPA'!A:CQ,3,0)</f>
        <v>CPS-DTPA-64-2025</v>
      </c>
      <c r="D63" s="3" t="str">
        <f>VLOOKUP(A63,'[1]BASE DTPA'!A:CR,4,0)</f>
        <v>JUAN CARLOS CASTRILLON RODRÍGUEZ</v>
      </c>
      <c r="E63" s="4">
        <f>VLOOKUP(A63,'[1]BASE DTPA'!A:CS,5,0)</f>
        <v>45698</v>
      </c>
      <c r="F63" s="5" t="str">
        <f>VLOOKUP(A63,'[1]BASE DTPA'!A:CT,6,0)</f>
        <v>PA08-3202008-9-007 Prestar servicios de apoyo a la gestión con plena autonomía técnica y administrativa en el PNN Sanquianga para el desarrollo de las actividades operativas relacionadas con la implementación de la estrategia de investigación y monitoreo en el área protegida el marco de la conservación de la diversidad biológica de las áreas protegidas del SINAP nacional.</v>
      </c>
      <c r="G63" s="3" t="str">
        <f>VLOOKUP(A63,'[1]BASE DTPA'!A:CU,7,0)</f>
        <v>APOYO A LA GESTIÓN</v>
      </c>
      <c r="H63" s="3" t="str">
        <f>VLOOKUP(A63,'[1]BASE DTPA'!A:CV,8,0)</f>
        <v>2 CONTRATACIÓN DIRECTA</v>
      </c>
      <c r="I63" s="3" t="str">
        <f>VLOOKUP(A63,'[1]BASE DTPA'!A:CW,9,0)</f>
        <v>14 PRESTACIÓN DE SERVICIOS</v>
      </c>
      <c r="J63" s="1" t="str">
        <f>VLOOKUP(A63,'[1]BASE DTPA'!A:CX,10,0)</f>
        <v>N/A</v>
      </c>
      <c r="K63" s="1">
        <f>VLOOKUP(A63,'[1]BASE DTPA'!A:CY,11,0)</f>
        <v>80111600</v>
      </c>
      <c r="L63" s="6">
        <f>VLOOKUP(A63,'[1]BASE DTPA'!A:CZ,15,0)</f>
        <v>1836237</v>
      </c>
      <c r="M63" s="6">
        <f>VLOOKUP(A63,'[1]BASE DTPA'!A:DA,16,0)</f>
        <v>19647736</v>
      </c>
      <c r="N63" s="1" t="str">
        <f>VLOOKUP(A63,'[1]BASE DTPA'!A:DB,18,0)</f>
        <v>1 PERSONA NATURAL</v>
      </c>
      <c r="O63" s="1" t="str">
        <f>VLOOKUP(A63,'[1]BASE DTPA'!A:DC,19,0)</f>
        <v>3 CÉDULA DE CIUDADANÍA</v>
      </c>
      <c r="P63" s="6">
        <f>VLOOKUP(A63,'[1]BASE DTPA'!A:DD,20,0)</f>
        <v>93401085</v>
      </c>
      <c r="Q63" s="6" t="str">
        <f>VLOOKUP(A63,'[1]BASE DTPA'!A:DE,22,0)</f>
        <v>N-A</v>
      </c>
      <c r="R63" s="1" t="str">
        <f>VLOOKUP(A63,'[1]BASE DTPA'!A:DF,38,0)</f>
        <v>PNN SANQUIANGA</v>
      </c>
      <c r="S63" s="1">
        <f>VLOOKUP(A63,'[1]BASE DTPA'!A:DG,43,0)</f>
        <v>321</v>
      </c>
      <c r="T63" s="8">
        <f>VLOOKUP(A63,'[1]BASE DTPA'!A:DH,53,0)</f>
        <v>45698</v>
      </c>
      <c r="U63" s="8">
        <f>VLOOKUP(A63,'[1]BASE DTPA'!A:DI,54,0)</f>
        <v>46022</v>
      </c>
      <c r="V63" s="1">
        <f>VLOOKUP(A63,'[1]BASE DTPA'!A:DJ,79,0)</f>
        <v>0</v>
      </c>
      <c r="W63" s="1" t="s">
        <v>373</v>
      </c>
      <c r="X63" s="11" t="str">
        <f>VLOOKUP(A63,'[1]BASE DTPA'!A:DL,70,0)</f>
        <v xml:space="preserve">https://community.secop.gov.co/Public/Tendering/ContractDetailView/Index?UniqueIdentifier=CO1.PCCNTR.7450492 </v>
      </c>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row>
    <row r="64" spans="1:92" x14ac:dyDescent="0.3">
      <c r="A64" s="2" t="s">
        <v>85</v>
      </c>
      <c r="B64" s="3" t="str">
        <f>VLOOKUP(A64,'[1]BASE DTPA'!A:CN,2,0)</f>
        <v>2 NACION</v>
      </c>
      <c r="C64" s="3" t="str">
        <f>VLOOKUP(A64,'[1]BASE DTPA'!A:CQ,3,0)</f>
        <v>CPS-DTPA-65-2025</v>
      </c>
      <c r="D64" s="3" t="str">
        <f>VLOOKUP(A64,'[1]BASE DTPA'!A:CR,4,0)</f>
        <v>MONICA ALEXANDRA CASTILLO CUBILLOS</v>
      </c>
      <c r="E64" s="4">
        <f>VLOOKUP(A64,'[1]BASE DTPA'!A:CS,5,0)</f>
        <v>45699</v>
      </c>
      <c r="F64" s="5" t="str">
        <f>VLOOKUP(A64,'[1]BASE DTPA'!A:CT,6,0)</f>
        <v>PA00-3202056-5-034 Prestar servicios profesionales con plena autonomía técnica y administrativa en Dirección Territorial Pacífico para adelantar procesos de comunicación y educación ambiental con actores priorizados y vinculados a la gestión territorial de las áreas protegidas adscritas, en el marco de la conservación de la diversidad biológica de las áreas protegidas del SINAP Nacional.</v>
      </c>
      <c r="G64" s="3" t="str">
        <f>VLOOKUP(A64,'[1]BASE DTPA'!A:CU,7,0)</f>
        <v>PROFESIONAL</v>
      </c>
      <c r="H64" s="3" t="str">
        <f>VLOOKUP(A64,'[1]BASE DTPA'!A:CV,8,0)</f>
        <v>2 CONTRATACIÓN DIRECTA</v>
      </c>
      <c r="I64" s="3" t="str">
        <f>VLOOKUP(A64,'[1]BASE DTPA'!A:CW,9,0)</f>
        <v>14 PRESTACIÓN DE SERVICIOS</v>
      </c>
      <c r="J64" s="1" t="str">
        <f>VLOOKUP(A64,'[1]BASE DTPA'!A:CX,10,0)</f>
        <v>N/A</v>
      </c>
      <c r="K64" s="1">
        <f>VLOOKUP(A64,'[1]BASE DTPA'!A:CY,11,0)</f>
        <v>80111600</v>
      </c>
      <c r="L64" s="6">
        <f>VLOOKUP(A64,'[1]BASE DTPA'!A:CZ,15,0)</f>
        <v>6347913</v>
      </c>
      <c r="M64" s="6">
        <f>VLOOKUP(A64,'[1]BASE DTPA'!A:DA,16,0)</f>
        <v>67711072</v>
      </c>
      <c r="N64" s="1" t="str">
        <f>VLOOKUP(A64,'[1]BASE DTPA'!A:DB,18,0)</f>
        <v>1 PERSONA NATURAL</v>
      </c>
      <c r="O64" s="1" t="str">
        <f>VLOOKUP(A64,'[1]BASE DTPA'!A:DC,19,0)</f>
        <v>3 CÉDULA DE CIUDADANÍA</v>
      </c>
      <c r="P64" s="6">
        <f>VLOOKUP(A64,'[1]BASE DTPA'!A:DD,20,0)</f>
        <v>1143829409</v>
      </c>
      <c r="Q64" s="6" t="str">
        <f>VLOOKUP(A64,'[1]BASE DTPA'!A:DE,22,0)</f>
        <v>N-A</v>
      </c>
      <c r="R64" s="1" t="str">
        <f>VLOOKUP(A64,'[1]BASE DTPA'!A:DF,38,0)</f>
        <v>DTPA</v>
      </c>
      <c r="S64" s="1">
        <f>VLOOKUP(A64,'[1]BASE DTPA'!A:DG,43,0)</f>
        <v>320</v>
      </c>
      <c r="T64" s="8">
        <f>VLOOKUP(A64,'[1]BASE DTPA'!A:DH,53,0)</f>
        <v>45699</v>
      </c>
      <c r="U64" s="8">
        <f>VLOOKUP(A64,'[1]BASE DTPA'!A:DI,54,0)</f>
        <v>46022</v>
      </c>
      <c r="V64" s="1">
        <f>VLOOKUP(A64,'[1]BASE DTPA'!A:DJ,79,0)</f>
        <v>0</v>
      </c>
      <c r="W64" s="1" t="s">
        <v>373</v>
      </c>
      <c r="X64" s="11" t="str">
        <f>VLOOKUP(A64,'[1]BASE DTPA'!A:DL,70,0)</f>
        <v xml:space="preserve">https://community.secop.gov.co/Public/Tendering/ContractDetailView/Index?UniqueIdentifier=CO1.PCCNTR.7451890 </v>
      </c>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row>
    <row r="65" spans="1:92" x14ac:dyDescent="0.3">
      <c r="A65" s="2" t="s">
        <v>86</v>
      </c>
      <c r="B65" s="3" t="str">
        <f>VLOOKUP(A65,'[1]BASE DTPA'!A:CN,2,0)</f>
        <v>1 FONAM</v>
      </c>
      <c r="C65" s="3" t="str">
        <f>VLOOKUP(A65,'[1]BASE DTPA'!A:CQ,3,0)</f>
        <v>CPS-DTPA-66-2025</v>
      </c>
      <c r="D65" s="3" t="str">
        <f>VLOOKUP(A65,'[1]BASE DTPA'!A:CR,4,0)</f>
        <v>CLAISON MENA PEREZ</v>
      </c>
      <c r="E65" s="4">
        <f>VLOOKUP(A65,'[1]BASE DTPA'!A:CS,5,0)</f>
        <v>45699</v>
      </c>
      <c r="F65" s="5" t="str">
        <f>VLOOKUP(A65,'[1]BASE DTPA'!A:CT,6,0)</f>
        <v xml:space="preserve">PA06-3202032-1-001 Prestar servicios de apoyo a la gestión con plena autonomía técnica y administrativa en el PNN Los Katíos en el desarrollo de las acciones operativas en la implementación de la estrategia de prevención, vigilancia y control en el área protegida, en el marco de la conservación de la diversidad biológica de las áreas protegidas del SINAP nacional. </v>
      </c>
      <c r="G65" s="3" t="str">
        <f>VLOOKUP(A65,'[1]BASE DTPA'!A:CU,7,0)</f>
        <v>APOYO A LA GESTIÓN</v>
      </c>
      <c r="H65" s="3" t="str">
        <f>VLOOKUP(A65,'[1]BASE DTPA'!A:CV,8,0)</f>
        <v>2 CONTRATACIÓN DIRECTA</v>
      </c>
      <c r="I65" s="3" t="str">
        <f>VLOOKUP(A65,'[1]BASE DTPA'!A:CW,9,0)</f>
        <v>14 PRESTACIÓN DE SERVICIOS</v>
      </c>
      <c r="J65" s="1" t="str">
        <f>VLOOKUP(A65,'[1]BASE DTPA'!A:CX,10,0)</f>
        <v>N/A</v>
      </c>
      <c r="K65" s="1">
        <f>VLOOKUP(A65,'[1]BASE DTPA'!A:CY,11,0)</f>
        <v>80111600</v>
      </c>
      <c r="L65" s="6">
        <f>VLOOKUP(A65,'[1]BASE DTPA'!A:CZ,15,0)</f>
        <v>1836237</v>
      </c>
      <c r="M65" s="6">
        <f>VLOOKUP(A65,'[1]BASE DTPA'!A:DA,16,0)</f>
        <v>19586528</v>
      </c>
      <c r="N65" s="1" t="str">
        <f>VLOOKUP(A65,'[1]BASE DTPA'!A:DB,18,0)</f>
        <v>1 PERSONA NATURAL</v>
      </c>
      <c r="O65" s="1" t="str">
        <f>VLOOKUP(A65,'[1]BASE DTPA'!A:DC,19,0)</f>
        <v>3 CÉDULA DE CIUDADANÍA</v>
      </c>
      <c r="P65" s="6">
        <f>VLOOKUP(A65,'[1]BASE DTPA'!A:DD,20,0)</f>
        <v>1045491823</v>
      </c>
      <c r="Q65" s="6" t="str">
        <f>VLOOKUP(A65,'[1]BASE DTPA'!A:DE,22,0)</f>
        <v>N-A</v>
      </c>
      <c r="R65" s="1" t="str">
        <f>VLOOKUP(A65,'[1]BASE DTPA'!A:DF,38,0)</f>
        <v>PNN LOS KATIOS</v>
      </c>
      <c r="S65" s="1">
        <f>VLOOKUP(A65,'[1]BASE DTPA'!A:DG,43,0)</f>
        <v>320</v>
      </c>
      <c r="T65" s="8">
        <f>VLOOKUP(A65,'[1]BASE DTPA'!A:DH,53,0)</f>
        <v>45699</v>
      </c>
      <c r="U65" s="8">
        <f>VLOOKUP(A65,'[1]BASE DTPA'!A:DI,54,0)</f>
        <v>46022</v>
      </c>
      <c r="V65" s="1">
        <f>VLOOKUP(A65,'[1]BASE DTPA'!A:DJ,79,0)</f>
        <v>0</v>
      </c>
      <c r="W65" s="1" t="s">
        <v>373</v>
      </c>
      <c r="X65" s="11" t="str">
        <f>VLOOKUP(A65,'[1]BASE DTPA'!A:DL,70,0)</f>
        <v xml:space="preserve">https://community.secop.gov.co/Public/Tendering/ContractDetailView/Index?UniqueIdentifier=CO1.PCCNTR.7457406 </v>
      </c>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row>
    <row r="66" spans="1:92" x14ac:dyDescent="0.3">
      <c r="A66" s="2" t="s">
        <v>87</v>
      </c>
      <c r="B66" s="3" t="str">
        <f>VLOOKUP(A66,'[1]BASE DTPA'!A:CN,2,0)</f>
        <v>2 NACION</v>
      </c>
      <c r="C66" s="3" t="str">
        <f>VLOOKUP(A66,'[1]BASE DTPA'!A:CQ,3,0)</f>
        <v>CPS-DTPA-67-2025</v>
      </c>
      <c r="D66" s="3" t="str">
        <f>VLOOKUP(A66,'[1]BASE DTPA'!A:CR,4,0)</f>
        <v>PAMELA MEIRELES GUERRERO</v>
      </c>
      <c r="E66" s="4">
        <f>VLOOKUP(A66,'[1]BASE DTPA'!A:CS,5,0)</f>
        <v>45699</v>
      </c>
      <c r="F66" s="5" t="str">
        <f>VLOOKUP(A66,'[1]BASE DTPA'!A:CT,6,0)</f>
        <v>PA00-3202032-1-024 Prestar servicios profesionales con plena autonomía técnica y administrativa en la Dirección Territorial Pacifico, en el desarrollo del procedimiento jurídico de saneamiento predial, en el marco de la conservación de la diversidad biológica de las áreas protegidas del SINAP nacional</v>
      </c>
      <c r="G66" s="3" t="str">
        <f>VLOOKUP(A66,'[1]BASE DTPA'!A:CU,7,0)</f>
        <v>PROFESIONAL</v>
      </c>
      <c r="H66" s="3" t="str">
        <f>VLOOKUP(A66,'[1]BASE DTPA'!A:CV,8,0)</f>
        <v>2 CONTRATACIÓN DIRECTA</v>
      </c>
      <c r="I66" s="3" t="str">
        <f>VLOOKUP(A66,'[1]BASE DTPA'!A:CW,9,0)</f>
        <v>14 PRESTACIÓN DE SERVICIOS</v>
      </c>
      <c r="J66" s="1" t="str">
        <f>VLOOKUP(A66,'[1]BASE DTPA'!A:CX,10,0)</f>
        <v>N/A</v>
      </c>
      <c r="K66" s="1">
        <f>VLOOKUP(A66,'[1]BASE DTPA'!A:CY,11,0)</f>
        <v>80111600</v>
      </c>
      <c r="L66" s="6">
        <f>VLOOKUP(A66,'[1]BASE DTPA'!A:CZ,15,0)</f>
        <v>7014443</v>
      </c>
      <c r="M66" s="6">
        <f>VLOOKUP(A66,'[1]BASE DTPA'!A:DA,16,0)</f>
        <v>74820725</v>
      </c>
      <c r="N66" s="1" t="str">
        <f>VLOOKUP(A66,'[1]BASE DTPA'!A:DB,18,0)</f>
        <v>1 PERSONA NATURAL</v>
      </c>
      <c r="O66" s="1" t="str">
        <f>VLOOKUP(A66,'[1]BASE DTPA'!A:DC,19,0)</f>
        <v>3 CÉDULA DE CIUDADANÍA</v>
      </c>
      <c r="P66" s="6">
        <f>VLOOKUP(A66,'[1]BASE DTPA'!A:DD,20,0)</f>
        <v>1085301502</v>
      </c>
      <c r="Q66" s="6" t="str">
        <f>VLOOKUP(A66,'[1]BASE DTPA'!A:DE,22,0)</f>
        <v>N-A</v>
      </c>
      <c r="R66" s="1" t="str">
        <f>VLOOKUP(A66,'[1]BASE DTPA'!A:DF,38,0)</f>
        <v>DTPA</v>
      </c>
      <c r="S66" s="1">
        <f>VLOOKUP(A66,'[1]BASE DTPA'!A:DG,43,0)</f>
        <v>320</v>
      </c>
      <c r="T66" s="8">
        <f>VLOOKUP(A66,'[1]BASE DTPA'!A:DH,53,0)</f>
        <v>45699</v>
      </c>
      <c r="U66" s="8">
        <f>VLOOKUP(A66,'[1]BASE DTPA'!A:DI,54,0)</f>
        <v>46022</v>
      </c>
      <c r="V66" s="1">
        <f>VLOOKUP(A66,'[1]BASE DTPA'!A:DJ,79,0)</f>
        <v>0</v>
      </c>
      <c r="W66" s="1" t="s">
        <v>373</v>
      </c>
      <c r="X66" s="11" t="str">
        <f>VLOOKUP(A66,'[1]BASE DTPA'!A:DL,70,0)</f>
        <v xml:space="preserve">https://community.secop.gov.co/Public/Tendering/ContractDetailView/Index?UniqueIdentifier=CO1.PCCNTR.7457334 </v>
      </c>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row>
    <row r="67" spans="1:92" x14ac:dyDescent="0.3">
      <c r="A67" s="2" t="s">
        <v>88</v>
      </c>
      <c r="B67" s="3" t="str">
        <f>VLOOKUP(A67,'[1]BASE DTPA'!A:CN,2,0)</f>
        <v>2 NACION</v>
      </c>
      <c r="C67" s="3" t="str">
        <f>VLOOKUP(A67,'[1]BASE DTPA'!A:CQ,3,0)</f>
        <v>CPS-DTPA-68-2025</v>
      </c>
      <c r="D67" s="3" t="str">
        <f>VLOOKUP(A67,'[1]BASE DTPA'!A:CR,4,0)</f>
        <v>ANGELICA MARIA HERNANDEZ PALMA</v>
      </c>
      <c r="E67" s="4">
        <f>VLOOKUP(A67,'[1]BASE DTPA'!A:CS,5,0)</f>
        <v>45699</v>
      </c>
      <c r="F67" s="5" t="str">
        <f>VLOOKUP(A67,'[1]BASE DTPA'!A:CT,6,0)</f>
        <v>PA00-3202008-15-018 Prestar servicios profesionales con plena autonomía técnica y administrativa para apoyar a la Dirección Territorial Pacifico, en la formulación, implementación y seguimiento a planes, programas, proyectos, estrategias, acuerdos y alianzas en lo referente a los asuntos internacionales y la cooperación establecidos por la entidad en el marco de la conservación de la diversidad biológica de las áreas protegidas del SINAP nacional.</v>
      </c>
      <c r="G67" s="3" t="str">
        <f>VLOOKUP(A67,'[1]BASE DTPA'!A:CU,7,0)</f>
        <v>PROFESIONAL</v>
      </c>
      <c r="H67" s="3" t="str">
        <f>VLOOKUP(A67,'[1]BASE DTPA'!A:CV,8,0)</f>
        <v>2 CONTRATACIÓN DIRECTA</v>
      </c>
      <c r="I67" s="3" t="str">
        <f>VLOOKUP(A67,'[1]BASE DTPA'!A:CW,9,0)</f>
        <v>14 PRESTACIÓN DE SERVICIOS</v>
      </c>
      <c r="J67" s="1" t="str">
        <f>VLOOKUP(A67,'[1]BASE DTPA'!A:CX,10,0)</f>
        <v>N/A</v>
      </c>
      <c r="K67" s="1">
        <f>VLOOKUP(A67,'[1]BASE DTPA'!A:CY,11,0)</f>
        <v>80111600</v>
      </c>
      <c r="L67" s="6">
        <f>VLOOKUP(A67,'[1]BASE DTPA'!A:CZ,15,0)</f>
        <v>6347912</v>
      </c>
      <c r="M67" s="6">
        <f>VLOOKUP(A67,'[1]BASE DTPA'!A:DA,16,0)</f>
        <v>67711061</v>
      </c>
      <c r="N67" s="1" t="str">
        <f>VLOOKUP(A67,'[1]BASE DTPA'!A:DB,18,0)</f>
        <v>1 PERSONA NATURAL</v>
      </c>
      <c r="O67" s="1" t="str">
        <f>VLOOKUP(A67,'[1]BASE DTPA'!A:DC,19,0)</f>
        <v>3 CÉDULA DE CIUDADANÍA</v>
      </c>
      <c r="P67" s="6">
        <f>VLOOKUP(A67,'[1]BASE DTPA'!A:DD,20,0)</f>
        <v>1130604226</v>
      </c>
      <c r="Q67" s="6" t="str">
        <f>VLOOKUP(A67,'[1]BASE DTPA'!A:DE,22,0)</f>
        <v>N-A</v>
      </c>
      <c r="R67" s="1" t="str">
        <f>VLOOKUP(A67,'[1]BASE DTPA'!A:DF,38,0)</f>
        <v>DTPA</v>
      </c>
      <c r="S67" s="1">
        <f>VLOOKUP(A67,'[1]BASE DTPA'!A:DG,43,0)</f>
        <v>320</v>
      </c>
      <c r="T67" s="8">
        <f>VLOOKUP(A67,'[1]BASE DTPA'!A:DH,53,0)</f>
        <v>45699</v>
      </c>
      <c r="U67" s="8">
        <f>VLOOKUP(A67,'[1]BASE DTPA'!A:DI,54,0)</f>
        <v>46022</v>
      </c>
      <c r="V67" s="1">
        <f>VLOOKUP(A67,'[1]BASE DTPA'!A:DJ,79,0)</f>
        <v>0</v>
      </c>
      <c r="W67" s="1" t="s">
        <v>373</v>
      </c>
      <c r="X67" s="11" t="str">
        <f>VLOOKUP(A67,'[1]BASE DTPA'!A:DL,70,0)</f>
        <v>https://community.secop.gov.co/Public/Tendering/ContractDetailView/Index?UniqueIdentifier=CO1.PCCNTR.7457710</v>
      </c>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row>
    <row r="68" spans="1:92" x14ac:dyDescent="0.3">
      <c r="A68" s="2" t="s">
        <v>89</v>
      </c>
      <c r="B68" s="3" t="str">
        <f>VLOOKUP(A68,'[1]BASE DTPA'!A:CN,2,0)</f>
        <v>2 NACION</v>
      </c>
      <c r="C68" s="3" t="str">
        <f>VLOOKUP(A68,'[1]BASE DTPA'!A:CQ,3,0)</f>
        <v>CPS-DTPA-69-2025</v>
      </c>
      <c r="D68" s="3" t="str">
        <f>VLOOKUP(A68,'[1]BASE DTPA'!A:CR,4,0)</f>
        <v>MARGARITA MARÍA MARÍN RESTREPO</v>
      </c>
      <c r="E68" s="4">
        <f>VLOOKUP(A68,'[1]BASE DTPA'!A:CS,5,0)</f>
        <v>45699</v>
      </c>
      <c r="F68" s="5" t="str">
        <f>VLOOKUP(A68,'[1]BASE DTPA'!A:CT,6,0)</f>
        <v>PA00-3202032-1-028 Prestar servicios profesionales con plena autonomía técnica y administrativa en la Dirección Territorial Pacífico en el desarrollo de las acciones de implementación del proceso sancionatorio de Autoridad Ambiental, en el marco de la conservación de la diversidad biológica de las áreas protegidas del SINAP nacional.</v>
      </c>
      <c r="G68" s="3" t="str">
        <f>VLOOKUP(A68,'[1]BASE DTPA'!A:CU,7,0)</f>
        <v>PROFESIONAL</v>
      </c>
      <c r="H68" s="3" t="str">
        <f>VLOOKUP(A68,'[1]BASE DTPA'!A:CV,8,0)</f>
        <v>2 CONTRATACIÓN DIRECTA</v>
      </c>
      <c r="I68" s="3" t="str">
        <f>VLOOKUP(A68,'[1]BASE DTPA'!A:CW,9,0)</f>
        <v>14 PRESTACIÓN DE SERVICIOS</v>
      </c>
      <c r="J68" s="1" t="str">
        <f>VLOOKUP(A68,'[1]BASE DTPA'!A:CX,10,0)</f>
        <v>N/A</v>
      </c>
      <c r="K68" s="1">
        <f>VLOOKUP(A68,'[1]BASE DTPA'!A:CY,11,0)</f>
        <v>80111600</v>
      </c>
      <c r="L68" s="6">
        <f>VLOOKUP(A68,'[1]BASE DTPA'!A:CZ,15,0)</f>
        <v>5106004</v>
      </c>
      <c r="M68" s="6">
        <f>VLOOKUP(A68,'[1]BASE DTPA'!A:DA,16,0)</f>
        <v>54464043</v>
      </c>
      <c r="N68" s="1" t="str">
        <f>VLOOKUP(A68,'[1]BASE DTPA'!A:DB,18,0)</f>
        <v>1 PERSONA NATURAL</v>
      </c>
      <c r="O68" s="1" t="str">
        <f>VLOOKUP(A68,'[1]BASE DTPA'!A:DC,19,0)</f>
        <v>3 CÉDULA DE CIUDADANÍA</v>
      </c>
      <c r="P68" s="6">
        <f>VLOOKUP(A68,'[1]BASE DTPA'!A:DD,20,0)</f>
        <v>66825047</v>
      </c>
      <c r="Q68" s="6" t="str">
        <f>VLOOKUP(A68,'[1]BASE DTPA'!A:DE,22,0)</f>
        <v>N-A</v>
      </c>
      <c r="R68" s="1" t="str">
        <f>VLOOKUP(A68,'[1]BASE DTPA'!A:DF,38,0)</f>
        <v>DTPA</v>
      </c>
      <c r="S68" s="1">
        <f>VLOOKUP(A68,'[1]BASE DTPA'!A:DG,43,0)</f>
        <v>320</v>
      </c>
      <c r="T68" s="8">
        <f>VLOOKUP(A68,'[1]BASE DTPA'!A:DH,53,0)</f>
        <v>45699</v>
      </c>
      <c r="U68" s="8">
        <f>VLOOKUP(A68,'[1]BASE DTPA'!A:DI,54,0)</f>
        <v>46022</v>
      </c>
      <c r="V68" s="1">
        <f>VLOOKUP(A68,'[1]BASE DTPA'!A:DJ,79,0)</f>
        <v>0</v>
      </c>
      <c r="W68" s="1" t="str">
        <f>VLOOKUP(A68,'[1]BASE DTPA'!A:DK,68,0)</f>
        <v>TERMINADO ANTICIPADAMENTE</v>
      </c>
      <c r="X68" s="11" t="str">
        <f>VLOOKUP(A68,'[1]BASE DTPA'!A:DL,70,0)</f>
        <v>https://community.secop.gov.co/Public/Tendering/ContractDetailView/Index?UniqueIdentifier=CO1.PCCNTR.7459566</v>
      </c>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row>
    <row r="69" spans="1:92" x14ac:dyDescent="0.3">
      <c r="A69" s="2" t="s">
        <v>90</v>
      </c>
      <c r="B69" s="3" t="str">
        <f>VLOOKUP(A69,'[1]BASE DTPA'!A:CN,2,0)</f>
        <v>2 NACION</v>
      </c>
      <c r="C69" s="3" t="str">
        <f>VLOOKUP(A69,'[1]BASE DTPA'!A:CQ,3,0)</f>
        <v>CPS-DTPA-70-2025</v>
      </c>
      <c r="D69" s="3" t="str">
        <f>VLOOKUP(A69,'[1]BASE DTPA'!A:CR,4,0)</f>
        <v>DORICEL OSORIO VIDAL</v>
      </c>
      <c r="E69" s="4">
        <f>VLOOKUP(A69,'[1]BASE DTPA'!A:CS,5,0)</f>
        <v>45699</v>
      </c>
      <c r="F69" s="5" t="str">
        <f>VLOOKUP(A69,'[1]BASE DTPA'!A:CT,6,0)</f>
        <v>PA07-3202056-5-002 Prestar servicios profesionales con plena autonomía técnica y administrativa en el PNN Munchique para adelantar procesos de comunicación, de educación ambiental con actores priorizados en el marco de la conservación de diversidad biológica del área protegida del SINAP nacional.</v>
      </c>
      <c r="G69" s="3" t="str">
        <f>VLOOKUP(A69,'[1]BASE DTPA'!A:CU,7,0)</f>
        <v>PROFESIONAL</v>
      </c>
      <c r="H69" s="3" t="str">
        <f>VLOOKUP(A69,'[1]BASE DTPA'!A:CV,8,0)</f>
        <v>2 CONTRATACIÓN DIRECTA</v>
      </c>
      <c r="I69" s="3" t="str">
        <f>VLOOKUP(A69,'[1]BASE DTPA'!A:CW,9,0)</f>
        <v>14 PRESTACIÓN DE SERVICIOS</v>
      </c>
      <c r="J69" s="1" t="str">
        <f>VLOOKUP(A69,'[1]BASE DTPA'!A:CX,10,0)</f>
        <v>N/A</v>
      </c>
      <c r="K69" s="1">
        <f>VLOOKUP(A69,'[1]BASE DTPA'!A:CY,11,0)</f>
        <v>80111600</v>
      </c>
      <c r="L69" s="6">
        <f>VLOOKUP(A69,'[1]BASE DTPA'!A:CZ,15,0)</f>
        <v>4200744</v>
      </c>
      <c r="M69" s="6">
        <f>VLOOKUP(A69,'[1]BASE DTPA'!A:DA,16,0)</f>
        <v>44807936</v>
      </c>
      <c r="N69" s="1" t="str">
        <f>VLOOKUP(A69,'[1]BASE DTPA'!A:DB,18,0)</f>
        <v>1 PERSONA NATURAL</v>
      </c>
      <c r="O69" s="1" t="str">
        <f>VLOOKUP(A69,'[1]BASE DTPA'!A:DC,19,0)</f>
        <v>3 CÉDULA DE CIUDADANÍA</v>
      </c>
      <c r="P69" s="6">
        <f>VLOOKUP(A69,'[1]BASE DTPA'!A:DD,20,0)</f>
        <v>1061686800</v>
      </c>
      <c r="Q69" s="6" t="str">
        <f>VLOOKUP(A69,'[1]BASE DTPA'!A:DE,22,0)</f>
        <v>N-A</v>
      </c>
      <c r="R69" s="1" t="str">
        <f>VLOOKUP(A69,'[1]BASE DTPA'!A:DF,38,0)</f>
        <v>PNN MUNCHIQUE</v>
      </c>
      <c r="S69" s="1">
        <f>VLOOKUP(A69,'[1]BASE DTPA'!A:DG,43,0)</f>
        <v>320</v>
      </c>
      <c r="T69" s="8">
        <f>VLOOKUP(A69,'[1]BASE DTPA'!A:DH,53,0)</f>
        <v>45699</v>
      </c>
      <c r="U69" s="8">
        <f>VLOOKUP(A69,'[1]BASE DTPA'!A:DI,54,0)</f>
        <v>46022</v>
      </c>
      <c r="V69" s="1">
        <f>VLOOKUP(A69,'[1]BASE DTPA'!A:DJ,79,0)</f>
        <v>0</v>
      </c>
      <c r="W69" s="1" t="s">
        <v>373</v>
      </c>
      <c r="X69" s="11" t="str">
        <f>VLOOKUP(A69,'[1]BASE DTPA'!A:DL,70,0)</f>
        <v>https://community.secop.gov.co/Public/Tendering/ContractDetailView/Index?UniqueIdentifier=CO1.PCCNTR.7456984</v>
      </c>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row>
    <row r="70" spans="1:92" x14ac:dyDescent="0.3">
      <c r="A70" s="2" t="s">
        <v>91</v>
      </c>
      <c r="B70" s="3" t="str">
        <f>VLOOKUP(A70,'[1]BASE DTPA'!A:CN,2,0)</f>
        <v>1 FONAM</v>
      </c>
      <c r="C70" s="3" t="str">
        <f>VLOOKUP(A70,'[1]BASE DTPA'!A:CQ,3,0)</f>
        <v>CPS-DTPA-71-2025</v>
      </c>
      <c r="D70" s="3" t="str">
        <f>VLOOKUP(A70,'[1]BASE DTPA'!A:CR,4,0)</f>
        <v>DECIO MOSQUERA VALOYES</v>
      </c>
      <c r="E70" s="4">
        <f>VLOOKUP(A70,'[1]BASE DTPA'!A:CS,5,0)</f>
        <v>45699</v>
      </c>
      <c r="F70" s="5" t="str">
        <f>VLOOKUP(A70,'[1]BASE DTPA'!A:CT,6,0)</f>
        <v>PA06-3202032-1-005 Prestar servicios de apoyo a la gestión con plena autonomía técnica y administrativa en el PNN Los Katíos en el desarrollo de las acciones operativas en la implementación de la estrategia de prevención, vigilancia y control en el área protegida, en el marco de la conservación de la diversidad biológica de las áreas protegidas del SINAP nacional.</v>
      </c>
      <c r="G70" s="3" t="str">
        <f>VLOOKUP(A70,'[1]BASE DTPA'!A:CU,7,0)</f>
        <v>APOYO A LA GESTIÓN</v>
      </c>
      <c r="H70" s="3" t="str">
        <f>VLOOKUP(A70,'[1]BASE DTPA'!A:CV,8,0)</f>
        <v>2 CONTRATACIÓN DIRECTA</v>
      </c>
      <c r="I70" s="3" t="str">
        <f>VLOOKUP(A70,'[1]BASE DTPA'!A:CW,9,0)</f>
        <v>14 PRESTACIÓN DE SERVICIOS</v>
      </c>
      <c r="J70" s="1" t="str">
        <f>VLOOKUP(A70,'[1]BASE DTPA'!A:CX,10,0)</f>
        <v>N/A</v>
      </c>
      <c r="K70" s="1">
        <f>VLOOKUP(A70,'[1]BASE DTPA'!A:CY,11,0)</f>
        <v>80111600</v>
      </c>
      <c r="L70" s="6">
        <f>VLOOKUP(A70,'[1]BASE DTPA'!A:CZ,15,0)</f>
        <v>1836237</v>
      </c>
      <c r="M70" s="6">
        <f>VLOOKUP(A70,'[1]BASE DTPA'!A:DA,16,0)</f>
        <v>19586528</v>
      </c>
      <c r="N70" s="1" t="str">
        <f>VLOOKUP(A70,'[1]BASE DTPA'!A:DB,18,0)</f>
        <v>1 PERSONA NATURAL</v>
      </c>
      <c r="O70" s="1" t="str">
        <f>VLOOKUP(A70,'[1]BASE DTPA'!A:DC,19,0)</f>
        <v>3 CÉDULA DE CIUDADANÍA</v>
      </c>
      <c r="P70" s="6">
        <f>VLOOKUP(A70,'[1]BASE DTPA'!A:DD,20,0)</f>
        <v>1045493928</v>
      </c>
      <c r="Q70" s="6" t="str">
        <f>VLOOKUP(A70,'[1]BASE DTPA'!A:DE,22,0)</f>
        <v>N-A</v>
      </c>
      <c r="R70" s="1" t="str">
        <f>VLOOKUP(A70,'[1]BASE DTPA'!A:DF,38,0)</f>
        <v>PNN LOS KATIOS</v>
      </c>
      <c r="S70" s="1">
        <f>VLOOKUP(A70,'[1]BASE DTPA'!A:DG,43,0)</f>
        <v>320</v>
      </c>
      <c r="T70" s="8">
        <f>VLOOKUP(A70,'[1]BASE DTPA'!A:DH,53,0)</f>
        <v>45699</v>
      </c>
      <c r="U70" s="8">
        <f>VLOOKUP(A70,'[1]BASE DTPA'!A:DI,54,0)</f>
        <v>46022</v>
      </c>
      <c r="V70" s="1">
        <f>VLOOKUP(A70,'[1]BASE DTPA'!A:DJ,79,0)</f>
        <v>0</v>
      </c>
      <c r="W70" s="1" t="s">
        <v>373</v>
      </c>
      <c r="X70" s="11" t="str">
        <f>VLOOKUP(A70,'[1]BASE DTPA'!A:DL,70,0)</f>
        <v>https://community.secop.gov.co/Public/Tendering/ContractDetailView/Index?UniqueIdentifier=CO1.PCCNTR.7457930</v>
      </c>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row>
    <row r="71" spans="1:92" x14ac:dyDescent="0.3">
      <c r="A71" s="2" t="s">
        <v>92</v>
      </c>
      <c r="B71" s="3" t="str">
        <f>VLOOKUP(A71,'[1]BASE DTPA'!A:CN,2,0)</f>
        <v>2 NACION</v>
      </c>
      <c r="C71" s="3" t="str">
        <f>VLOOKUP(A71,'[1]BASE DTPA'!A:CQ,3,0)</f>
        <v>CPS-DTPA-72-2025</v>
      </c>
      <c r="D71" s="3" t="str">
        <f>VLOOKUP(A71,'[1]BASE DTPA'!A:CR,4,0)</f>
        <v>LUIS FELIPE TORRES</v>
      </c>
      <c r="E71" s="4">
        <f>VLOOKUP(A71,'[1]BASE DTPA'!A:CS,5,0)</f>
        <v>45699</v>
      </c>
      <c r="F71" s="5" t="str">
        <f>VLOOKUP(A71,'[1]BASE DTPA'!A:CT,6,0)</f>
        <v>PA07-3202032-1-001 Prestar servicios profesionales con plena autonomía técnica y administrativa en el PNN Munchique para realizar consolidación, revisión, análisis, reporte y demás actividades requeridas a partir de la información proveniente de la gestión de PVC en el marco de la conservación de diversidad biológica de las AP del SINAP nacional.</v>
      </c>
      <c r="G71" s="3" t="str">
        <f>VLOOKUP(A71,'[1]BASE DTPA'!A:CU,7,0)</f>
        <v>PROFESIONAL</v>
      </c>
      <c r="H71" s="3" t="str">
        <f>VLOOKUP(A71,'[1]BASE DTPA'!A:CV,8,0)</f>
        <v>2 CONTRATACIÓN DIRECTA</v>
      </c>
      <c r="I71" s="3" t="str">
        <f>VLOOKUP(A71,'[1]BASE DTPA'!A:CW,9,0)</f>
        <v>14 PRESTACIÓN DE SERVICIOS</v>
      </c>
      <c r="J71" s="1" t="str">
        <f>VLOOKUP(A71,'[1]BASE DTPA'!A:CX,10,0)</f>
        <v>N/A</v>
      </c>
      <c r="K71" s="1">
        <f>VLOOKUP(A71,'[1]BASE DTPA'!A:CY,11,0)</f>
        <v>80111600</v>
      </c>
      <c r="L71" s="6">
        <f>VLOOKUP(A71,'[1]BASE DTPA'!A:CZ,15,0)</f>
        <v>4200744</v>
      </c>
      <c r="M71" s="6">
        <f>VLOOKUP(A71,'[1]BASE DTPA'!A:DA,16,0)</f>
        <v>44807936</v>
      </c>
      <c r="N71" s="1" t="str">
        <f>VLOOKUP(A71,'[1]BASE DTPA'!A:DB,18,0)</f>
        <v>1 PERSONA NATURAL</v>
      </c>
      <c r="O71" s="1" t="str">
        <f>VLOOKUP(A71,'[1]BASE DTPA'!A:DC,19,0)</f>
        <v>3 CÉDULA DE CIUDADANÍA</v>
      </c>
      <c r="P71" s="6">
        <f>VLOOKUP(A71,'[1]BASE DTPA'!A:DD,20,0)</f>
        <v>1061796248</v>
      </c>
      <c r="Q71" s="6" t="str">
        <f>VLOOKUP(A71,'[1]BASE DTPA'!A:DE,22,0)</f>
        <v>N-A</v>
      </c>
      <c r="R71" s="1" t="str">
        <f>VLOOKUP(A71,'[1]BASE DTPA'!A:DF,38,0)</f>
        <v>PNN MUNCHIQUE</v>
      </c>
      <c r="S71" s="1">
        <f>VLOOKUP(A71,'[1]BASE DTPA'!A:DG,43,0)</f>
        <v>320</v>
      </c>
      <c r="T71" s="8">
        <f>VLOOKUP(A71,'[1]BASE DTPA'!A:DH,53,0)</f>
        <v>45699</v>
      </c>
      <c r="U71" s="8">
        <f>VLOOKUP(A71,'[1]BASE DTPA'!A:DI,54,0)</f>
        <v>46022</v>
      </c>
      <c r="V71" s="1">
        <f>VLOOKUP(A71,'[1]BASE DTPA'!A:DJ,79,0)</f>
        <v>0</v>
      </c>
      <c r="W71" s="1" t="s">
        <v>373</v>
      </c>
      <c r="X71" s="11" t="str">
        <f>VLOOKUP(A71,'[1]BASE DTPA'!A:DL,70,0)</f>
        <v>https://community.secop.gov.co/Public/Tendering/ContractDetailView/Index?UniqueIdentifier=CO1.PCCNTR.7457400</v>
      </c>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row>
    <row r="72" spans="1:92" x14ac:dyDescent="0.3">
      <c r="A72" s="2" t="s">
        <v>93</v>
      </c>
      <c r="B72" s="3" t="str">
        <f>VLOOKUP(A72,'[1]BASE DTPA'!A:CN,2,0)</f>
        <v>2 NACION</v>
      </c>
      <c r="C72" s="3" t="str">
        <f>VLOOKUP(A72,'[1]BASE DTPA'!A:CQ,3,0)</f>
        <v>CPS-DTPA-73-2025</v>
      </c>
      <c r="D72" s="3" t="str">
        <f>VLOOKUP(A72,'[1]BASE DTPA'!A:CR,4,0)</f>
        <v>WILNER PERLAZA ORTIZ</v>
      </c>
      <c r="E72" s="4">
        <f>VLOOKUP(A72,'[1]BASE DTPA'!A:CS,5,0)</f>
        <v>45699</v>
      </c>
      <c r="F72" s="5" t="str">
        <f>VLOOKUP(A72,'[1]BASE DTPA'!A:CT,6,0)</f>
        <v>PA07-3202008-10-010 Prestar servicios de apoyo a la gestión con plena autonomía técnica y administrativa en el PNN Munchique para adelantar actividades técnicas y administrativas de apoyo requeridas en la implementación de las Estrategias Especiales de Manejo en el Consejo Comunitario Playón del Sigui en el marco de la conservación de diversidad biológica de las áreas protegidas del SINAP nacional..</v>
      </c>
      <c r="G72" s="3" t="str">
        <f>VLOOKUP(A72,'[1]BASE DTPA'!A:CU,7,0)</f>
        <v>APOYO A LA GESTIÓN</v>
      </c>
      <c r="H72" s="3" t="str">
        <f>VLOOKUP(A72,'[1]BASE DTPA'!A:CV,8,0)</f>
        <v>2 CONTRATACIÓN DIRECTA</v>
      </c>
      <c r="I72" s="3" t="str">
        <f>VLOOKUP(A72,'[1]BASE DTPA'!A:CW,9,0)</f>
        <v>14 PRESTACIÓN DE SERVICIOS</v>
      </c>
      <c r="J72" s="1" t="str">
        <f>VLOOKUP(A72,'[1]BASE DTPA'!A:CX,10,0)</f>
        <v>N/A</v>
      </c>
      <c r="K72" s="1">
        <f>VLOOKUP(A72,'[1]BASE DTPA'!A:CY,11,0)</f>
        <v>80111600</v>
      </c>
      <c r="L72" s="6">
        <f>VLOOKUP(A72,'[1]BASE DTPA'!A:CZ,15,0)</f>
        <v>2948106</v>
      </c>
      <c r="M72" s="6">
        <f>VLOOKUP(A72,'[1]BASE DTPA'!A:DA,16,0)</f>
        <v>27515656</v>
      </c>
      <c r="N72" s="1" t="str">
        <f>VLOOKUP(A72,'[1]BASE DTPA'!A:DB,18,0)</f>
        <v>1 PERSONA NATURAL</v>
      </c>
      <c r="O72" s="1" t="str">
        <f>VLOOKUP(A72,'[1]BASE DTPA'!A:DC,19,0)</f>
        <v>3 CÉDULA DE CIUDADANÍA</v>
      </c>
      <c r="P72" s="6">
        <f>VLOOKUP(A72,'[1]BASE DTPA'!A:DD,20,0)</f>
        <v>1059046762</v>
      </c>
      <c r="Q72" s="6" t="str">
        <f>VLOOKUP(A72,'[1]BASE DTPA'!A:DE,22,0)</f>
        <v>N-A</v>
      </c>
      <c r="R72" s="1" t="str">
        <f>VLOOKUP(A72,'[1]BASE DTPA'!A:DF,38,0)</f>
        <v>PNN MUNCHIQUE</v>
      </c>
      <c r="S72" s="1">
        <f>VLOOKUP(A72,'[1]BASE DTPA'!A:DG,43,0)</f>
        <v>280</v>
      </c>
      <c r="T72" s="8">
        <f>VLOOKUP(A72,'[1]BASE DTPA'!A:DH,53,0)</f>
        <v>45699</v>
      </c>
      <c r="U72" s="8">
        <f>VLOOKUP(A72,'[1]BASE DTPA'!A:DI,54,0)</f>
        <v>45981</v>
      </c>
      <c r="V72" s="1">
        <f>VLOOKUP(A72,'[1]BASE DTPA'!A:DJ,79,0)</f>
        <v>0</v>
      </c>
      <c r="W72" s="1" t="s">
        <v>373</v>
      </c>
      <c r="X72" s="11" t="str">
        <f>VLOOKUP(A72,'[1]BASE DTPA'!A:DL,70,0)</f>
        <v>https://community.secop.gov.co/Public/Tendering/ContractDetailView/Index?UniqueIdentifier=CO1.PCCNTR.7458015</v>
      </c>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row>
    <row r="73" spans="1:92" x14ac:dyDescent="0.3">
      <c r="A73" s="2" t="s">
        <v>94</v>
      </c>
      <c r="B73" s="3" t="str">
        <f>VLOOKUP(A73,'[1]BASE DTPA'!A:CN,2,0)</f>
        <v>1 FONAM</v>
      </c>
      <c r="C73" s="3" t="str">
        <f>VLOOKUP(A73,'[1]BASE DTPA'!A:CQ,3,0)</f>
        <v>CPS-DTPA-74-2025</v>
      </c>
      <c r="D73" s="3" t="str">
        <f>VLOOKUP(A73,'[1]BASE DTPA'!A:CR,4,0)</f>
        <v>DAYRO ANTONIO RIAÑOS FAJARDO</v>
      </c>
      <c r="E73" s="4">
        <f>VLOOKUP(A73,'[1]BASE DTPA'!A:CS,5,0)</f>
        <v>45699</v>
      </c>
      <c r="F73" s="5" t="str">
        <f>VLOOKUP(A73,'[1]BASE DTPA'!A:CT,6,0)</f>
        <v>PA04-3202032-1-036 Prestar servicio de apoyo a la gestión con plena autonomía técnica y administrativa en las activades requeridas del PNN Farallones de Cali para implementar las acciones operativas de prevención, vigilancia y control en las áreas protegidas administradas por PNNC, especialmente en los ecosistemas andinos y de páramo, en el marco de la conservación de la diversidad biológica de las Áreas Protegidas del SINAP Nacional.</v>
      </c>
      <c r="G73" s="3" t="str">
        <f>VLOOKUP(A73,'[1]BASE DTPA'!A:CU,7,0)</f>
        <v>APOYO A LA GESTIÓN</v>
      </c>
      <c r="H73" s="3" t="str">
        <f>VLOOKUP(A73,'[1]BASE DTPA'!A:CV,8,0)</f>
        <v>2 CONTRATACIÓN DIRECTA</v>
      </c>
      <c r="I73" s="3" t="str">
        <f>VLOOKUP(A73,'[1]BASE DTPA'!A:CW,9,0)</f>
        <v>14 PRESTACIÓN DE SERVICIOS</v>
      </c>
      <c r="J73" s="1" t="str">
        <f>VLOOKUP(A73,'[1]BASE DTPA'!A:CX,10,0)</f>
        <v>N/A</v>
      </c>
      <c r="K73" s="1">
        <f>VLOOKUP(A73,'[1]BASE DTPA'!A:CY,11,0)</f>
        <v>80111600</v>
      </c>
      <c r="L73" s="6">
        <f>VLOOKUP(A73,'[1]BASE DTPA'!A:CZ,15,0)</f>
        <v>1836237</v>
      </c>
      <c r="M73" s="6">
        <f>VLOOKUP(A73,'[1]BASE DTPA'!A:DA,16,0)</f>
        <v>19586528</v>
      </c>
      <c r="N73" s="1" t="str">
        <f>VLOOKUP(A73,'[1]BASE DTPA'!A:DB,18,0)</f>
        <v>1 PERSONA NATURAL</v>
      </c>
      <c r="O73" s="1" t="str">
        <f>VLOOKUP(A73,'[1]BASE DTPA'!A:DC,19,0)</f>
        <v>3 CÉDULA DE CIUDADANÍA</v>
      </c>
      <c r="P73" s="6">
        <f>VLOOKUP(A73,'[1]BASE DTPA'!A:DD,20,0)</f>
        <v>1105364120</v>
      </c>
      <c r="Q73" s="6" t="str">
        <f>VLOOKUP(A73,'[1]BASE DTPA'!A:DE,22,0)</f>
        <v>N-A</v>
      </c>
      <c r="R73" s="1" t="str">
        <f>VLOOKUP(A73,'[1]BASE DTPA'!A:DF,38,0)</f>
        <v>PNN FARALLONES DE CALI</v>
      </c>
      <c r="S73" s="1">
        <f>VLOOKUP(A73,'[1]BASE DTPA'!A:DG,43,0)</f>
        <v>321</v>
      </c>
      <c r="T73" s="8">
        <f>VLOOKUP(A73,'[1]BASE DTPA'!A:DH,53,0)</f>
        <v>45699</v>
      </c>
      <c r="U73" s="8">
        <f>VLOOKUP(A73,'[1]BASE DTPA'!A:DI,54,0)</f>
        <v>46022</v>
      </c>
      <c r="V73" s="1">
        <f>VLOOKUP(A73,'[1]BASE DTPA'!A:DJ,79,0)</f>
        <v>0</v>
      </c>
      <c r="W73" s="1" t="s">
        <v>373</v>
      </c>
      <c r="X73" s="11" t="str">
        <f>VLOOKUP(A73,'[1]BASE DTPA'!A:DL,70,0)</f>
        <v>https://community.secop.gov.co/Public/Tendering/ContractDetailView/Index?UniqueIdentifier=CO1.PCCNTR.7457433</v>
      </c>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row>
    <row r="74" spans="1:92" x14ac:dyDescent="0.3">
      <c r="A74" s="2" t="s">
        <v>95</v>
      </c>
      <c r="B74" s="3" t="str">
        <f>VLOOKUP(A74,'[1]BASE DTPA'!A:CN,2,0)</f>
        <v>2 NACION</v>
      </c>
      <c r="C74" s="3" t="str">
        <f>VLOOKUP(A74,'[1]BASE DTPA'!A:CQ,3,0)</f>
        <v>CPS-DTPA-75-2025</v>
      </c>
      <c r="D74" s="3" t="str">
        <f>VLOOKUP(A74,'[1]BASE DTPA'!A:CR,4,0)</f>
        <v>JAINER ZAMBRANO TUNUBLA</v>
      </c>
      <c r="E74" s="4">
        <f>VLOOKUP(A74,'[1]BASE DTPA'!A:CS,5,0)</f>
        <v>45699</v>
      </c>
      <c r="F74" s="5" t="str">
        <f>VLOOKUP(A74,'[1]BASE DTPA'!A:CT,6,0)</f>
        <v xml:space="preserve">PA07-3202060-19_1-005 Prestar servicios de apoyo a la gestión con plena autonomía técnica y administrativa para adelantar las acciones operativas requeridas en la implementación del proceso de restauración en las zonas degradadas y/o alteradas del PNN Munchique y/o zonas de influencia en el marco de la conservación de diversidad biológica de las áreas protegidas del SINAP nacional. </v>
      </c>
      <c r="G74" s="3" t="str">
        <f>VLOOKUP(A74,'[1]BASE DTPA'!A:CU,7,0)</f>
        <v>APOYO A LA GESTIÓN</v>
      </c>
      <c r="H74" s="3" t="str">
        <f>VLOOKUP(A74,'[1]BASE DTPA'!A:CV,8,0)</f>
        <v>2 CONTRATACIÓN DIRECTA</v>
      </c>
      <c r="I74" s="3" t="str">
        <f>VLOOKUP(A74,'[1]BASE DTPA'!A:CW,9,0)</f>
        <v>14 PRESTACIÓN DE SERVICIOS</v>
      </c>
      <c r="J74" s="1" t="str">
        <f>VLOOKUP(A74,'[1]BASE DTPA'!A:CX,10,0)</f>
        <v>N/A</v>
      </c>
      <c r="K74" s="1">
        <f>VLOOKUP(A74,'[1]BASE DTPA'!A:CY,11,0)</f>
        <v>80111600</v>
      </c>
      <c r="L74" s="6">
        <f>VLOOKUP(A74,'[1]BASE DTPA'!A:CZ,15,0)</f>
        <v>2436452</v>
      </c>
      <c r="M74" s="6">
        <f>VLOOKUP(A74,'[1]BASE DTPA'!A:DA,16,0)</f>
        <v>25988821</v>
      </c>
      <c r="N74" s="1" t="str">
        <f>VLOOKUP(A74,'[1]BASE DTPA'!A:DB,18,0)</f>
        <v>1 PERSONA NATURAL</v>
      </c>
      <c r="O74" s="1" t="str">
        <f>VLOOKUP(A74,'[1]BASE DTPA'!A:DC,19,0)</f>
        <v>3 CÉDULA DE CIUDADANÍA</v>
      </c>
      <c r="P74" s="6">
        <f>VLOOKUP(A74,'[1]BASE DTPA'!A:DD,20,0)</f>
        <v>1061776958</v>
      </c>
      <c r="Q74" s="6" t="str">
        <f>VLOOKUP(A74,'[1]BASE DTPA'!A:DE,22,0)</f>
        <v>N-A</v>
      </c>
      <c r="R74" s="1" t="str">
        <f>VLOOKUP(A74,'[1]BASE DTPA'!A:DF,38,0)</f>
        <v>PNN MUNCHIQUE</v>
      </c>
      <c r="S74" s="1">
        <f>VLOOKUP(A74,'[1]BASE DTPA'!A:DG,43,0)</f>
        <v>320</v>
      </c>
      <c r="T74" s="8">
        <f>VLOOKUP(A74,'[1]BASE DTPA'!A:DH,53,0)</f>
        <v>45699</v>
      </c>
      <c r="U74" s="8">
        <f>VLOOKUP(A74,'[1]BASE DTPA'!A:DI,54,0)</f>
        <v>46022</v>
      </c>
      <c r="V74" s="1">
        <f>VLOOKUP(A74,'[1]BASE DTPA'!A:DJ,79,0)</f>
        <v>0</v>
      </c>
      <c r="W74" s="1" t="s">
        <v>373</v>
      </c>
      <c r="X74" s="11" t="str">
        <f>VLOOKUP(A74,'[1]BASE DTPA'!A:DL,70,0)</f>
        <v>https://community.secop.gov.co/Public/Tendering/ContractDetailView/Index?UniqueIdentifier=CO1.PCCNTR.7462796</v>
      </c>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row>
    <row r="75" spans="1:92" x14ac:dyDescent="0.3">
      <c r="A75" s="2" t="s">
        <v>96</v>
      </c>
      <c r="B75" s="3" t="str">
        <f>VLOOKUP(A75,'[1]BASE DTPA'!A:CN,2,0)</f>
        <v>2 NACION</v>
      </c>
      <c r="C75" s="3" t="str">
        <f>VLOOKUP(A75,'[1]BASE DTPA'!A:CQ,3,0)</f>
        <v>CPS-DTPA-76-2025</v>
      </c>
      <c r="D75" s="3" t="str">
        <f>VLOOKUP(A75,'[1]BASE DTPA'!A:CR,4,0)</f>
        <v>OSCAR ACOSTA NARVAEZ</v>
      </c>
      <c r="E75" s="4">
        <f>VLOOKUP(A75,'[1]BASE DTPA'!A:CS,5,0)</f>
        <v>45699</v>
      </c>
      <c r="F75" s="5" t="str">
        <f>VLOOKUP(A75,'[1]BASE DTPA'!A:CT,6,0)</f>
        <v>PA07-3202060-18_1-006 Prestar servicios de apoyo a la gestión con plena autonomía técnica y administrativa para adelantar las acciones operativas requeridas en la implementación del proceso de restauración en las zonas degradadas y/o alteradas del PNN Munchique y/o zonas de influencia en el marco de la conservación de diversidad biológica de las áreas protegidas del SINAP nacional.</v>
      </c>
      <c r="G75" s="3" t="str">
        <f>VLOOKUP(A75,'[1]BASE DTPA'!A:CU,7,0)</f>
        <v>APOYO A LA GESTIÓN</v>
      </c>
      <c r="H75" s="3" t="str">
        <f>VLOOKUP(A75,'[1]BASE DTPA'!A:CV,8,0)</f>
        <v>2 CONTRATACIÓN DIRECTA</v>
      </c>
      <c r="I75" s="3" t="str">
        <f>VLOOKUP(A75,'[1]BASE DTPA'!A:CW,9,0)</f>
        <v>14 PRESTACIÓN DE SERVICIOS</v>
      </c>
      <c r="J75" s="1" t="str">
        <f>VLOOKUP(A75,'[1]BASE DTPA'!A:CX,10,0)</f>
        <v>N/A</v>
      </c>
      <c r="K75" s="1">
        <f>VLOOKUP(A75,'[1]BASE DTPA'!A:CY,11,0)</f>
        <v>80111600</v>
      </c>
      <c r="L75" s="6">
        <f>VLOOKUP(A75,'[1]BASE DTPA'!A:CZ,15,0)</f>
        <v>2436452</v>
      </c>
      <c r="M75" s="6">
        <f>VLOOKUP(A75,'[1]BASE DTPA'!A:DA,16,0)</f>
        <v>25988821</v>
      </c>
      <c r="N75" s="1" t="str">
        <f>VLOOKUP(A75,'[1]BASE DTPA'!A:DB,18,0)</f>
        <v>1 PERSONA NATURAL</v>
      </c>
      <c r="O75" s="1" t="str">
        <f>VLOOKUP(A75,'[1]BASE DTPA'!A:DC,19,0)</f>
        <v>3 CÉDULA DE CIUDADANÍA</v>
      </c>
      <c r="P75" s="6">
        <f>VLOOKUP(A75,'[1]BASE DTPA'!A:DD,20,0)</f>
        <v>1061694684</v>
      </c>
      <c r="Q75" s="6" t="str">
        <f>VLOOKUP(A75,'[1]BASE DTPA'!A:DE,22,0)</f>
        <v>N-A</v>
      </c>
      <c r="R75" s="1" t="str">
        <f>VLOOKUP(A75,'[1]BASE DTPA'!A:DF,38,0)</f>
        <v>PNN MUNCHIQUE</v>
      </c>
      <c r="S75" s="1">
        <f>VLOOKUP(A75,'[1]BASE DTPA'!A:DG,43,0)</f>
        <v>320</v>
      </c>
      <c r="T75" s="8">
        <f>VLOOKUP(A75,'[1]BASE DTPA'!A:DH,53,0)</f>
        <v>45699</v>
      </c>
      <c r="U75" s="8">
        <f>VLOOKUP(A75,'[1]BASE DTPA'!A:DI,54,0)</f>
        <v>46022</v>
      </c>
      <c r="V75" s="1">
        <f>VLOOKUP(A75,'[1]BASE DTPA'!A:DJ,79,0)</f>
        <v>0</v>
      </c>
      <c r="W75" s="1" t="s">
        <v>373</v>
      </c>
      <c r="X75" s="10" t="str">
        <f>VLOOKUP(A75,'[1]BASE DTPA'!A:DL,70,0)</f>
        <v>https://community.secop.gov.co/Public/Tendering/ContractDetailView/Index?UniqueIdentifier=CO1.PCCNTR.7462952</v>
      </c>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row>
    <row r="76" spans="1:92" x14ac:dyDescent="0.3">
      <c r="A76" s="2" t="s">
        <v>97</v>
      </c>
      <c r="B76" s="3" t="str">
        <f>VLOOKUP(A76,'[1]BASE DTPA'!A:CN,2,0)</f>
        <v>2 NACION</v>
      </c>
      <c r="C76" s="3" t="str">
        <f>VLOOKUP(A76,'[1]BASE DTPA'!A:CQ,3,0)</f>
        <v>CPS-DTPA-77-2025</v>
      </c>
      <c r="D76" s="3" t="str">
        <f>VLOOKUP(A76,'[1]BASE DTPA'!A:CR,4,0)</f>
        <v>CLARYBEL RENGIFO ARBOLEDA</v>
      </c>
      <c r="E76" s="4">
        <f>VLOOKUP(A76,'[1]BASE DTPA'!A:CS,5,0)</f>
        <v>45699</v>
      </c>
      <c r="F76" s="5" t="str">
        <f>VLOOKUP(A76,'[1]BASE DTPA'!A:CT,6,0)</f>
        <v>PA07-3202008-9-013 Prestar servicios de apoyo a la gestión con plena autonomía técnica y administrativa para implementar las acciones operativas de la estrategias de monitoreo e investigación en el PNN Munchique y/o sus zonas de influencia en el marco de la conservación de diversidad biológica de las áreas protegidas del SINAP nacional.</v>
      </c>
      <c r="G76" s="3" t="str">
        <f>VLOOKUP(A76,'[1]BASE DTPA'!A:CU,7,0)</f>
        <v>APOYO A LA GESTIÓN</v>
      </c>
      <c r="H76" s="3" t="str">
        <f>VLOOKUP(A76,'[1]BASE DTPA'!A:CV,8,0)</f>
        <v>2 CONTRATACIÓN DIRECTA</v>
      </c>
      <c r="I76" s="3" t="str">
        <f>VLOOKUP(A76,'[1]BASE DTPA'!A:CW,9,0)</f>
        <v>14 PRESTACIÓN DE SERVICIOS</v>
      </c>
      <c r="J76" s="1" t="str">
        <f>VLOOKUP(A76,'[1]BASE DTPA'!A:CX,10,0)</f>
        <v>N/A</v>
      </c>
      <c r="K76" s="1">
        <f>VLOOKUP(A76,'[1]BASE DTPA'!A:CY,11,0)</f>
        <v>80111600</v>
      </c>
      <c r="L76" s="6">
        <f>VLOOKUP(A76,'[1]BASE DTPA'!A:CZ,15,0)</f>
        <v>1836237</v>
      </c>
      <c r="M76" s="6">
        <f>VLOOKUP(A76,'[1]BASE DTPA'!A:DA,16,0)</f>
        <v>19586528</v>
      </c>
      <c r="N76" s="1" t="str">
        <f>VLOOKUP(A76,'[1]BASE DTPA'!A:DB,18,0)</f>
        <v>1 PERSONA NATURAL</v>
      </c>
      <c r="O76" s="1" t="str">
        <f>VLOOKUP(A76,'[1]BASE DTPA'!A:DC,19,0)</f>
        <v>3 CÉDULA DE CIUDADANÍA</v>
      </c>
      <c r="P76" s="6">
        <f>VLOOKUP(A76,'[1]BASE DTPA'!A:DD,20,0)</f>
        <v>1061747902</v>
      </c>
      <c r="Q76" s="6" t="str">
        <f>VLOOKUP(A76,'[1]BASE DTPA'!A:DE,22,0)</f>
        <v>N-A</v>
      </c>
      <c r="R76" s="1" t="str">
        <f>VLOOKUP(A76,'[1]BASE DTPA'!A:DF,38,0)</f>
        <v>PNN MUNCHIQUE</v>
      </c>
      <c r="S76" s="1">
        <f>VLOOKUP(A76,'[1]BASE DTPA'!A:DG,43,0)</f>
        <v>320</v>
      </c>
      <c r="T76" s="8">
        <f>VLOOKUP(A76,'[1]BASE DTPA'!A:DH,53,0)</f>
        <v>45699</v>
      </c>
      <c r="U76" s="8">
        <f>VLOOKUP(A76,'[1]BASE DTPA'!A:DI,54,0)</f>
        <v>46022</v>
      </c>
      <c r="V76" s="1">
        <f>VLOOKUP(A76,'[1]BASE DTPA'!A:DJ,79,0)</f>
        <v>0</v>
      </c>
      <c r="W76" s="1" t="s">
        <v>373</v>
      </c>
      <c r="X76" s="10" t="str">
        <f>VLOOKUP(A76,'[1]BASE DTPA'!A:DL,70,0)</f>
        <v>https://community.secop.gov.co/Public/Tendering/ContractDetailView/Index?UniqueIdentifier=CO1.PCCNTR.7461696</v>
      </c>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row>
    <row r="77" spans="1:92" x14ac:dyDescent="0.3">
      <c r="A77" s="2" t="s">
        <v>98</v>
      </c>
      <c r="B77" s="3" t="str">
        <f>VLOOKUP(A77,'[1]BASE DTPA'!A:CN,2,0)</f>
        <v>2 NACION</v>
      </c>
      <c r="C77" s="3" t="str">
        <f>VLOOKUP(A77,'[1]BASE DTPA'!A:CQ,3,0)</f>
        <v>CPS-DTPA-78-2025</v>
      </c>
      <c r="D77" s="3" t="str">
        <f>VLOOKUP(A77,'[1]BASE DTPA'!A:CR,4,0)</f>
        <v>HUVER ARLEY PECHENE HUILA</v>
      </c>
      <c r="E77" s="4">
        <f>VLOOKUP(A77,'[1]BASE DTPA'!A:CS,5,0)</f>
        <v>45699</v>
      </c>
      <c r="F77" s="5" t="str">
        <f>VLOOKUP(A77,'[1]BASE DTPA'!A:CT,6,0)</f>
        <v>PA07-3202008-9-012 Prestar servicios de apoyo a la gestión con plena autonomía técnica y administrativa para implementar las acciones operativas de la estrategias de monitoreo e investigación en el PNN Munchique y/o sus zonas de influencia en el marco de la conservación de diversidad biológica de las áreas protegidas del SINAP nacional.</v>
      </c>
      <c r="G77" s="3" t="str">
        <f>VLOOKUP(A77,'[1]BASE DTPA'!A:CU,7,0)</f>
        <v>APOYO A LA GESTIÓN</v>
      </c>
      <c r="H77" s="3" t="str">
        <f>VLOOKUP(A77,'[1]BASE DTPA'!A:CV,8,0)</f>
        <v>2 CONTRATACIÓN DIRECTA</v>
      </c>
      <c r="I77" s="3" t="str">
        <f>VLOOKUP(A77,'[1]BASE DTPA'!A:CW,9,0)</f>
        <v>14 PRESTACIÓN DE SERVICIOS</v>
      </c>
      <c r="J77" s="1" t="str">
        <f>VLOOKUP(A77,'[1]BASE DTPA'!A:CX,10,0)</f>
        <v>N/A</v>
      </c>
      <c r="K77" s="1">
        <f>VLOOKUP(A77,'[1]BASE DTPA'!A:CY,11,0)</f>
        <v>80111600</v>
      </c>
      <c r="L77" s="6">
        <f>VLOOKUP(A77,'[1]BASE DTPA'!A:CZ,15,0)</f>
        <v>1836237</v>
      </c>
      <c r="M77" s="6">
        <f>VLOOKUP(A77,'[1]BASE DTPA'!A:DA,16,0)</f>
        <v>19586528</v>
      </c>
      <c r="N77" s="1" t="str">
        <f>VLOOKUP(A77,'[1]BASE DTPA'!A:DB,18,0)</f>
        <v>1 PERSONA NATURAL</v>
      </c>
      <c r="O77" s="1" t="str">
        <f>VLOOKUP(A77,'[1]BASE DTPA'!A:DC,19,0)</f>
        <v>3 CÉDULA DE CIUDADANÍA</v>
      </c>
      <c r="P77" s="6">
        <f>VLOOKUP(A77,'[1]BASE DTPA'!A:DD,20,0)</f>
        <v>4721834</v>
      </c>
      <c r="Q77" s="6" t="str">
        <f>VLOOKUP(A77,'[1]BASE DTPA'!A:DE,22,0)</f>
        <v>N-A</v>
      </c>
      <c r="R77" s="1" t="str">
        <f>VLOOKUP(A77,'[1]BASE DTPA'!A:DF,38,0)</f>
        <v>PNN MUNCHIQUE</v>
      </c>
      <c r="S77" s="1">
        <f>VLOOKUP(A77,'[1]BASE DTPA'!A:DG,43,0)</f>
        <v>320</v>
      </c>
      <c r="T77" s="8">
        <f>VLOOKUP(A77,'[1]BASE DTPA'!A:DH,53,0)</f>
        <v>45699</v>
      </c>
      <c r="U77" s="8">
        <f>VLOOKUP(A77,'[1]BASE DTPA'!A:DI,54,0)</f>
        <v>46022</v>
      </c>
      <c r="V77" s="1">
        <f>VLOOKUP(A77,'[1]BASE DTPA'!A:DJ,79,0)</f>
        <v>0</v>
      </c>
      <c r="W77" s="1" t="s">
        <v>373</v>
      </c>
      <c r="X77" s="10" t="str">
        <f>VLOOKUP(A77,'[1]BASE DTPA'!A:DL,70,0)</f>
        <v>https://community.secop.gov.co/Public/Tendering/ContractDetailView/Index?UniqueIdentifier=CO1.PCCNTR.7462984</v>
      </c>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row>
    <row r="78" spans="1:92" x14ac:dyDescent="0.3">
      <c r="A78" s="2" t="s">
        <v>99</v>
      </c>
      <c r="B78" s="3" t="str">
        <f>VLOOKUP(A78,'[1]BASE DTPA'!A:CN,2,0)</f>
        <v>2 NACION</v>
      </c>
      <c r="C78" s="3" t="str">
        <f>VLOOKUP(A78,'[1]BASE DTPA'!A:CQ,3,0)</f>
        <v>CPS-DTPA-79-2025</v>
      </c>
      <c r="D78" s="3" t="str">
        <f>VLOOKUP(A78,'[1]BASE DTPA'!A:CR,4,0)</f>
        <v>HERNÁN ARIEL HENRÍQUEZ VALENCIA</v>
      </c>
      <c r="E78" s="4">
        <f>VLOOKUP(A78,'[1]BASE DTPA'!A:CS,5,0)</f>
        <v>45699</v>
      </c>
      <c r="F78" s="5" t="str">
        <f>VLOOKUP(A78,'[1]BASE DTPA'!A:CT,6,0)</f>
        <v>PA06-3202060-19_1-020 Prestar servicios de apoyo a la gestión con plena autonomía técnica y administrativa en el PNN Los Katíos para el desarrollo de las actividades operativas de la implementación del proceso de restauración en zonas degradadas y/o alteradas en el área protegida y/o zonas de influencia en el marco de la conservación de la diversidad biológica de las áreas protegidas del SINAP.</v>
      </c>
      <c r="G78" s="3" t="str">
        <f>VLOOKUP(A78,'[1]BASE DTPA'!A:CU,7,0)</f>
        <v>APOYO A LA GESTIÓN</v>
      </c>
      <c r="H78" s="3" t="str">
        <f>VLOOKUP(A78,'[1]BASE DTPA'!A:CV,8,0)</f>
        <v>2 CONTRATACIÓN DIRECTA</v>
      </c>
      <c r="I78" s="3" t="str">
        <f>VLOOKUP(A78,'[1]BASE DTPA'!A:CW,9,0)</f>
        <v>14 PRESTACIÓN DE SERVICIOS</v>
      </c>
      <c r="J78" s="1" t="str">
        <f>VLOOKUP(A78,'[1]BASE DTPA'!A:CX,10,0)</f>
        <v>N/A</v>
      </c>
      <c r="K78" s="1">
        <f>VLOOKUP(A78,'[1]BASE DTPA'!A:CY,11,0)</f>
        <v>80111600</v>
      </c>
      <c r="L78" s="6">
        <f>VLOOKUP(A78,'[1]BASE DTPA'!A:CZ,15,0)</f>
        <v>1836237</v>
      </c>
      <c r="M78" s="6">
        <f>VLOOKUP(A78,'[1]BASE DTPA'!A:DA,16,0)</f>
        <v>18362370</v>
      </c>
      <c r="N78" s="1" t="str">
        <f>VLOOKUP(A78,'[1]BASE DTPA'!A:DB,18,0)</f>
        <v>1 PERSONA NATURAL</v>
      </c>
      <c r="O78" s="1" t="str">
        <f>VLOOKUP(A78,'[1]BASE DTPA'!A:DC,19,0)</f>
        <v>3 CÉDULA DE CIUDADANÍA</v>
      </c>
      <c r="P78" s="6">
        <f>VLOOKUP(A78,'[1]BASE DTPA'!A:DD,20,0)</f>
        <v>71987195</v>
      </c>
      <c r="Q78" s="6" t="str">
        <f>VLOOKUP(A78,'[1]BASE DTPA'!A:DE,22,0)</f>
        <v>N-A</v>
      </c>
      <c r="R78" s="1" t="str">
        <f>VLOOKUP(A78,'[1]BASE DTPA'!A:DF,38,0)</f>
        <v>PNN LOS KATIOS</v>
      </c>
      <c r="S78" s="1">
        <f>VLOOKUP(A78,'[1]BASE DTPA'!A:DG,43,0)</f>
        <v>300</v>
      </c>
      <c r="T78" s="8">
        <f>VLOOKUP(A78,'[1]BASE DTPA'!A:DH,53,0)</f>
        <v>45699</v>
      </c>
      <c r="U78" s="8">
        <f>VLOOKUP(A78,'[1]BASE DTPA'!A:DI,54,0)</f>
        <v>46002</v>
      </c>
      <c r="V78" s="1">
        <f>VLOOKUP(A78,'[1]BASE DTPA'!A:DJ,79,0)</f>
        <v>0</v>
      </c>
      <c r="W78" s="1" t="s">
        <v>373</v>
      </c>
      <c r="X78" s="10" t="str">
        <f>VLOOKUP(A78,'[1]BASE DTPA'!A:DL,70,0)</f>
        <v>https://community.secop.gov.co/Public/Tendering/ContractDetailView/Index?UniqueIdentifier=CO1.PCCNTR.7473762</v>
      </c>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row>
    <row r="79" spans="1:92" x14ac:dyDescent="0.3">
      <c r="A79" s="2" t="s">
        <v>100</v>
      </c>
      <c r="B79" s="3" t="str">
        <f>VLOOKUP(A79,'[1]BASE DTPA'!A:CN,2,0)</f>
        <v>1 FONAM</v>
      </c>
      <c r="C79" s="3" t="str">
        <f>VLOOKUP(A79,'[1]BASE DTPA'!A:CQ,3,0)</f>
        <v>CPS-DTPA-80-2025</v>
      </c>
      <c r="D79" s="3" t="str">
        <f>VLOOKUP(A79,'[1]BASE DTPA'!A:CR,4,0)</f>
        <v>SANTIAGO ORLANDO NARVÁEZ DORADO</v>
      </c>
      <c r="E79" s="4">
        <f>VLOOKUP(A79,'[1]BASE DTPA'!A:CS,5,0)</f>
        <v>45700</v>
      </c>
      <c r="F79" s="5" t="str">
        <f>VLOOKUP(A79,'[1]BASE DTPA'!A:CT,6,0)</f>
        <v>PA04-3202032-1-001 Prestar servicios profesionales con plena autonomía técnica y administrativa en el PNN Farallones de Cali para realizar las actividades necesarias en la Implementación de acciones de prevención, vigilancia y control de las presiones, especialmente míneria ilegal, generadas en las áreas protegidas administradas por PNNC, especialmente en los ecosistemas andinos y de páramo, en el marco de la conservación de la diversidad biológica de las Áreas Protegidas del SINAP Nacional.</v>
      </c>
      <c r="G79" s="3" t="str">
        <f>VLOOKUP(A79,'[1]BASE DTPA'!A:CU,7,0)</f>
        <v>PROFESIONAL</v>
      </c>
      <c r="H79" s="3" t="str">
        <f>VLOOKUP(A79,'[1]BASE DTPA'!A:CV,8,0)</f>
        <v>2 CONTRATACIÓN DIRECTA</v>
      </c>
      <c r="I79" s="3" t="str">
        <f>VLOOKUP(A79,'[1]BASE DTPA'!A:CW,9,0)</f>
        <v>14 PRESTACIÓN DE SERVICIOS</v>
      </c>
      <c r="J79" s="1" t="str">
        <f>VLOOKUP(A79,'[1]BASE DTPA'!A:CX,10,0)</f>
        <v>N/A</v>
      </c>
      <c r="K79" s="1">
        <f>VLOOKUP(A79,'[1]BASE DTPA'!A:CY,11,0)</f>
        <v>80111600</v>
      </c>
      <c r="L79" s="6">
        <f>VLOOKUP(A79,'[1]BASE DTPA'!A:CZ,15,0)</f>
        <v>5693195</v>
      </c>
      <c r="M79" s="6">
        <f>VLOOKUP(A79,'[1]BASE DTPA'!A:DA,16,0)</f>
        <v>60537640</v>
      </c>
      <c r="N79" s="1" t="str">
        <f>VLOOKUP(A79,'[1]BASE DTPA'!A:DB,18,0)</f>
        <v>1 PERSONA NATURAL</v>
      </c>
      <c r="O79" s="1" t="str">
        <f>VLOOKUP(A79,'[1]BASE DTPA'!A:DC,19,0)</f>
        <v>3 CÉDULA DE CIUDADANÍA</v>
      </c>
      <c r="P79" s="6">
        <f>VLOOKUP(A79,'[1]BASE DTPA'!A:DD,20,0)</f>
        <v>1061763530</v>
      </c>
      <c r="Q79" s="6" t="str">
        <f>VLOOKUP(A79,'[1]BASE DTPA'!A:DE,22,0)</f>
        <v>N-A</v>
      </c>
      <c r="R79" s="1" t="str">
        <f>VLOOKUP(A79,'[1]BASE DTPA'!A:DF,38,0)</f>
        <v>PNN FARALLONES DE CALI</v>
      </c>
      <c r="S79" s="1">
        <f>VLOOKUP(A79,'[1]BASE DTPA'!A:DG,43,0)</f>
        <v>309</v>
      </c>
      <c r="T79" s="8">
        <f>VLOOKUP(A79,'[1]BASE DTPA'!A:DH,53,0)</f>
        <v>45700</v>
      </c>
      <c r="U79" s="8">
        <f>VLOOKUP(A79,'[1]BASE DTPA'!A:DI,54,0)</f>
        <v>46022</v>
      </c>
      <c r="V79" s="1">
        <f>VLOOKUP(A79,'[1]BASE DTPA'!A:DJ,79,0)</f>
        <v>0</v>
      </c>
      <c r="W79" s="1" t="s">
        <v>373</v>
      </c>
      <c r="X79" s="10" t="str">
        <f>VLOOKUP(A79,'[1]BASE DTPA'!A:DL,70,0)</f>
        <v>https://community.secop.gov.co/Public/Tendering/ContractDetailView/Index?UniqueIdentifier=CO1.PCCNTR.7469017</v>
      </c>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row>
    <row r="80" spans="1:92" x14ac:dyDescent="0.3">
      <c r="A80" s="2" t="s">
        <v>101</v>
      </c>
      <c r="B80" s="3" t="str">
        <f>VLOOKUP(A80,'[1]BASE DTPA'!A:CN,2,0)</f>
        <v>1 FONAM</v>
      </c>
      <c r="C80" s="3" t="str">
        <f>VLOOKUP(A80,'[1]BASE DTPA'!A:CQ,3,0)</f>
        <v>CPS-DTPA-81-2025</v>
      </c>
      <c r="D80" s="3" t="str">
        <f>VLOOKUP(A80,'[1]BASE DTPA'!A:CR,4,0)</f>
        <v>CARLOS ALFONSO PEREA SANTACRUZ</v>
      </c>
      <c r="E80" s="4">
        <f>VLOOKUP(A80,'[1]BASE DTPA'!A:CS,5,0)</f>
        <v>45700</v>
      </c>
      <c r="F80" s="5" t="str">
        <f>VLOOKUP(A80,'[1]BASE DTPA'!A:CT,6,0)</f>
        <v>PA04-3202053-26-084 Prestar servicios de apoyo a la gestión con plena autonomía técnica y administrativa en el PNN Farallones de Cali en la realización de las actividades necesarias para el seguimiento a los Acuerdos suscritos con las familias campesinas que usan o habitan las áreas protegidas, especialmente en los ecosistemas andinos y de páramo, en el marco de la conservación de la diversidad biológica de las Áreas Protegidas del SINAP Nacional.</v>
      </c>
      <c r="G80" s="3" t="str">
        <f>VLOOKUP(A80,'[1]BASE DTPA'!A:CU,7,0)</f>
        <v>APOYO A LA GESTIÓN</v>
      </c>
      <c r="H80" s="3" t="str">
        <f>VLOOKUP(A80,'[1]BASE DTPA'!A:CV,8,0)</f>
        <v>2 CONTRATACIÓN DIRECTA</v>
      </c>
      <c r="I80" s="3" t="str">
        <f>VLOOKUP(A80,'[1]BASE DTPA'!A:CW,9,0)</f>
        <v>14 PRESTACIÓN DE SERVICIOS</v>
      </c>
      <c r="J80" s="1" t="str">
        <f>VLOOKUP(A80,'[1]BASE DTPA'!A:CX,10,0)</f>
        <v>N/A</v>
      </c>
      <c r="K80" s="1">
        <f>VLOOKUP(A80,'[1]BASE DTPA'!A:CY,11,0)</f>
        <v>80111600</v>
      </c>
      <c r="L80" s="6">
        <f>VLOOKUP(A80,'[1]BASE DTPA'!A:CZ,15,0)</f>
        <v>3670920</v>
      </c>
      <c r="M80" s="6">
        <f>VLOOKUP(A80,'[1]BASE DTPA'!A:DA,16,0)</f>
        <v>37810476</v>
      </c>
      <c r="N80" s="1" t="str">
        <f>VLOOKUP(A80,'[1]BASE DTPA'!A:DB,18,0)</f>
        <v>1 PERSONA NATURAL</v>
      </c>
      <c r="O80" s="1" t="str">
        <f>VLOOKUP(A80,'[1]BASE DTPA'!A:DC,19,0)</f>
        <v>3 CÉDULA DE CIUDADANÍA</v>
      </c>
      <c r="P80" s="6">
        <f>VLOOKUP(A80,'[1]BASE DTPA'!A:DD,20,0)</f>
        <v>1116447767</v>
      </c>
      <c r="Q80" s="6" t="str">
        <f>VLOOKUP(A80,'[1]BASE DTPA'!A:DE,22,0)</f>
        <v>N-A</v>
      </c>
      <c r="R80" s="1" t="str">
        <f>VLOOKUP(A80,'[1]BASE DTPA'!A:DF,38,0)</f>
        <v>PNN FARALLONES DE CALI</v>
      </c>
      <c r="S80" s="1">
        <f>VLOOKUP(A80,'[1]BASE DTPA'!A:DG,43,0)</f>
        <v>309</v>
      </c>
      <c r="T80" s="8">
        <f>VLOOKUP(A80,'[1]BASE DTPA'!A:DH,53,0)</f>
        <v>45700</v>
      </c>
      <c r="U80" s="8">
        <f>VLOOKUP(A80,'[1]BASE DTPA'!A:DI,54,0)</f>
        <v>46021</v>
      </c>
      <c r="V80" s="1">
        <f>VLOOKUP(A80,'[1]BASE DTPA'!A:DJ,79,0)</f>
        <v>0</v>
      </c>
      <c r="W80" s="1" t="s">
        <v>373</v>
      </c>
      <c r="X80" s="10" t="str">
        <f>VLOOKUP(A80,'[1]BASE DTPA'!A:DL,70,0)</f>
        <v>https://community.secop.gov.co/Public/Tendering/ContractDetailView/Index?UniqueIdentifier=CO1.PCCNTR.7469180</v>
      </c>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row>
    <row r="81" spans="1:92" x14ac:dyDescent="0.3">
      <c r="A81" s="2" t="s">
        <v>102</v>
      </c>
      <c r="B81" s="3" t="str">
        <f>VLOOKUP(A81,'[1]BASE DTPA'!A:CN,2,0)</f>
        <v>1 FONAM</v>
      </c>
      <c r="C81" s="3" t="str">
        <f>VLOOKUP(A81,'[1]BASE DTPA'!A:CQ,3,0)</f>
        <v>CPS-DTPA-82-2025</v>
      </c>
      <c r="D81" s="3" t="str">
        <f>VLOOKUP(A81,'[1]BASE DTPA'!A:CR,4,0)</f>
        <v>SHARON LIZETH BECERRA GARCIA</v>
      </c>
      <c r="E81" s="4">
        <f>VLOOKUP(A81,'[1]BASE DTPA'!A:CS,5,0)</f>
        <v>45700</v>
      </c>
      <c r="F81" s="5" t="str">
        <f>VLOOKUP(A81,'[1]BASE DTPA'!A:CT,6,0)</f>
        <v>PA04-3202008-9-047 Prestar servicios de apoyo a la gestión con plena autonomía técnica y administrativa en las actividades requeridas del PNN Farallones de Cali Implementar los instrumentos de planeación (planes de manejo / rem u otros programas y lineamientos) de la entidad especialmente en los ecosistemas andinos y de páramo, en el marco de la conservación de la diversidad biológica de las Áreas Protegidas del SINAP Nacional.</v>
      </c>
      <c r="G81" s="3" t="str">
        <f>VLOOKUP(A81,'[1]BASE DTPA'!A:CU,7,0)</f>
        <v>APOYO A LA GESTIÓN</v>
      </c>
      <c r="H81" s="3" t="str">
        <f>VLOOKUP(A81,'[1]BASE DTPA'!A:CV,8,0)</f>
        <v>2 CONTRATACIÓN DIRECTA</v>
      </c>
      <c r="I81" s="3" t="str">
        <f>VLOOKUP(A81,'[1]BASE DTPA'!A:CW,9,0)</f>
        <v>14 PRESTACIÓN DE SERVICIOS</v>
      </c>
      <c r="J81" s="1" t="str">
        <f>VLOOKUP(A81,'[1]BASE DTPA'!A:CX,10,0)</f>
        <v>N/A</v>
      </c>
      <c r="K81" s="1">
        <f>VLOOKUP(A81,'[1]BASE DTPA'!A:CY,11,0)</f>
        <v>80111600</v>
      </c>
      <c r="L81" s="6">
        <f>VLOOKUP(A81,'[1]BASE DTPA'!A:CZ,15,0)</f>
        <v>3388192</v>
      </c>
      <c r="M81" s="6">
        <f>VLOOKUP(A81,'[1]BASE DTPA'!A:DA,16,0)</f>
        <v>36027775</v>
      </c>
      <c r="N81" s="1" t="str">
        <f>VLOOKUP(A81,'[1]BASE DTPA'!A:DB,18,0)</f>
        <v>1 PERSONA NATURAL</v>
      </c>
      <c r="O81" s="1" t="str">
        <f>VLOOKUP(A81,'[1]BASE DTPA'!A:DC,19,0)</f>
        <v>3 CÉDULA DE CIUDADANÍA</v>
      </c>
      <c r="P81" s="6">
        <f>VLOOKUP(A81,'[1]BASE DTPA'!A:DD,20,0)</f>
        <v>1144166980</v>
      </c>
      <c r="Q81" s="6" t="str">
        <f>VLOOKUP(A81,'[1]BASE DTPA'!A:DE,22,0)</f>
        <v>N-A</v>
      </c>
      <c r="R81" s="1" t="str">
        <f>VLOOKUP(A81,'[1]BASE DTPA'!A:DF,38,0)</f>
        <v>PNN FARALLONES DE CALI</v>
      </c>
      <c r="S81" s="1">
        <f>VLOOKUP(A81,'[1]BASE DTPA'!A:DG,43,0)</f>
        <v>319</v>
      </c>
      <c r="T81" s="8">
        <f>VLOOKUP(A81,'[1]BASE DTPA'!A:DH,53,0)</f>
        <v>45700</v>
      </c>
      <c r="U81" s="8">
        <f>VLOOKUP(A81,'[1]BASE DTPA'!A:DI,54,0)</f>
        <v>46022</v>
      </c>
      <c r="V81" s="1">
        <f>VLOOKUP(A81,'[1]BASE DTPA'!A:DJ,79,0)</f>
        <v>0</v>
      </c>
      <c r="W81" s="1" t="s">
        <v>373</v>
      </c>
      <c r="X81" s="10" t="str">
        <f>VLOOKUP(A81,'[1]BASE DTPA'!A:DL,70,0)</f>
        <v>https://community.secop.gov.co/Public/Tendering/ContractDetailView/Index?UniqueIdentifier=CO1.PCCNTR.7469580</v>
      </c>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row>
    <row r="82" spans="1:92" x14ac:dyDescent="0.3">
      <c r="A82" s="2" t="s">
        <v>103</v>
      </c>
      <c r="B82" s="3" t="str">
        <f>VLOOKUP(A82,'[1]BASE DTPA'!A:CN,2,0)</f>
        <v>1 FONAM</v>
      </c>
      <c r="C82" s="3" t="str">
        <f>VLOOKUP(A82,'[1]BASE DTPA'!A:CQ,3,0)</f>
        <v>CPS-DTPA-83-2025</v>
      </c>
      <c r="D82" s="3" t="str">
        <f>VLOOKUP(A82,'[1]BASE DTPA'!A:CR,4,0)</f>
        <v>KAREN YULIET DELGADO PALADINEZ</v>
      </c>
      <c r="E82" s="4">
        <f>VLOOKUP(A82,'[1]BASE DTPA'!A:CS,5,0)</f>
        <v>45700</v>
      </c>
      <c r="F82" s="5" t="str">
        <f>VLOOKUP(A82,'[1]BASE DTPA'!A:CT,6,0)</f>
        <v>PA04-3202032-1-010 Prestar servicios de apoyo a la gestión con plena autonomía técnica y administrativa en las actividades requeridas del PNN Farallones de Cali en el desarrollo de las acciones administrativas del proceso sancionatorio ambiental, especialmente en los ecosistemas andinos y de páramo, en el marco de la conservación de la diversidad biológica de las Áreas Protegidas del SINAP Nacional.</v>
      </c>
      <c r="G82" s="3" t="str">
        <f>VLOOKUP(A82,'[1]BASE DTPA'!A:CU,7,0)</f>
        <v>APOYO A LA GESTIÓN</v>
      </c>
      <c r="H82" s="3" t="str">
        <f>VLOOKUP(A82,'[1]BASE DTPA'!A:CV,8,0)</f>
        <v>2 CONTRATACIÓN DIRECTA</v>
      </c>
      <c r="I82" s="3" t="str">
        <f>VLOOKUP(A82,'[1]BASE DTPA'!A:CW,9,0)</f>
        <v>14 PRESTACIÓN DE SERVICIOS</v>
      </c>
      <c r="J82" s="1" t="str">
        <f>VLOOKUP(A82,'[1]BASE DTPA'!A:CX,10,0)</f>
        <v>N/A</v>
      </c>
      <c r="K82" s="1">
        <f>VLOOKUP(A82,'[1]BASE DTPA'!A:CY,11,0)</f>
        <v>80111600</v>
      </c>
      <c r="L82" s="6">
        <f>VLOOKUP(A82,'[1]BASE DTPA'!A:CZ,15,0)</f>
        <v>3557602</v>
      </c>
      <c r="M82" s="6">
        <f>VLOOKUP(A82,'[1]BASE DTPA'!A:DA,16,0)</f>
        <v>37829168</v>
      </c>
      <c r="N82" s="1" t="str">
        <f>VLOOKUP(A82,'[1]BASE DTPA'!A:DB,18,0)</f>
        <v>1 PERSONA NATURAL</v>
      </c>
      <c r="O82" s="1" t="str">
        <f>VLOOKUP(A82,'[1]BASE DTPA'!A:DC,19,0)</f>
        <v>3 CÉDULA DE CIUDADANÍA</v>
      </c>
      <c r="P82" s="6">
        <f>VLOOKUP(A82,'[1]BASE DTPA'!A:DD,20,0)</f>
        <v>1082782193</v>
      </c>
      <c r="Q82" s="6" t="str">
        <f>VLOOKUP(A82,'[1]BASE DTPA'!A:DE,22,0)</f>
        <v>N-A</v>
      </c>
      <c r="R82" s="1" t="str">
        <f>VLOOKUP(A82,'[1]BASE DTPA'!A:DF,38,0)</f>
        <v>PNN FARALLONES DE CALI</v>
      </c>
      <c r="S82" s="1">
        <f>VLOOKUP(A82,'[1]BASE DTPA'!A:DG,43,0)</f>
        <v>319</v>
      </c>
      <c r="T82" s="8">
        <f>VLOOKUP(A82,'[1]BASE DTPA'!A:DH,53,0)</f>
        <v>45700</v>
      </c>
      <c r="U82" s="8">
        <f>VLOOKUP(A82,'[1]BASE DTPA'!A:DI,54,0)</f>
        <v>46022</v>
      </c>
      <c r="V82" s="1">
        <f>VLOOKUP(A82,'[1]BASE DTPA'!A:DJ,79,0)</f>
        <v>0</v>
      </c>
      <c r="W82" s="1" t="s">
        <v>373</v>
      </c>
      <c r="X82" s="10" t="str">
        <f>VLOOKUP(A82,'[1]BASE DTPA'!A:DL,70,0)</f>
        <v>https://community.secop.gov.co/Public/Tendering/ContractDetailView/Index?UniqueIdentifier=CO1.PCCNTR.7469367</v>
      </c>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row>
    <row r="83" spans="1:92" x14ac:dyDescent="0.3">
      <c r="A83" s="2" t="s">
        <v>104</v>
      </c>
      <c r="B83" s="3" t="str">
        <f>VLOOKUP(A83,'[1]BASE DTPA'!A:CN,2,0)</f>
        <v>1 FONAM</v>
      </c>
      <c r="C83" s="3" t="str">
        <f>VLOOKUP(A83,'[1]BASE DTPA'!A:CQ,3,0)</f>
        <v>CPS-DTPA-84-2025</v>
      </c>
      <c r="D83" s="3" t="str">
        <f>VLOOKUP(A83,'[1]BASE DTPA'!A:CR,4,0)</f>
        <v>DIANA MARITZA RAMOS TOMBE</v>
      </c>
      <c r="E83" s="4">
        <f>VLOOKUP(A83,'[1]BASE DTPA'!A:CS,5,0)</f>
        <v>45700</v>
      </c>
      <c r="F83" s="5" t="str">
        <f>VLOOKUP(A83,'[1]BASE DTPA'!A:CT,6,0)</f>
        <v>PA04-3202038-17-061 Prestar servicios de apoyo a la gestión con plena autonomía técnica y administrativa en las actividades requeridas del PNN Farallones de Cali, consistente en actividades de viverismo, en la producción y mantenimiento de plántulas para las actividades de restauración, especialmente en los ecosistemas andinos y de páramo, en el marco de la conservación de la diversidad biológica de las Áreas Protegidas del SINAP Nacional.</v>
      </c>
      <c r="G83" s="3" t="str">
        <f>VLOOKUP(A83,'[1]BASE DTPA'!A:CU,7,0)</f>
        <v>APOYO A LA GESTIÓN</v>
      </c>
      <c r="H83" s="3" t="str">
        <f>VLOOKUP(A83,'[1]BASE DTPA'!A:CV,8,0)</f>
        <v>2 CONTRATACIÓN DIRECTA</v>
      </c>
      <c r="I83" s="3" t="str">
        <f>VLOOKUP(A83,'[1]BASE DTPA'!A:CW,9,0)</f>
        <v>14 PRESTACIÓN DE SERVICIOS</v>
      </c>
      <c r="J83" s="1" t="str">
        <f>VLOOKUP(A83,'[1]BASE DTPA'!A:CX,10,0)</f>
        <v>N/A</v>
      </c>
      <c r="K83" s="1">
        <f>VLOOKUP(A83,'[1]BASE DTPA'!A:CY,11,0)</f>
        <v>80111600</v>
      </c>
      <c r="L83" s="6">
        <f>VLOOKUP(A83,'[1]BASE DTPA'!A:CZ,15,0)</f>
        <v>1836237</v>
      </c>
      <c r="M83" s="6">
        <f>VLOOKUP(A83,'[1]BASE DTPA'!A:DA,16,0)</f>
        <v>19525320</v>
      </c>
      <c r="N83" s="1" t="str">
        <f>VLOOKUP(A83,'[1]BASE DTPA'!A:DB,18,0)</f>
        <v>1 PERSONA NATURAL</v>
      </c>
      <c r="O83" s="1" t="str">
        <f>VLOOKUP(A83,'[1]BASE DTPA'!A:DC,19,0)</f>
        <v>3 CÉDULA DE CIUDADANÍA</v>
      </c>
      <c r="P83" s="6">
        <f>VLOOKUP(A83,'[1]BASE DTPA'!A:DD,20,0)</f>
        <v>1114732647</v>
      </c>
      <c r="Q83" s="6" t="str">
        <f>VLOOKUP(A83,'[1]BASE DTPA'!A:DE,22,0)</f>
        <v>N-A</v>
      </c>
      <c r="R83" s="1" t="str">
        <f>VLOOKUP(A83,'[1]BASE DTPA'!A:DF,38,0)</f>
        <v>PNN FARALLONES DE CALI</v>
      </c>
      <c r="S83" s="1">
        <f>VLOOKUP(A83,'[1]BASE DTPA'!A:DG,43,0)</f>
        <v>319</v>
      </c>
      <c r="T83" s="8">
        <f>VLOOKUP(A83,'[1]BASE DTPA'!A:DH,53,0)</f>
        <v>45700</v>
      </c>
      <c r="U83" s="8">
        <f>VLOOKUP(A83,'[1]BASE DTPA'!A:DI,54,0)</f>
        <v>46022</v>
      </c>
      <c r="V83" s="1">
        <f>VLOOKUP(A83,'[1]BASE DTPA'!A:DJ,79,0)</f>
        <v>0</v>
      </c>
      <c r="W83" s="1" t="s">
        <v>373</v>
      </c>
      <c r="X83" s="10" t="str">
        <f>VLOOKUP(A83,'[1]BASE DTPA'!A:DL,70,0)</f>
        <v>https://community.secop.gov.co/Public/Tendering/ContractDetailView/Index?UniqueIdentifier=CO1.PCCNTR.7470012</v>
      </c>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row>
    <row r="84" spans="1:92" x14ac:dyDescent="0.3">
      <c r="A84" s="2" t="s">
        <v>105</v>
      </c>
      <c r="B84" s="3" t="str">
        <f>VLOOKUP(A84,'[1]BASE DTPA'!A:CN,2,0)</f>
        <v>1 FONAM</v>
      </c>
      <c r="C84" s="3" t="str">
        <f>VLOOKUP(A84,'[1]BASE DTPA'!A:CQ,3,0)</f>
        <v>CPS-DTPA-85-2025</v>
      </c>
      <c r="D84" s="3" t="str">
        <f>VLOOKUP(A84,'[1]BASE DTPA'!A:CR,4,0)</f>
        <v>MIGUEL ANGEL CASTRO OSORIO</v>
      </c>
      <c r="E84" s="4">
        <f>VLOOKUP(A84,'[1]BASE DTPA'!A:CS,5,0)</f>
        <v>45700</v>
      </c>
      <c r="F84" s="5" t="str">
        <f>VLOOKUP(A84,'[1]BASE DTPA'!A:CT,6,0)</f>
        <v>PA04-3202056-5-038 Prestar servicios profesionales con plena autonomía técnica y administrativa en en el PNN Farallones de Cali en el desarrollo de actividades de diseño y comunicación, para generar valoración social del patrimonio natural y cultural, aportando a la visibilización y posicionamiento de las medidas de manejo al área protegida, en el marco de la conservación de la diversidad biológica de las Áreas Protegidas del SINAP Nacional, especialmente en la presente en los ecosistemas de páramo y bosques del Parque Nacional Natural Farallones de Cali y su área de influencia.</v>
      </c>
      <c r="G84" s="3" t="str">
        <f>VLOOKUP(A84,'[1]BASE DTPA'!A:CU,7,0)</f>
        <v>PROFESIONAL</v>
      </c>
      <c r="H84" s="3" t="str">
        <f>VLOOKUP(A84,'[1]BASE DTPA'!A:CV,8,0)</f>
        <v>2 CONTRATACIÓN DIRECTA</v>
      </c>
      <c r="I84" s="3" t="str">
        <f>VLOOKUP(A84,'[1]BASE DTPA'!A:CW,9,0)</f>
        <v>14 PRESTACIÓN DE SERVICIOS</v>
      </c>
      <c r="J84" s="1" t="str">
        <f>VLOOKUP(A84,'[1]BASE DTPA'!A:CX,10,0)</f>
        <v>N/A</v>
      </c>
      <c r="K84" s="1">
        <f>VLOOKUP(A84,'[1]BASE DTPA'!A:CY,11,0)</f>
        <v>80111600</v>
      </c>
      <c r="L84" s="6">
        <f>VLOOKUP(A84,'[1]BASE DTPA'!A:CZ,15,0)</f>
        <v>3818858</v>
      </c>
      <c r="M84" s="6">
        <f>VLOOKUP(A84,'[1]BASE DTPA'!A:DA,16,0)</f>
        <v>40607190</v>
      </c>
      <c r="N84" s="1" t="str">
        <f>VLOOKUP(A84,'[1]BASE DTPA'!A:DB,18,0)</f>
        <v>1 PERSONA NATURAL</v>
      </c>
      <c r="O84" s="1" t="str">
        <f>VLOOKUP(A84,'[1]BASE DTPA'!A:DC,19,0)</f>
        <v>3 CÉDULA DE CIUDADANÍA</v>
      </c>
      <c r="P84" s="6">
        <f>VLOOKUP(A84,'[1]BASE DTPA'!A:DD,20,0)</f>
        <v>1107090063</v>
      </c>
      <c r="Q84" s="6" t="str">
        <f>VLOOKUP(A84,'[1]BASE DTPA'!A:DE,22,0)</f>
        <v>N-A</v>
      </c>
      <c r="R84" s="1" t="str">
        <f>VLOOKUP(A84,'[1]BASE DTPA'!A:DF,38,0)</f>
        <v>PNN FARALLONES DE CALI</v>
      </c>
      <c r="S84" s="1">
        <f>VLOOKUP(A84,'[1]BASE DTPA'!A:DG,43,0)</f>
        <v>319</v>
      </c>
      <c r="T84" s="8">
        <f>VLOOKUP(A84,'[1]BASE DTPA'!A:DH,53,0)</f>
        <v>45700</v>
      </c>
      <c r="U84" s="8">
        <f>VLOOKUP(A84,'[1]BASE DTPA'!A:DI,54,0)</f>
        <v>46022</v>
      </c>
      <c r="V84" s="1">
        <f>VLOOKUP(A84,'[1]BASE DTPA'!A:DJ,79,0)</f>
        <v>0</v>
      </c>
      <c r="W84" s="1" t="s">
        <v>373</v>
      </c>
      <c r="X84" s="10" t="str">
        <f>VLOOKUP(A84,'[1]BASE DTPA'!A:DL,70,0)</f>
        <v>https://community.secop.gov.co/Public/Tendering/ContractDetailView/Index?UniqueIdentifier=CO1.PCCNTR.7469852</v>
      </c>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row>
    <row r="85" spans="1:92" x14ac:dyDescent="0.3">
      <c r="A85" s="2" t="s">
        <v>106</v>
      </c>
      <c r="B85" s="3" t="str">
        <f>VLOOKUP(A85,'[1]BASE DTPA'!A:CN,2,0)</f>
        <v>1 FONAM</v>
      </c>
      <c r="C85" s="3" t="str">
        <f>VLOOKUP(A85,'[1]BASE DTPA'!A:CQ,3,0)</f>
        <v>CPS-DTPA-86-2025</v>
      </c>
      <c r="D85" s="3" t="str">
        <f>VLOOKUP(A85,'[1]BASE DTPA'!A:CR,4,0)</f>
        <v>ANDRÉS FELIPE MORENO WIEDMAN</v>
      </c>
      <c r="E85" s="4">
        <f>VLOOKUP(A85,'[1]BASE DTPA'!A:CS,5,0)</f>
        <v>45701</v>
      </c>
      <c r="F85" s="5" t="str">
        <f>VLOOKUP(A85,'[1]BASE DTPA'!A:CT,6,0)</f>
        <v>PA04-3202053-27-085 Prestar servicios profesionales con plena autonomía técnica y administrativa en el PNN Farallones de Cali en la realización de las actividades de caracterización predial necesarias para Implementar la ruta de acuerdos de conservación enfocado a la aplicación de la resolución 0470 de 2018, en áreas estrategicas de conservación de los ecosistemas andinos y de páramo, en el marco de la conservación de la diversidad biológica de las Áreas Protegidas del SINAP Nacional"</v>
      </c>
      <c r="G85" s="3" t="str">
        <f>VLOOKUP(A85,'[1]BASE DTPA'!A:CU,7,0)</f>
        <v>PROFESIONAL</v>
      </c>
      <c r="H85" s="3" t="str">
        <f>VLOOKUP(A85,'[1]BASE DTPA'!A:CV,8,0)</f>
        <v>2 CONTRATACIÓN DIRECTA</v>
      </c>
      <c r="I85" s="3" t="str">
        <f>VLOOKUP(A85,'[1]BASE DTPA'!A:CW,9,0)</f>
        <v>14 PRESTACIÓN DE SERVICIOS</v>
      </c>
      <c r="J85" s="1" t="str">
        <f>VLOOKUP(A85,'[1]BASE DTPA'!A:CX,10,0)</f>
        <v>N/A</v>
      </c>
      <c r="K85" s="1">
        <f>VLOOKUP(A85,'[1]BASE DTPA'!A:CY,11,0)</f>
        <v>80111600</v>
      </c>
      <c r="L85" s="6">
        <f>VLOOKUP(A85,'[1]BASE DTPA'!A:CZ,15,0)</f>
        <v>3670921</v>
      </c>
      <c r="M85" s="6">
        <f>VLOOKUP(A85,'[1]BASE DTPA'!A:DA,16,0)</f>
        <v>38911763</v>
      </c>
      <c r="N85" s="1" t="str">
        <f>VLOOKUP(A85,'[1]BASE DTPA'!A:DB,18,0)</f>
        <v>1 PERSONA NATURAL</v>
      </c>
      <c r="O85" s="1" t="str">
        <f>VLOOKUP(A85,'[1]BASE DTPA'!A:DC,19,0)</f>
        <v>3 CÉDULA DE CIUDADANÍA</v>
      </c>
      <c r="P85" s="6">
        <f>VLOOKUP(A85,'[1]BASE DTPA'!A:DD,20,0)</f>
        <v>1130623094</v>
      </c>
      <c r="Q85" s="6" t="str">
        <f>VLOOKUP(A85,'[1]BASE DTPA'!A:DE,22,0)</f>
        <v>N-A</v>
      </c>
      <c r="R85" s="1" t="str">
        <f>VLOOKUP(A85,'[1]BASE DTPA'!A:DF,38,0)</f>
        <v>PNN FARALLONES DE CALI</v>
      </c>
      <c r="S85" s="1">
        <f>VLOOKUP(A85,'[1]BASE DTPA'!A:DG,43,0)</f>
        <v>318</v>
      </c>
      <c r="T85" s="8">
        <f>VLOOKUP(A85,'[1]BASE DTPA'!A:DH,53,0)</f>
        <v>45701</v>
      </c>
      <c r="U85" s="8">
        <f>VLOOKUP(A85,'[1]BASE DTPA'!A:DI,54,0)</f>
        <v>46022</v>
      </c>
      <c r="V85" s="1">
        <f>VLOOKUP(A85,'[1]BASE DTPA'!A:DJ,79,0)</f>
        <v>0</v>
      </c>
      <c r="W85" s="1" t="s">
        <v>373</v>
      </c>
      <c r="X85" s="10" t="str">
        <f>VLOOKUP(A85,'[1]BASE DTPA'!A:DL,70,0)</f>
        <v>https://community.secop.gov.co/Public/Tendering/ContractDetailView/Index?UniqueIdentifier=CO1.PCCNTR.7479150</v>
      </c>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row>
    <row r="86" spans="1:92" x14ac:dyDescent="0.3">
      <c r="A86" s="2" t="s">
        <v>107</v>
      </c>
      <c r="B86" s="3" t="str">
        <f>VLOOKUP(A86,'[1]BASE DTPA'!A:CN,2,0)</f>
        <v>1 FONAM</v>
      </c>
      <c r="C86" s="3" t="str">
        <f>VLOOKUP(A86,'[1]BASE DTPA'!A:CQ,3,0)</f>
        <v>CPS-DTPA-87-2025</v>
      </c>
      <c r="D86" s="3" t="str">
        <f>VLOOKUP(A86,'[1]BASE DTPA'!A:CR,4,0)</f>
        <v>ELSY ALVEAR MENSA</v>
      </c>
      <c r="E86" s="4">
        <f>VLOOKUP(A86,'[1]BASE DTPA'!A:CS,5,0)</f>
        <v>45701</v>
      </c>
      <c r="F86" s="5" t="str">
        <f>VLOOKUP(A86,'[1]BASE DTPA'!A:CT,6,0)</f>
        <v>PA04-3202038-17-060 Prestar servicios de apoyo a la gestión con plena autonomía técnica y administrativa en las actividades tecnicas requeridas del PNN Farallones de Cali, consistente en actividades de viverismo, en la producción y mantenimiento de plántulas para las actividades de restauración, especialmente en los ecosistemas andinos y de páramo, en el marco de la conservación de la diversidad biológica de las Áreas Protegidas del SINAP Nacional.</v>
      </c>
      <c r="G86" s="3" t="str">
        <f>VLOOKUP(A86,'[1]BASE DTPA'!A:CU,7,0)</f>
        <v>APOYO A LA GESTIÓN</v>
      </c>
      <c r="H86" s="3" t="str">
        <f>VLOOKUP(A86,'[1]BASE DTPA'!A:CV,8,0)</f>
        <v>2 CONTRATACIÓN DIRECTA</v>
      </c>
      <c r="I86" s="3" t="str">
        <f>VLOOKUP(A86,'[1]BASE DTPA'!A:CW,9,0)</f>
        <v>14 PRESTACIÓN DE SERVICIOS</v>
      </c>
      <c r="J86" s="1" t="str">
        <f>VLOOKUP(A86,'[1]BASE DTPA'!A:CX,10,0)</f>
        <v>N/A</v>
      </c>
      <c r="K86" s="1">
        <f>VLOOKUP(A86,'[1]BASE DTPA'!A:CY,11,0)</f>
        <v>80111600</v>
      </c>
      <c r="L86" s="6">
        <f>VLOOKUP(A86,'[1]BASE DTPA'!A:CZ,15,0)</f>
        <v>2680096</v>
      </c>
      <c r="M86" s="6">
        <f>VLOOKUP(A86,'[1]BASE DTPA'!A:DA,16,0)</f>
        <v>28409018</v>
      </c>
      <c r="N86" s="1" t="str">
        <f>VLOOKUP(A86,'[1]BASE DTPA'!A:DB,18,0)</f>
        <v>1 PERSONA NATURAL</v>
      </c>
      <c r="O86" s="1" t="str">
        <f>VLOOKUP(A86,'[1]BASE DTPA'!A:DC,19,0)</f>
        <v>3 CÉDULA DE CIUDADANÍA</v>
      </c>
      <c r="P86" s="6">
        <f>VLOOKUP(A86,'[1]BASE DTPA'!A:DD,20,0)</f>
        <v>31924043</v>
      </c>
      <c r="Q86" s="6" t="str">
        <f>VLOOKUP(A86,'[1]BASE DTPA'!A:DE,22,0)</f>
        <v>N-A</v>
      </c>
      <c r="R86" s="1" t="str">
        <f>VLOOKUP(A86,'[1]BASE DTPA'!A:DF,38,0)</f>
        <v>PNN FARALLONES DE CALI</v>
      </c>
      <c r="S86" s="1">
        <f>VLOOKUP(A86,'[1]BASE DTPA'!A:DG,43,0)</f>
        <v>318</v>
      </c>
      <c r="T86" s="8">
        <f>VLOOKUP(A86,'[1]BASE DTPA'!A:DH,53,0)</f>
        <v>45701</v>
      </c>
      <c r="U86" s="8">
        <f>VLOOKUP(A86,'[1]BASE DTPA'!A:DI,54,0)</f>
        <v>46022</v>
      </c>
      <c r="V86" s="1">
        <f>VLOOKUP(A86,'[1]BASE DTPA'!A:DJ,79,0)</f>
        <v>0</v>
      </c>
      <c r="W86" s="1" t="s">
        <v>373</v>
      </c>
      <c r="X86" s="10" t="str">
        <f>VLOOKUP(A86,'[1]BASE DTPA'!A:DL,70,0)</f>
        <v>https://community.secop.gov.co/Public/Tendering/ContractDetailView/Index?UniqueIdentifier=CO1.PCCNTR.7479492</v>
      </c>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row>
    <row r="87" spans="1:92" x14ac:dyDescent="0.3">
      <c r="A87" s="2" t="s">
        <v>108</v>
      </c>
      <c r="B87" s="3" t="str">
        <f>VLOOKUP(A87,'[1]BASE DTPA'!A:CN,2,0)</f>
        <v>2 NACION</v>
      </c>
      <c r="C87" s="3" t="str">
        <f>VLOOKUP(A87,'[1]BASE DTPA'!A:CQ,3,0)</f>
        <v>CPS-DTPA-88-2025</v>
      </c>
      <c r="D87" s="3" t="str">
        <f>VLOOKUP(A87,'[1]BASE DTPA'!A:CR,4,0)</f>
        <v>FERNEY GUTIERREZ RAMÍREZ</v>
      </c>
      <c r="E87" s="4">
        <f>VLOOKUP(A87,'[1]BASE DTPA'!A:CS,5,0)</f>
        <v>45701</v>
      </c>
      <c r="F87" s="5" t="str">
        <f>VLOOKUP(A87,'[1]BASE DTPA'!A:CT,6,0)</f>
        <v>PA06-3202032-1-004 Prestar servicios de apoyo a la gestión con plena autonomía técnica y administrativa en el PNN Los Katíos en el desarrollo de las acciones operativas en la implementación de la estrategia de prevención, vigilancia y control en el área protegida, en el marco de la conservación de la diversidad biológica de las áreas protegidas del SINAP nacional.</v>
      </c>
      <c r="G87" s="3" t="str">
        <f>VLOOKUP(A87,'[1]BASE DTPA'!A:CU,7,0)</f>
        <v>APOYO A LA GESTIÓN</v>
      </c>
      <c r="H87" s="3" t="str">
        <f>VLOOKUP(A87,'[1]BASE DTPA'!A:CV,8,0)</f>
        <v>2 CONTRATACIÓN DIRECTA</v>
      </c>
      <c r="I87" s="3" t="str">
        <f>VLOOKUP(A87,'[1]BASE DTPA'!A:CW,9,0)</f>
        <v>14 PRESTACIÓN DE SERVICIOS</v>
      </c>
      <c r="J87" s="1" t="str">
        <f>VLOOKUP(A87,'[1]BASE DTPA'!A:CX,10,0)</f>
        <v>N/A</v>
      </c>
      <c r="K87" s="1">
        <f>VLOOKUP(A87,'[1]BASE DTPA'!A:CY,11,0)</f>
        <v>80111600</v>
      </c>
      <c r="L87" s="6">
        <f>VLOOKUP(A87,'[1]BASE DTPA'!A:CZ,15,0)</f>
        <v>1836237</v>
      </c>
      <c r="M87" s="6">
        <f>VLOOKUP(A87,'[1]BASE DTPA'!A:DA,16,0)</f>
        <v>19464112</v>
      </c>
      <c r="N87" s="1" t="str">
        <f>VLOOKUP(A87,'[1]BASE DTPA'!A:DB,18,0)</f>
        <v>1 PERSONA NATURAL</v>
      </c>
      <c r="O87" s="1" t="str">
        <f>VLOOKUP(A87,'[1]BASE DTPA'!A:DC,19,0)</f>
        <v>3 CÉDULA DE CIUDADANÍA</v>
      </c>
      <c r="P87" s="6">
        <f>VLOOKUP(A87,'[1]BASE DTPA'!A:DD,20,0)</f>
        <v>1074713508</v>
      </c>
      <c r="Q87" s="6" t="str">
        <f>VLOOKUP(A87,'[1]BASE DTPA'!A:DE,22,0)</f>
        <v>N-A</v>
      </c>
      <c r="R87" s="1" t="str">
        <f>VLOOKUP(A87,'[1]BASE DTPA'!A:DF,38,0)</f>
        <v>PNN LOS KATIOS</v>
      </c>
      <c r="S87" s="1">
        <f>VLOOKUP(A87,'[1]BASE DTPA'!A:DG,43,0)</f>
        <v>318</v>
      </c>
      <c r="T87" s="8">
        <f>VLOOKUP(A87,'[1]BASE DTPA'!A:DH,53,0)</f>
        <v>45701</v>
      </c>
      <c r="U87" s="8">
        <f>VLOOKUP(A87,'[1]BASE DTPA'!A:DI,54,0)</f>
        <v>46022</v>
      </c>
      <c r="V87" s="1">
        <f>VLOOKUP(A87,'[1]BASE DTPA'!A:DJ,79,0)</f>
        <v>0</v>
      </c>
      <c r="W87" s="1" t="s">
        <v>373</v>
      </c>
      <c r="X87" s="10" t="str">
        <f>VLOOKUP(A87,'[1]BASE DTPA'!A:DL,70,0)</f>
        <v>https://community.secop.gov.co/Public/Tendering/ContractDetailView/Index?UniqueIdentifier=CO1.PCCNTR.7479203</v>
      </c>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row>
    <row r="88" spans="1:92" x14ac:dyDescent="0.3">
      <c r="A88" s="2" t="s">
        <v>109</v>
      </c>
      <c r="B88" s="3" t="str">
        <f>VLOOKUP(A88,'[1]BASE DTPA'!A:CN,2,0)</f>
        <v>2 NACION</v>
      </c>
      <c r="C88" s="3" t="str">
        <f>VLOOKUP(A88,'[1]BASE DTPA'!A:CQ,3,0)</f>
        <v>CPS-DTPA-89-2025</v>
      </c>
      <c r="D88" s="3" t="str">
        <f>VLOOKUP(A88,'[1]BASE DTPA'!A:CR,4,0)</f>
        <v>ANA MARIA MAYA GIRÓN</v>
      </c>
      <c r="E88" s="4">
        <f>VLOOKUP(A88,'[1]BASE DTPA'!A:CS,5,0)</f>
        <v>45701</v>
      </c>
      <c r="F88" s="5" t="str">
        <f>VLOOKUP(A88,'[1]BASE DTPA'!A:CT,6,0)</f>
        <v>PA07-3202008-9-011 Prestar servicios profesionales con plena autonomía técnica y administrativa para implementar acciones de monitoreo e investigación en el PNN Munchique y/o sus zonas de influencia en el marco de la conservación de diversidad biológica de las áreas protegidas del SINAP nacional</v>
      </c>
      <c r="G88" s="3" t="str">
        <f>VLOOKUP(A88,'[1]BASE DTPA'!A:CU,7,0)</f>
        <v>PROFESIONAL</v>
      </c>
      <c r="H88" s="3" t="str">
        <f>VLOOKUP(A88,'[1]BASE DTPA'!A:CV,8,0)</f>
        <v>2 CONTRATACIÓN DIRECTA</v>
      </c>
      <c r="I88" s="3" t="str">
        <f>VLOOKUP(A88,'[1]BASE DTPA'!A:CW,9,0)</f>
        <v>14 PRESTACIÓN DE SERVICIOS</v>
      </c>
      <c r="J88" s="1" t="str">
        <f>VLOOKUP(A88,'[1]BASE DTPA'!A:CX,10,0)</f>
        <v>N/A</v>
      </c>
      <c r="K88" s="1">
        <f>VLOOKUP(A88,'[1]BASE DTPA'!A:CY,11,0)</f>
        <v>80111600</v>
      </c>
      <c r="L88" s="6">
        <f>VLOOKUP(A88,'[1]BASE DTPA'!A:CZ,15,0)</f>
        <v>4620818</v>
      </c>
      <c r="M88" s="6">
        <f>VLOOKUP(A88,'[1]BASE DTPA'!A:DA,16,0)</f>
        <v>47594425</v>
      </c>
      <c r="N88" s="1" t="str">
        <f>VLOOKUP(A88,'[1]BASE DTPA'!A:DB,18,0)</f>
        <v>1 PERSONA NATURAL</v>
      </c>
      <c r="O88" s="1" t="str">
        <f>VLOOKUP(A88,'[1]BASE DTPA'!A:DC,19,0)</f>
        <v>3 CÉDULA DE CIUDADANÍA</v>
      </c>
      <c r="P88" s="6">
        <f>VLOOKUP(A88,'[1]BASE DTPA'!A:DD,20,0)</f>
        <v>1061723900</v>
      </c>
      <c r="Q88" s="6" t="str">
        <f>VLOOKUP(A88,'[1]BASE DTPA'!A:DE,22,0)</f>
        <v>N-A</v>
      </c>
      <c r="R88" s="1" t="str">
        <f>VLOOKUP(A88,'[1]BASE DTPA'!A:DF,38,0)</f>
        <v>PNN MUNCHIQUE</v>
      </c>
      <c r="S88" s="1">
        <f>VLOOKUP(A88,'[1]BASE DTPA'!A:DG,43,0)</f>
        <v>309</v>
      </c>
      <c r="T88" s="8">
        <f>VLOOKUP(A88,'[1]BASE DTPA'!A:DH,53,0)</f>
        <v>45701</v>
      </c>
      <c r="U88" s="8">
        <f>VLOOKUP(A88,'[1]BASE DTPA'!A:DI,54,0)</f>
        <v>46012</v>
      </c>
      <c r="V88" s="1">
        <f>VLOOKUP(A88,'[1]BASE DTPA'!A:DJ,79,0)</f>
        <v>0</v>
      </c>
      <c r="W88" s="1" t="s">
        <v>373</v>
      </c>
      <c r="X88" s="10" t="str">
        <f>VLOOKUP(A88,'[1]BASE DTPA'!A:DL,70,0)</f>
        <v>https://community.secop.gov.co/Public/Tendering/ContractDetailView/Index?UniqueIdentifier=CO1.PCCNTR.7481431</v>
      </c>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row>
    <row r="89" spans="1:92" x14ac:dyDescent="0.3">
      <c r="A89" s="2" t="s">
        <v>110</v>
      </c>
      <c r="B89" s="3" t="str">
        <f>VLOOKUP(A89,'[1]BASE DTPA'!A:CN,2,0)</f>
        <v>2 NACION</v>
      </c>
      <c r="C89" s="3" t="str">
        <f>VLOOKUP(A89,'[1]BASE DTPA'!A:CQ,3,0)</f>
        <v>CPS-DTPA-90-2025</v>
      </c>
      <c r="D89" s="3" t="str">
        <f>VLOOKUP(A89,'[1]BASE DTPA'!A:CR,4,0)</f>
        <v>LEYDER CHOCUE PAJA</v>
      </c>
      <c r="E89" s="4">
        <f>VLOOKUP(A89,'[1]BASE DTPA'!A:CS,5,0)</f>
        <v>45701</v>
      </c>
      <c r="F89" s="5" t="str">
        <f>VLOOKUP(A89,'[1]BASE DTPA'!A:CT,6,0)</f>
        <v>PA07-3202060-18_2-007 Prestar servicios de apoyo a la gestión con plena autonomía técnica y administrativa para implementar acciones operativas en el monitoreo y mantenimiento en los procesos de restauración en el PNN Munchique en el marco de la conservación de diversidad biológica de las áreas protegidas del SINAP nacional.</v>
      </c>
      <c r="G89" s="3" t="str">
        <f>VLOOKUP(A89,'[1]BASE DTPA'!A:CU,7,0)</f>
        <v>APOYO A LA GESTIÓN</v>
      </c>
      <c r="H89" s="3" t="str">
        <f>VLOOKUP(A89,'[1]BASE DTPA'!A:CV,8,0)</f>
        <v>2 CONTRATACIÓN DIRECTA</v>
      </c>
      <c r="I89" s="3" t="str">
        <f>VLOOKUP(A89,'[1]BASE DTPA'!A:CW,9,0)</f>
        <v>14 PRESTACIÓN DE SERVICIOS</v>
      </c>
      <c r="J89" s="1" t="str">
        <f>VLOOKUP(A89,'[1]BASE DTPA'!A:CX,10,0)</f>
        <v>N/A</v>
      </c>
      <c r="K89" s="1">
        <f>VLOOKUP(A89,'[1]BASE DTPA'!A:CY,11,0)</f>
        <v>80111600</v>
      </c>
      <c r="L89" s="6">
        <f>VLOOKUP(A89,'[1]BASE DTPA'!A:CZ,15,0)</f>
        <v>1836237</v>
      </c>
      <c r="M89" s="6">
        <f>VLOOKUP(A89,'[1]BASE DTPA'!A:DA,16,0)</f>
        <v>19464112</v>
      </c>
      <c r="N89" s="1" t="str">
        <f>VLOOKUP(A89,'[1]BASE DTPA'!A:DB,18,0)</f>
        <v>1 PERSONA NATURAL</v>
      </c>
      <c r="O89" s="1" t="str">
        <f>VLOOKUP(A89,'[1]BASE DTPA'!A:DC,19,0)</f>
        <v>3 CÉDULA DE CIUDADANÍA</v>
      </c>
      <c r="P89" s="6">
        <f>VLOOKUP(A89,'[1]BASE DTPA'!A:DD,20,0)</f>
        <v>1002846215</v>
      </c>
      <c r="Q89" s="6" t="str">
        <f>VLOOKUP(A89,'[1]BASE DTPA'!A:DE,22,0)</f>
        <v>N-A</v>
      </c>
      <c r="R89" s="1" t="str">
        <f>VLOOKUP(A89,'[1]BASE DTPA'!A:DF,38,0)</f>
        <v>PNN MUNCHIQUE</v>
      </c>
      <c r="S89" s="1">
        <f>VLOOKUP(A89,'[1]BASE DTPA'!A:DG,43,0)</f>
        <v>318</v>
      </c>
      <c r="T89" s="8">
        <f>VLOOKUP(A89,'[1]BASE DTPA'!A:DH,53,0)</f>
        <v>45701</v>
      </c>
      <c r="U89" s="8">
        <f>VLOOKUP(A89,'[1]BASE DTPA'!A:DI,54,0)</f>
        <v>46022</v>
      </c>
      <c r="V89" s="1">
        <f>VLOOKUP(A89,'[1]BASE DTPA'!A:DJ,79,0)</f>
        <v>0</v>
      </c>
      <c r="W89" s="1" t="s">
        <v>373</v>
      </c>
      <c r="X89" s="10" t="str">
        <f>VLOOKUP(A89,'[1]BASE DTPA'!A:DL,70,0)</f>
        <v>https://community.secop.gov.co/Public/Tendering/ContractDetailView/Index?UniqueIdentifier=CO1.PCCNTR.7484793</v>
      </c>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row>
    <row r="90" spans="1:92" x14ac:dyDescent="0.3">
      <c r="A90" s="2" t="s">
        <v>111</v>
      </c>
      <c r="B90" s="3" t="str">
        <f>VLOOKUP(A90,'[1]BASE DTPA'!A:CN,2,0)</f>
        <v>2 NACION</v>
      </c>
      <c r="C90" s="3" t="str">
        <f>VLOOKUP(A90,'[1]BASE DTPA'!A:CQ,3,0)</f>
        <v>CPS-DTPA-91-2025</v>
      </c>
      <c r="D90" s="3" t="str">
        <f>VLOOKUP(A90,'[1]BASE DTPA'!A:CR,4,0)</f>
        <v>GERMAN DARIO CORDOBA MARTINEZ</v>
      </c>
      <c r="E90" s="4">
        <f>VLOOKUP(A90,'[1]BASE DTPA'!A:CS,5,0)</f>
        <v>45701</v>
      </c>
      <c r="F90" s="5" t="str">
        <f>VLOOKUP(A90,'[1]BASE DTPA'!A:CT,6,0)</f>
        <v>PA06-3202060-19_1-018 Prestar servicios profesionales con plena autonomía técnica y administrativa en el PNN Los Katíos en la implementación del proceso de restauración en zonas degradadas y/o alteradas en el área protegida y/o zonas de influencia en el marco de la conservación de la diversidad biológica de las áreas protegidas del SINAP.</v>
      </c>
      <c r="G90" s="3" t="str">
        <f>VLOOKUP(A90,'[1]BASE DTPA'!A:CU,7,0)</f>
        <v>PROFESIONAL</v>
      </c>
      <c r="H90" s="3" t="str">
        <f>VLOOKUP(A90,'[1]BASE DTPA'!A:CV,8,0)</f>
        <v>2 CONTRATACIÓN DIRECTA</v>
      </c>
      <c r="I90" s="3" t="str">
        <f>VLOOKUP(A90,'[1]BASE DTPA'!A:CW,9,0)</f>
        <v>14 PRESTACIÓN DE SERVICIOS</v>
      </c>
      <c r="J90" s="1" t="str">
        <f>VLOOKUP(A90,'[1]BASE DTPA'!A:CX,10,0)</f>
        <v>N/A</v>
      </c>
      <c r="K90" s="1">
        <f>VLOOKUP(A90,'[1]BASE DTPA'!A:CY,11,0)</f>
        <v>80111600</v>
      </c>
      <c r="L90" s="6">
        <f>VLOOKUP(A90,'[1]BASE DTPA'!A:CZ,15,0)</f>
        <v>4620818</v>
      </c>
      <c r="M90" s="6">
        <f>VLOOKUP(A90,'[1]BASE DTPA'!A:DA,16,0)</f>
        <v>40355144</v>
      </c>
      <c r="N90" s="1" t="str">
        <f>VLOOKUP(A90,'[1]BASE DTPA'!A:DB,18,0)</f>
        <v>1 PERSONA NATURAL</v>
      </c>
      <c r="O90" s="1" t="str">
        <f>VLOOKUP(A90,'[1]BASE DTPA'!A:DC,19,0)</f>
        <v>3 CÉDULA DE CIUDADANÍA</v>
      </c>
      <c r="P90" s="6">
        <f>VLOOKUP(A90,'[1]BASE DTPA'!A:DD,20,0)</f>
        <v>1077481143</v>
      </c>
      <c r="Q90" s="6" t="str">
        <f>VLOOKUP(A90,'[1]BASE DTPA'!A:DE,22,0)</f>
        <v>N-A</v>
      </c>
      <c r="R90" s="1" t="str">
        <f>VLOOKUP(A90,'[1]BASE DTPA'!A:DF,38,0)</f>
        <v>PNN LOS KATIOS</v>
      </c>
      <c r="S90" s="1">
        <f>VLOOKUP(A90,'[1]BASE DTPA'!A:DG,43,0)</f>
        <v>317</v>
      </c>
      <c r="T90" s="8">
        <f>VLOOKUP(A90,'[1]BASE DTPA'!A:DH,53,0)</f>
        <v>45702</v>
      </c>
      <c r="U90" s="8">
        <f>VLOOKUP(A90,'[1]BASE DTPA'!A:DI,54,0)</f>
        <v>46021</v>
      </c>
      <c r="V90" s="1">
        <f>VLOOKUP(A90,'[1]BASE DTPA'!A:DJ,79,0)</f>
        <v>0</v>
      </c>
      <c r="W90" s="1" t="s">
        <v>373</v>
      </c>
      <c r="X90" s="10" t="str">
        <f>VLOOKUP(A90,'[1]BASE DTPA'!A:DL,70,0)</f>
        <v>https://community.secop.gov.co/Public/Tendering/ContractDetailView/Index?UniqueIdentifier=CO1.PCCNTR.7489905</v>
      </c>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row>
    <row r="91" spans="1:92" x14ac:dyDescent="0.3">
      <c r="A91" s="2" t="s">
        <v>112</v>
      </c>
      <c r="B91" s="3" t="str">
        <f>VLOOKUP(A91,'[1]BASE DTPA'!A:CN,2,0)</f>
        <v>2 NACION</v>
      </c>
      <c r="C91" s="3" t="str">
        <f>VLOOKUP(A91,'[1]BASE DTPA'!A:CQ,3,0)</f>
        <v>CPS-DTPA-92-2025</v>
      </c>
      <c r="D91" s="3" t="str">
        <f>VLOOKUP(A91,'[1]BASE DTPA'!A:CR,4,0)</f>
        <v>KEILA ROMAÑA ASPRILLA</v>
      </c>
      <c r="E91" s="4">
        <f>VLOOKUP(A91,'[1]BASE DTPA'!A:CS,5,0)</f>
        <v>45702</v>
      </c>
      <c r="F91" s="5" t="str">
        <f>VLOOKUP(A91,'[1]BASE DTPA'!A:CT,6,0)</f>
        <v>PA06-3202008-10-009 Prestar servicios de apoyo a la gestión con plena autonomía técnica y administrativa en el PNN LOS Katíos en el desarrollo de actividades técnicas de las estrategias especiales de manejo que contribuyen a la construcción de la gobernanza y fortalecen las diversas formas de participación con los grupos étnicos presentes en el área protegida, en el marco de la conservación de la diversidad biológica de las áreas protegidas del SINAP nacional.</v>
      </c>
      <c r="G91" s="3" t="str">
        <f>VLOOKUP(A91,'[1]BASE DTPA'!A:CU,7,0)</f>
        <v>APOYO A LA GESTIÓN</v>
      </c>
      <c r="H91" s="3" t="str">
        <f>VLOOKUP(A91,'[1]BASE DTPA'!A:CV,8,0)</f>
        <v>2 CONTRATACIÓN DIRECTA</v>
      </c>
      <c r="I91" s="3" t="str">
        <f>VLOOKUP(A91,'[1]BASE DTPA'!A:CW,9,0)</f>
        <v>14 PRESTACIÓN DE SERVICIOS</v>
      </c>
      <c r="J91" s="1" t="str">
        <f>VLOOKUP(A91,'[1]BASE DTPA'!A:CX,10,0)</f>
        <v>N/A</v>
      </c>
      <c r="K91" s="1">
        <f>VLOOKUP(A91,'[1]BASE DTPA'!A:CY,11,0)</f>
        <v>80111600</v>
      </c>
      <c r="L91" s="6">
        <f>VLOOKUP(A91,'[1]BASE DTPA'!A:CZ,15,0)</f>
        <v>2948106</v>
      </c>
      <c r="M91" s="6">
        <f>VLOOKUP(A91,'[1]BASE DTPA'!A:DA,16,0)</f>
        <v>31151653</v>
      </c>
      <c r="N91" s="1" t="str">
        <f>VLOOKUP(A91,'[1]BASE DTPA'!A:DB,18,0)</f>
        <v>1 PERSONA NATURAL</v>
      </c>
      <c r="O91" s="1" t="str">
        <f>VLOOKUP(A91,'[1]BASE DTPA'!A:DC,19,0)</f>
        <v>3 CÉDULA DE CIUDADANÍA</v>
      </c>
      <c r="P91" s="6">
        <f>VLOOKUP(A91,'[1]BASE DTPA'!A:DD,20,0)</f>
        <v>1075093218</v>
      </c>
      <c r="Q91" s="6" t="str">
        <f>VLOOKUP(A91,'[1]BASE DTPA'!A:DE,22,0)</f>
        <v>N-A</v>
      </c>
      <c r="R91" s="1" t="str">
        <f>VLOOKUP(A91,'[1]BASE DTPA'!A:DF,38,0)</f>
        <v>PNN LOS KATIOS</v>
      </c>
      <c r="S91" s="1">
        <f>VLOOKUP(A91,'[1]BASE DTPA'!A:DG,43,0)</f>
        <v>317</v>
      </c>
      <c r="T91" s="8">
        <f>VLOOKUP(A91,'[1]BASE DTPA'!A:DH,53,0)</f>
        <v>45702</v>
      </c>
      <c r="U91" s="8">
        <f>VLOOKUP(A91,'[1]BASE DTPA'!A:DI,54,0)</f>
        <v>46022</v>
      </c>
      <c r="V91" s="1">
        <f>VLOOKUP(A91,'[1]BASE DTPA'!A:DJ,79,0)</f>
        <v>0</v>
      </c>
      <c r="W91" s="1" t="s">
        <v>373</v>
      </c>
      <c r="X91" s="10" t="str">
        <f>VLOOKUP(A91,'[1]BASE DTPA'!A:DL,70,0)</f>
        <v>https://community.secop.gov.co/Public/Tendering/ContractDetailView/Index?UniqueIdentifier=CO1.PCCNTR.7491382</v>
      </c>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row>
    <row r="92" spans="1:92" x14ac:dyDescent="0.3">
      <c r="A92" s="2" t="s">
        <v>113</v>
      </c>
      <c r="B92" s="3" t="str">
        <f>VLOOKUP(A92,'[1]BASE DTPA'!A:CN,2,0)</f>
        <v>1 FONAM</v>
      </c>
      <c r="C92" s="3" t="str">
        <f>VLOOKUP(A92,'[1]BASE DTPA'!A:CQ,3,0)</f>
        <v>CPS-DTPA-93-2025</v>
      </c>
      <c r="D92" s="3" t="str">
        <f>VLOOKUP(A92,'[1]BASE DTPA'!A:CR,4,0)</f>
        <v>DANNY LEANDRO MORA AGUILAR</v>
      </c>
      <c r="E92" s="4">
        <f>VLOOKUP(A92,'[1]BASE DTPA'!A:CS,5,0)</f>
        <v>45702</v>
      </c>
      <c r="F92" s="5" t="str">
        <f>VLOOKUP(A92,'[1]BASE DTPA'!A:CT,6,0)</f>
        <v>PA04-3202032-1-018 Prestar servicios de apoyo a la gestión con plena autonomía técnica y administrativa en las actividades tecnicas requeridas del PNN Farallones de Cali para adelantar procesos sociales e institucionales que permitan la implementación del protocolo de prevención, vigilancia y control, especialmente en los ecosistemas andinos y de páramo, en el marco de la conservación de la diversidad biológica de las Áreas Protegidas del SINAP Nacional</v>
      </c>
      <c r="G92" s="3" t="str">
        <f>VLOOKUP(A92,'[1]BASE DTPA'!A:CU,7,0)</f>
        <v>APOYO A LA GESTIÓN</v>
      </c>
      <c r="H92" s="3" t="str">
        <f>VLOOKUP(A92,'[1]BASE DTPA'!A:CV,8,0)</f>
        <v>2 CONTRATACIÓN DIRECTA</v>
      </c>
      <c r="I92" s="3" t="str">
        <f>VLOOKUP(A92,'[1]BASE DTPA'!A:CW,9,0)</f>
        <v>14 PRESTACIÓN DE SERVICIOS</v>
      </c>
      <c r="J92" s="1" t="str">
        <f>VLOOKUP(A92,'[1]BASE DTPA'!A:CX,10,0)</f>
        <v>N/A</v>
      </c>
      <c r="K92" s="1">
        <f>VLOOKUP(A92,'[1]BASE DTPA'!A:CY,11,0)</f>
        <v>80111600</v>
      </c>
      <c r="L92" s="6">
        <f>VLOOKUP(A92,'[1]BASE DTPA'!A:CZ,15,0)</f>
        <v>3226850</v>
      </c>
      <c r="M92" s="6">
        <f>VLOOKUP(A92,'[1]BASE DTPA'!A:DA,16,0)</f>
        <v>34097048</v>
      </c>
      <c r="N92" s="1" t="str">
        <f>VLOOKUP(A92,'[1]BASE DTPA'!A:DB,18,0)</f>
        <v>1 PERSONA NATURAL</v>
      </c>
      <c r="O92" s="1" t="str">
        <f>VLOOKUP(A92,'[1]BASE DTPA'!A:DC,19,0)</f>
        <v>3 CÉDULA DE CIUDADANÍA</v>
      </c>
      <c r="P92" s="6">
        <f>VLOOKUP(A92,'[1]BASE DTPA'!A:DD,20,0)</f>
        <v>1114727581</v>
      </c>
      <c r="Q92" s="6" t="str">
        <f>VLOOKUP(A92,'[1]BASE DTPA'!A:DE,22,0)</f>
        <v>N-A</v>
      </c>
      <c r="R92" s="1" t="str">
        <f>VLOOKUP(A92,'[1]BASE DTPA'!A:DF,38,0)</f>
        <v>PNN FARALLONES DE CALI</v>
      </c>
      <c r="S92" s="1">
        <f>VLOOKUP(A92,'[1]BASE DTPA'!A:DG,43,0)</f>
        <v>317</v>
      </c>
      <c r="T92" s="8">
        <f>VLOOKUP(A92,'[1]BASE DTPA'!A:DH,53,0)</f>
        <v>45702</v>
      </c>
      <c r="U92" s="8">
        <f>VLOOKUP(A92,'[1]BASE DTPA'!A:DI,54,0)</f>
        <v>46022</v>
      </c>
      <c r="V92" s="1">
        <f>VLOOKUP(A92,'[1]BASE DTPA'!A:DJ,79,0)</f>
        <v>0</v>
      </c>
      <c r="W92" s="1" t="s">
        <v>373</v>
      </c>
      <c r="X92" s="10" t="str">
        <f>VLOOKUP(A92,'[1]BASE DTPA'!A:DL,70,0)</f>
        <v>https://community.secop.gov.co/Public/Tendering/ContractDetailView/Index?UniqueIdentifier=CO1.PCCNTR.7491946</v>
      </c>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row>
    <row r="93" spans="1:92" x14ac:dyDescent="0.3">
      <c r="A93" s="2" t="s">
        <v>114</v>
      </c>
      <c r="B93" s="3" t="str">
        <f>VLOOKUP(A93,'[1]BASE DTPA'!A:CN,2,0)</f>
        <v>1 FONAM</v>
      </c>
      <c r="C93" s="3" t="str">
        <f>VLOOKUP(A93,'[1]BASE DTPA'!A:CQ,3,0)</f>
        <v>CPS-DTPA-94-2025</v>
      </c>
      <c r="D93" s="3" t="str">
        <f>VLOOKUP(A93,'[1]BASE DTPA'!A:CR,4,0)</f>
        <v>JOSE BOLAÑOS QUIÑONEZ</v>
      </c>
      <c r="E93" s="4">
        <f>VLOOKUP(A93,'[1]BASE DTPA'!A:CS,5,0)</f>
        <v>45702</v>
      </c>
      <c r="F93" s="5" t="str">
        <f>VLOOKUP(A93,'[1]BASE DTPA'!A:CT,6,0)</f>
        <v>PA04-3202032-1-031 Prestar servicios de apoyo a la gestión con plena autonomía técnica y administrativa en el PNN Farallones de Cali para desarrollar actividades operativas de prevención, vigilancia y control en las áreas protegidas administradas por PNNC , especialmente en los ecosistemas andinos y de páramo, en el marco de la conservación de la diversidad biológica de las Áreas Protegidas del SINAP Nacional.</v>
      </c>
      <c r="G93" s="3" t="str">
        <f>VLOOKUP(A93,'[1]BASE DTPA'!A:CU,7,0)</f>
        <v>APOYO A LA GESTIÓN</v>
      </c>
      <c r="H93" s="3" t="str">
        <f>VLOOKUP(A93,'[1]BASE DTPA'!A:CV,8,0)</f>
        <v>2 CONTRATACIÓN DIRECTA</v>
      </c>
      <c r="I93" s="3" t="str">
        <f>VLOOKUP(A93,'[1]BASE DTPA'!A:CW,9,0)</f>
        <v>14 PRESTACIÓN DE SERVICIOS</v>
      </c>
      <c r="J93" s="1" t="str">
        <f>VLOOKUP(A93,'[1]BASE DTPA'!A:CX,10,0)</f>
        <v>N/A</v>
      </c>
      <c r="K93" s="1">
        <f>VLOOKUP(A93,'[1]BASE DTPA'!A:CY,11,0)</f>
        <v>80111600</v>
      </c>
      <c r="L93" s="6">
        <f>VLOOKUP(A93,'[1]BASE DTPA'!A:CZ,15,0)</f>
        <v>1836237</v>
      </c>
      <c r="M93" s="6">
        <f>VLOOKUP(A93,'[1]BASE DTPA'!A:DA,16,0)</f>
        <v>19402904</v>
      </c>
      <c r="N93" s="1" t="str">
        <f>VLOOKUP(A93,'[1]BASE DTPA'!A:DB,18,0)</f>
        <v>1 PERSONA NATURAL</v>
      </c>
      <c r="O93" s="1" t="str">
        <f>VLOOKUP(A93,'[1]BASE DTPA'!A:DC,19,0)</f>
        <v>3 CÉDULA DE CIUDADANÍA</v>
      </c>
      <c r="P93" s="6">
        <f>VLOOKUP(A93,'[1]BASE DTPA'!A:DD,20,0)</f>
        <v>94501391</v>
      </c>
      <c r="Q93" s="6" t="str">
        <f>VLOOKUP(A93,'[1]BASE DTPA'!A:DE,22,0)</f>
        <v>N-A</v>
      </c>
      <c r="R93" s="1" t="str">
        <f>VLOOKUP(A93,'[1]BASE DTPA'!A:DF,38,0)</f>
        <v>PNN FARALLONES DE CALI</v>
      </c>
      <c r="S93" s="1">
        <f>VLOOKUP(A93,'[1]BASE DTPA'!A:DG,43,0)</f>
        <v>317</v>
      </c>
      <c r="T93" s="8">
        <f>VLOOKUP(A93,'[1]BASE DTPA'!A:DH,53,0)</f>
        <v>45702</v>
      </c>
      <c r="U93" s="8">
        <f>VLOOKUP(A93,'[1]BASE DTPA'!A:DI,54,0)</f>
        <v>46022</v>
      </c>
      <c r="V93" s="1">
        <f>VLOOKUP(A93,'[1]BASE DTPA'!A:DJ,79,0)</f>
        <v>0</v>
      </c>
      <c r="W93" s="1" t="s">
        <v>373</v>
      </c>
      <c r="X93" s="10" t="str">
        <f>VLOOKUP(A93,'[1]BASE DTPA'!A:DL,70,0)</f>
        <v>https://community.secop.gov.co/Public/Tendering/ContractDetailView/Index?UniqueIdentifier=CO1.PCCNTR.7491974</v>
      </c>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row>
    <row r="94" spans="1:92" x14ac:dyDescent="0.3">
      <c r="A94" s="2" t="s">
        <v>115</v>
      </c>
      <c r="B94" s="3" t="str">
        <f>VLOOKUP(A94,'[1]BASE DTPA'!A:CN,2,0)</f>
        <v>2 NACION</v>
      </c>
      <c r="C94" s="3" t="str">
        <f>VLOOKUP(A94,'[1]BASE DTPA'!A:CQ,3,0)</f>
        <v>CPS-DTPA-95-2025</v>
      </c>
      <c r="D94" s="3" t="str">
        <f>VLOOKUP(A94,'[1]BASE DTPA'!A:CR,4,0)</f>
        <v>ALICIA PALACIOS CUERO</v>
      </c>
      <c r="E94" s="4">
        <f>VLOOKUP(A94,'[1]BASE DTPA'!A:CS,5,0)</f>
        <v>45702</v>
      </c>
      <c r="F94" s="5" t="str">
        <f>VLOOKUP(A94,'[1]BASE DTPA'!A:CT,6,0)</f>
        <v>PA05-3202010-24-015 Prestar servicios de apoyo a la gestión con plena autonomía técnica y administrativa en el PNN Gorgona para realizar las acciones técnicas derivadas de plan de ordenamiento ecoturístico del área protegida en el marco de la conservación de la diversidad biológica de las áreas protegidas del SINAP nacional.</v>
      </c>
      <c r="G94" s="3" t="str">
        <f>VLOOKUP(A94,'[1]BASE DTPA'!A:CU,7,0)</f>
        <v>APOYO A LA GESTIÓN</v>
      </c>
      <c r="H94" s="3" t="str">
        <f>VLOOKUP(A94,'[1]BASE DTPA'!A:CV,8,0)</f>
        <v>2 CONTRATACIÓN DIRECTA</v>
      </c>
      <c r="I94" s="3" t="str">
        <f>VLOOKUP(A94,'[1]BASE DTPA'!A:CW,9,0)</f>
        <v>14 PRESTACIÓN DE SERVICIOS</v>
      </c>
      <c r="J94" s="1" t="str">
        <f>VLOOKUP(A94,'[1]BASE DTPA'!A:CX,10,0)</f>
        <v>N/A</v>
      </c>
      <c r="K94" s="1">
        <f>VLOOKUP(A94,'[1]BASE DTPA'!A:CY,11,0)</f>
        <v>80111600</v>
      </c>
      <c r="L94" s="6">
        <f>VLOOKUP(A94,'[1]BASE DTPA'!A:CZ,15,0)</f>
        <v>3226850</v>
      </c>
      <c r="M94" s="6">
        <f>VLOOKUP(A94,'[1]BASE DTPA'!A:DA,16,0)</f>
        <v>34097048</v>
      </c>
      <c r="N94" s="1" t="str">
        <f>VLOOKUP(A94,'[1]BASE DTPA'!A:DB,18,0)</f>
        <v>1 PERSONA NATURAL</v>
      </c>
      <c r="O94" s="1" t="str">
        <f>VLOOKUP(A94,'[1]BASE DTPA'!A:DC,19,0)</f>
        <v>3 CÉDULA DE CIUDADANÍA</v>
      </c>
      <c r="P94" s="6">
        <f>VLOOKUP(A94,'[1]BASE DTPA'!A:DD,20,0)</f>
        <v>34678158</v>
      </c>
      <c r="Q94" s="6" t="str">
        <f>VLOOKUP(A94,'[1]BASE DTPA'!A:DE,22,0)</f>
        <v>N-A</v>
      </c>
      <c r="R94" s="1" t="str">
        <f>VLOOKUP(A94,'[1]BASE DTPA'!A:DF,38,0)</f>
        <v>PNN GORGONA</v>
      </c>
      <c r="S94" s="1">
        <f>VLOOKUP(A94,'[1]BASE DTPA'!A:DG,43,0)</f>
        <v>317</v>
      </c>
      <c r="T94" s="8">
        <f>VLOOKUP(A94,'[1]BASE DTPA'!A:DH,53,0)</f>
        <v>45702</v>
      </c>
      <c r="U94" s="8">
        <f>VLOOKUP(A94,'[1]BASE DTPA'!A:DI,54,0)</f>
        <v>46022</v>
      </c>
      <c r="V94" s="1">
        <f>VLOOKUP(A94,'[1]BASE DTPA'!A:DJ,79,0)</f>
        <v>0</v>
      </c>
      <c r="W94" s="1" t="s">
        <v>373</v>
      </c>
      <c r="X94" s="10" t="str">
        <f>VLOOKUP(A94,'[1]BASE DTPA'!A:DL,70,0)</f>
        <v>https://community.secop.gov.co/Public/Tendering/ContractDetailView/Index?UniqueIdentifier=CO1.PCCNTR.7491782</v>
      </c>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row>
    <row r="95" spans="1:92" x14ac:dyDescent="0.3">
      <c r="A95" s="12" t="s">
        <v>116</v>
      </c>
      <c r="B95" s="3" t="str">
        <f>VLOOKUP(A95,'[1]BASE DTPA'!A:CN,2,0)</f>
        <v>1 FONAM</v>
      </c>
      <c r="C95" s="3" t="str">
        <f>VLOOKUP(A95,'[1]BASE DTPA'!A:CQ,3,0)</f>
        <v>CPS-DTPA-96-2025</v>
      </c>
      <c r="D95" s="3" t="str">
        <f>VLOOKUP(A95,'[1]BASE DTPA'!A:CR,4,0)</f>
        <v>JUAN CAMILO CASTAÑEDA CERON</v>
      </c>
      <c r="E95" s="4">
        <f>VLOOKUP(A95,'[1]BASE DTPA'!A:CS,5,0)</f>
        <v>45702</v>
      </c>
      <c r="F95" s="5" t="str">
        <f>VLOOKUP(A95,'[1]BASE DTPA'!A:CT,6,0)</f>
        <v>PA04-3202032-1-015 Prestar servicios profesionales con plena autonomía técnica y administrativa en el PNN Farallones de Cali para la realización de las actividades necesarias en el análisis de la información de PVC y sistematización en la plataforma SICO SMART en las áreas protegidas administradas por PNNC, especialmente en los ecosistemas andinos y de páramo, en el marco de la conservación de la diversidad biológica de las Áreas Protegidas del SINAP Nacional.</v>
      </c>
      <c r="G95" s="3" t="str">
        <f>VLOOKUP(A95,'[1]BASE DTPA'!A:CU,7,0)</f>
        <v>PROFESIONAL</v>
      </c>
      <c r="H95" s="3" t="str">
        <f>VLOOKUP(A95,'[1]BASE DTPA'!A:CV,8,0)</f>
        <v>2 CONTRATACIÓN DIRECTA</v>
      </c>
      <c r="I95" s="3" t="str">
        <f>VLOOKUP(A95,'[1]BASE DTPA'!A:CW,9,0)</f>
        <v>14 PRESTACIÓN DE SERVICIOS</v>
      </c>
      <c r="J95" s="1" t="str">
        <f>VLOOKUP(A95,'[1]BASE DTPA'!A:CX,10,0)</f>
        <v>N/A</v>
      </c>
      <c r="K95" s="1">
        <f>VLOOKUP(A95,'[1]BASE DTPA'!A:CY,11,0)</f>
        <v>80111600</v>
      </c>
      <c r="L95" s="6">
        <f>VLOOKUP(A95,'[1]BASE DTPA'!A:CZ,15,0)</f>
        <v>3670921</v>
      </c>
      <c r="M95" s="6">
        <f>VLOOKUP(A95,'[1]BASE DTPA'!A:DA,16,0)</f>
        <v>38667035</v>
      </c>
      <c r="N95" s="1" t="str">
        <f>VLOOKUP(A95,'[1]BASE DTPA'!A:DB,18,0)</f>
        <v>1 PERSONA NATURAL</v>
      </c>
      <c r="O95" s="1" t="str">
        <f>VLOOKUP(A95,'[1]BASE DTPA'!A:DC,19,0)</f>
        <v>3 CÉDULA DE CIUDADANÍA</v>
      </c>
      <c r="P95" s="6">
        <f>VLOOKUP(A95,'[1]BASE DTPA'!A:DD,20,0)</f>
        <v>1144089985</v>
      </c>
      <c r="Q95" s="6" t="str">
        <f>VLOOKUP(A95,'[1]BASE DTPA'!A:DE,22,0)</f>
        <v>N-A</v>
      </c>
      <c r="R95" s="1" t="str">
        <f>VLOOKUP(A95,'[1]BASE DTPA'!A:DF,38,0)</f>
        <v>PNN FARALLONES DE CALI</v>
      </c>
      <c r="S95" s="1">
        <f>VLOOKUP(A95,'[1]BASE DTPA'!A:DG,43,0)</f>
        <v>316</v>
      </c>
      <c r="T95" s="8">
        <f>VLOOKUP(A95,'[1]BASE DTPA'!A:DH,53,0)</f>
        <v>45703</v>
      </c>
      <c r="U95" s="8">
        <f>VLOOKUP(A95,'[1]BASE DTPA'!A:DI,54,0)</f>
        <v>46022</v>
      </c>
      <c r="V95" s="1">
        <f>VLOOKUP(A95,'[1]BASE DTPA'!A:DJ,79,0)</f>
        <v>0</v>
      </c>
      <c r="W95" s="1" t="s">
        <v>373</v>
      </c>
      <c r="X95" s="10" t="str">
        <f>VLOOKUP(A95,'[1]BASE DTPA'!A:DL,70,0)</f>
        <v>https://community.secop.gov.co/Public/Tendering/ContractDetailView/Index?UniqueIdentifier=CO1.PCCNTR.7493069</v>
      </c>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row>
    <row r="96" spans="1:92" x14ac:dyDescent="0.3">
      <c r="A96" s="2" t="s">
        <v>117</v>
      </c>
      <c r="B96" s="3" t="str">
        <f>VLOOKUP(A96,'[1]BASE DTPA'!A:CN,2,0)</f>
        <v>1 FONAM</v>
      </c>
      <c r="C96" s="3" t="str">
        <f>VLOOKUP(A96,'[1]BASE DTPA'!A:CQ,3,0)</f>
        <v>CPS-DTPA-97-2025</v>
      </c>
      <c r="D96" s="3" t="str">
        <f>VLOOKUP(A96,'[1]BASE DTPA'!A:CR,4,0)</f>
        <v>ALEX YANIRA PISMAG PORTILLA</v>
      </c>
      <c r="E96" s="4">
        <f>VLOOKUP(A96,'[1]BASE DTPA'!A:CS,5,0)</f>
        <v>45702</v>
      </c>
      <c r="F96" s="5" t="str">
        <f>VLOOKUP(A96,'[1]BASE DTPA'!A:CT,6,0)</f>
        <v>PA04-3202008-15-055 Prestar servicios profesionales con plena autonomía técnica y administrativa brindando apoyo jurídico al PNN Farallones de Cali en la estructuración, seguimiento y desarrollo de los procesos de selección-contratación durante sus diferentes etapas para Fortalecer los procesos administrativos de las áreas de SPNNC, especialmente en los ecosistemas andinos y de páramo, en el marco de la conservación de la diversidad biológica de las Áreas Protegidas del SINAP Nacional.</v>
      </c>
      <c r="G96" s="3" t="str">
        <f>VLOOKUP(A96,'[1]BASE DTPA'!A:CU,7,0)</f>
        <v>PROFESIONAL</v>
      </c>
      <c r="H96" s="3" t="str">
        <f>VLOOKUP(A96,'[1]BASE DTPA'!A:CV,8,0)</f>
        <v>2 CONTRATACIÓN DIRECTA</v>
      </c>
      <c r="I96" s="3" t="str">
        <f>VLOOKUP(A96,'[1]BASE DTPA'!A:CW,9,0)</f>
        <v>14 PRESTACIÓN DE SERVICIOS</v>
      </c>
      <c r="J96" s="1" t="str">
        <f>VLOOKUP(A96,'[1]BASE DTPA'!A:CX,10,0)</f>
        <v>N/A</v>
      </c>
      <c r="K96" s="1">
        <f>VLOOKUP(A96,'[1]BASE DTPA'!A:CY,11,0)</f>
        <v>80111600</v>
      </c>
      <c r="L96" s="6">
        <f>VLOOKUP(A96,'[1]BASE DTPA'!A:CZ,15,0)</f>
        <v>7014443</v>
      </c>
      <c r="M96" s="6">
        <f>VLOOKUP(A96,'[1]BASE DTPA'!A:DA,16,0)</f>
        <v>73885466</v>
      </c>
      <c r="N96" s="1" t="str">
        <f>VLOOKUP(A96,'[1]BASE DTPA'!A:DB,18,0)</f>
        <v>1 PERSONA NATURAL</v>
      </c>
      <c r="O96" s="1" t="str">
        <f>VLOOKUP(A96,'[1]BASE DTPA'!A:DC,19,0)</f>
        <v>3 CÉDULA DE CIUDADANÍA</v>
      </c>
      <c r="P96" s="6">
        <f>VLOOKUP(A96,'[1]BASE DTPA'!A:DD,20,0)</f>
        <v>37124905</v>
      </c>
      <c r="Q96" s="6" t="str">
        <f>VLOOKUP(A96,'[1]BASE DTPA'!A:DE,22,0)</f>
        <v>N-A</v>
      </c>
      <c r="R96" s="1" t="str">
        <f>VLOOKUP(A96,'[1]BASE DTPA'!A:DF,38,0)</f>
        <v>PNN FARALLONES DE CALI</v>
      </c>
      <c r="S96" s="1">
        <f>VLOOKUP(A96,'[1]BASE DTPA'!A:DG,43,0)</f>
        <v>316</v>
      </c>
      <c r="T96" s="8">
        <f>VLOOKUP(A96,'[1]BASE DTPA'!A:DH,53,0)</f>
        <v>45702</v>
      </c>
      <c r="U96" s="8">
        <f>VLOOKUP(A96,'[1]BASE DTPA'!A:DI,54,0)</f>
        <v>46022</v>
      </c>
      <c r="V96" s="1">
        <f>VLOOKUP(A96,'[1]BASE DTPA'!A:DJ,79,0)</f>
        <v>0</v>
      </c>
      <c r="W96" s="1" t="s">
        <v>373</v>
      </c>
      <c r="X96" s="10" t="str">
        <f>VLOOKUP(A96,'[1]BASE DTPA'!A:DL,70,0)</f>
        <v>https://community.secop.gov.co/Public/Tendering/ContractDetailView/Index?UniqueIdentifier=CO1.PCCNTR.7493884</v>
      </c>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row>
    <row r="97" spans="1:92" x14ac:dyDescent="0.3">
      <c r="A97" s="2" t="s">
        <v>118</v>
      </c>
      <c r="B97" s="3" t="str">
        <f>VLOOKUP(A97,'[1]BASE DTPA'!A:CN,2,0)</f>
        <v>2 NACION</v>
      </c>
      <c r="C97" s="3" t="str">
        <f>VLOOKUP(A97,'[1]BASE DTPA'!A:CQ,3,0)</f>
        <v>CPS-DTPA-98-2025</v>
      </c>
      <c r="D97" s="3" t="str">
        <f>VLOOKUP(A97,'[1]BASE DTPA'!A:CR,4,0)</f>
        <v>VICTORIA EUGENIA CARDONA BOTERO</v>
      </c>
      <c r="E97" s="4">
        <f>VLOOKUP(A97,'[1]BASE DTPA'!A:CS,5,0)</f>
        <v>45702</v>
      </c>
      <c r="F97" s="5" t="str">
        <f>VLOOKUP(A97,'[1]BASE DTPA'!A:CT,6,0)</f>
        <v>PA08-3202008-9-009 Prestar servicios profesionales con plena autonomía técnica y administrativa en el PNN Sanquianga para la implementación de la estrategia de investigación y monitoreo en el área protegida en el marco de la conservación de la biodiversidad de las áreas protegidas del SINAP nacional.</v>
      </c>
      <c r="G97" s="3" t="str">
        <f>VLOOKUP(A97,'[1]BASE DTPA'!A:CU,7,0)</f>
        <v>PROFESIONAL</v>
      </c>
      <c r="H97" s="3" t="str">
        <f>VLOOKUP(A97,'[1]BASE DTPA'!A:CV,8,0)</f>
        <v>2 CONTRATACIÓN DIRECTA</v>
      </c>
      <c r="I97" s="3" t="str">
        <f>VLOOKUP(A97,'[1]BASE DTPA'!A:CW,9,0)</f>
        <v>14 PRESTACIÓN DE SERVICIOS</v>
      </c>
      <c r="J97" s="1" t="str">
        <f>VLOOKUP(A97,'[1]BASE DTPA'!A:CX,10,0)</f>
        <v>N/A</v>
      </c>
      <c r="K97" s="1">
        <f>VLOOKUP(A97,'[1]BASE DTPA'!A:CY,11,0)</f>
        <v>80111600</v>
      </c>
      <c r="L97" s="6">
        <f>VLOOKUP(A97,'[1]BASE DTPA'!A:CZ,15,0)</f>
        <v>5106004</v>
      </c>
      <c r="M97" s="6">
        <f>VLOOKUP(A97,'[1]BASE DTPA'!A:DA,16,0)</f>
        <v>53953442</v>
      </c>
      <c r="N97" s="1" t="str">
        <f>VLOOKUP(A97,'[1]BASE DTPA'!A:DB,18,0)</f>
        <v>1 PERSONA NATURAL</v>
      </c>
      <c r="O97" s="1" t="str">
        <f>VLOOKUP(A97,'[1]BASE DTPA'!A:DC,19,0)</f>
        <v>3 CÉDULA DE CIUDADANÍA</v>
      </c>
      <c r="P97" s="6">
        <f>VLOOKUP(A97,'[1]BASE DTPA'!A:DD,20,0)</f>
        <v>1151934928</v>
      </c>
      <c r="Q97" s="6" t="str">
        <f>VLOOKUP(A97,'[1]BASE DTPA'!A:DE,22,0)</f>
        <v>N-A</v>
      </c>
      <c r="R97" s="1" t="str">
        <f>VLOOKUP(A97,'[1]BASE DTPA'!A:DF,38,0)</f>
        <v>PNN SANQUIANGA</v>
      </c>
      <c r="S97" s="1">
        <f>VLOOKUP(A97,'[1]BASE DTPA'!A:DG,43,0)</f>
        <v>317</v>
      </c>
      <c r="T97" s="8">
        <f>VLOOKUP(A97,'[1]BASE DTPA'!A:DH,53,0)</f>
        <v>45702</v>
      </c>
      <c r="U97" s="8">
        <f>VLOOKUP(A97,'[1]BASE DTPA'!A:DI,54,0)</f>
        <v>46022</v>
      </c>
      <c r="V97" s="1">
        <f>VLOOKUP(A97,'[1]BASE DTPA'!A:DJ,79,0)</f>
        <v>0</v>
      </c>
      <c r="W97" s="1" t="s">
        <v>373</v>
      </c>
      <c r="X97" s="10" t="str">
        <f>VLOOKUP(A97,'[1]BASE DTPA'!A:DL,70,0)</f>
        <v>https://community.secop.gov.co/Public/Tendering/ContractDetailView/Index?UniqueIdentifier=CO1.PCCNTR.7493402</v>
      </c>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row>
    <row r="98" spans="1:92" x14ac:dyDescent="0.3">
      <c r="A98" s="2" t="s">
        <v>119</v>
      </c>
      <c r="B98" s="3" t="str">
        <f>VLOOKUP(A98,'[1]BASE DTPA'!A:CN,2,0)</f>
        <v>1 FONAM</v>
      </c>
      <c r="C98" s="3" t="str">
        <f>VLOOKUP(A98,'[1]BASE DTPA'!A:CQ,3,0)</f>
        <v>CPS-DTPA-99-2025</v>
      </c>
      <c r="D98" s="3" t="str">
        <f>VLOOKUP(A98,'[1]BASE DTPA'!A:CR,4,0)</f>
        <v>DIANA CAROLINA MURILLO PENAGOS</v>
      </c>
      <c r="E98" s="4">
        <f>VLOOKUP(A98,'[1]BASE DTPA'!A:CS,5,0)</f>
        <v>45702</v>
      </c>
      <c r="F98" s="5" t="str">
        <f>VLOOKUP(A98,'[1]BASE DTPA'!A:CT,6,0)</f>
        <v>PA04-3202032-1-026 Prestar servicio de apoyo a la gestión con plena autonomía técnica y administrativa en los procedimientos requeridos del PNN Farallones de Cali para implementar las acciones de prevención, vigilancia y control, incluidas gestión del riesgo, seguridad y salud en el trabajo y atención de emergencias en las áreas protegidas administradas por PNNC, especialmente en los ecosistemas andinos y de páramo, en el marco de la conservación de la diversidad biológica de las Áreas Protegidas</v>
      </c>
      <c r="G98" s="3" t="str">
        <f>VLOOKUP(A98,'[1]BASE DTPA'!A:CU,7,0)</f>
        <v>APOYO A LA GESTIÓN</v>
      </c>
      <c r="H98" s="3" t="str">
        <f>VLOOKUP(A98,'[1]BASE DTPA'!A:CV,8,0)</f>
        <v>2 CONTRATACIÓN DIRECTA</v>
      </c>
      <c r="I98" s="3" t="str">
        <f>VLOOKUP(A98,'[1]BASE DTPA'!A:CW,9,0)</f>
        <v>14 PRESTACIÓN DE SERVICIOS</v>
      </c>
      <c r="J98" s="1" t="str">
        <f>VLOOKUP(A98,'[1]BASE DTPA'!A:CX,10,0)</f>
        <v>N/A</v>
      </c>
      <c r="K98" s="1">
        <f>VLOOKUP(A98,'[1]BASE DTPA'!A:CY,11,0)</f>
        <v>80111600</v>
      </c>
      <c r="L98" s="6">
        <f>VLOOKUP(A98,'[1]BASE DTPA'!A:CZ,15,0)</f>
        <v>2365487</v>
      </c>
      <c r="M98" s="6">
        <f>VLOOKUP(A98,'[1]BASE DTPA'!A:DA,16,0)</f>
        <v>24916463</v>
      </c>
      <c r="N98" s="1" t="str">
        <f>VLOOKUP(A98,'[1]BASE DTPA'!A:DB,18,0)</f>
        <v>1 PERSONA NATURAL</v>
      </c>
      <c r="O98" s="1" t="str">
        <f>VLOOKUP(A98,'[1]BASE DTPA'!A:DC,19,0)</f>
        <v>3 CÉDULA DE CIUDADANÍA</v>
      </c>
      <c r="P98" s="6">
        <f>VLOOKUP(A98,'[1]BASE DTPA'!A:DD,20,0)</f>
        <v>1143854167</v>
      </c>
      <c r="Q98" s="6" t="str">
        <f>VLOOKUP(A98,'[1]BASE DTPA'!A:DE,22,0)</f>
        <v>N-A</v>
      </c>
      <c r="R98" s="1" t="str">
        <f>VLOOKUP(A98,'[1]BASE DTPA'!A:DF,38,0)</f>
        <v>PNN FARALLONES DE CALI</v>
      </c>
      <c r="S98" s="1">
        <f>VLOOKUP(A98,'[1]BASE DTPA'!A:DG,43,0)</f>
        <v>317</v>
      </c>
      <c r="T98" s="8">
        <f>VLOOKUP(A98,'[1]BASE DTPA'!A:DH,53,0)</f>
        <v>45702</v>
      </c>
      <c r="U98" s="8">
        <f>VLOOKUP(A98,'[1]BASE DTPA'!A:DI,54,0)</f>
        <v>46022</v>
      </c>
      <c r="V98" s="1">
        <f>VLOOKUP(A98,'[1]BASE DTPA'!A:DJ,79,0)</f>
        <v>0</v>
      </c>
      <c r="W98" s="1" t="s">
        <v>373</v>
      </c>
      <c r="X98" s="10" t="str">
        <f>VLOOKUP(A98,'[1]BASE DTPA'!A:DL,70,0)</f>
        <v>https://community.secop.gov.co/Public/Tendering/ContractDetailView/Index?UniqueIdentifier=CO1.PCCNTR.7494694</v>
      </c>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row>
    <row r="99" spans="1:92" x14ac:dyDescent="0.3">
      <c r="A99" s="2" t="s">
        <v>120</v>
      </c>
      <c r="B99" s="3" t="str">
        <f>VLOOKUP(A99,'[1]BASE DTPA'!A:CN,2,0)</f>
        <v>1 FONAM</v>
      </c>
      <c r="C99" s="3" t="str">
        <f>VLOOKUP(A99,'[1]BASE DTPA'!A:CQ,3,0)</f>
        <v>CPS-DTPA-100-2025</v>
      </c>
      <c r="D99" s="3" t="str">
        <f>VLOOKUP(A99,'[1]BASE DTPA'!A:CR,4,0)</f>
        <v>JESÚS DAVID CAICEDO QUIÑONES</v>
      </c>
      <c r="E99" s="4">
        <f>VLOOKUP(A99,'[1]BASE DTPA'!A:CS,5,0)</f>
        <v>45702</v>
      </c>
      <c r="F99" s="5" t="str">
        <f>VLOOKUP(A99,'[1]BASE DTPA'!A:CT,6,0)</f>
        <v>PA04-3202032-1-022 Prestar servicios de apoyo a la gestión con plena autonomía técnica y administrativa en las actividades tecnicas requeridas del PNN Farallones de Cali para Implementar las acciones de prevención, vigilancia y control de las presiones en las áreas protegidas administradas por PNNC, especialmente la mineria ilegal, especialmente en los ecosistemas andinos y de páramo, en el marco de la conservación de la diversidad biológica de las Áreas Protegidas del SINAP Nacional.</v>
      </c>
      <c r="G99" s="3" t="str">
        <f>VLOOKUP(A99,'[1]BASE DTPA'!A:CU,7,0)</f>
        <v>APOYO A LA GESTIÓN</v>
      </c>
      <c r="H99" s="3" t="str">
        <f>VLOOKUP(A99,'[1]BASE DTPA'!A:CV,8,0)</f>
        <v>2 CONTRATACIÓN DIRECTA</v>
      </c>
      <c r="I99" s="3" t="str">
        <f>VLOOKUP(A99,'[1]BASE DTPA'!A:CW,9,0)</f>
        <v>14 PRESTACIÓN DE SERVICIOS</v>
      </c>
      <c r="J99" s="1" t="str">
        <f>VLOOKUP(A99,'[1]BASE DTPA'!A:CX,10,0)</f>
        <v>N/A</v>
      </c>
      <c r="K99" s="1">
        <f>VLOOKUP(A99,'[1]BASE DTPA'!A:CY,11,0)</f>
        <v>80111600</v>
      </c>
      <c r="L99" s="6">
        <f>VLOOKUP(A99,'[1]BASE DTPA'!A:CZ,15,0)</f>
        <v>2680096</v>
      </c>
      <c r="M99" s="6">
        <f>VLOOKUP(A99,'[1]BASE DTPA'!A:DA,16,0)</f>
        <v>28051671</v>
      </c>
      <c r="N99" s="1" t="str">
        <f>VLOOKUP(A99,'[1]BASE DTPA'!A:DB,18,0)</f>
        <v>1 PERSONA NATURAL</v>
      </c>
      <c r="O99" s="1" t="str">
        <f>VLOOKUP(A99,'[1]BASE DTPA'!A:DC,19,0)</f>
        <v>3 CÉDULA DE CIUDADANÍA</v>
      </c>
      <c r="P99" s="1">
        <f>VLOOKUP(A99,'[1]BASE DTPA'!A:DD,20,0)</f>
        <v>1059448122</v>
      </c>
      <c r="Q99" s="6" t="str">
        <f>VLOOKUP(A99,'[1]BASE DTPA'!A:DE,22,0)</f>
        <v>N-A</v>
      </c>
      <c r="R99" s="1" t="str">
        <f>VLOOKUP(A99,'[1]BASE DTPA'!A:DF,38,0)</f>
        <v>PNN FARALLONES DE CALI</v>
      </c>
      <c r="S99" s="1">
        <f>VLOOKUP(A99,'[1]BASE DTPA'!A:DG,43,0)</f>
        <v>317</v>
      </c>
      <c r="T99" s="8">
        <f>VLOOKUP(A99,'[1]BASE DTPA'!A:DH,53,0)</f>
        <v>45702</v>
      </c>
      <c r="U99" s="8">
        <f>VLOOKUP(A99,'[1]BASE DTPA'!A:DI,54,0)</f>
        <v>46021</v>
      </c>
      <c r="V99" s="1">
        <f>VLOOKUP(A99,'[1]BASE DTPA'!A:DJ,79,0)</f>
        <v>0</v>
      </c>
      <c r="W99" s="1" t="s">
        <v>373</v>
      </c>
      <c r="X99" s="10" t="str">
        <f>VLOOKUP(A99,'[1]BASE DTPA'!A:DL,70,0)</f>
        <v>https://community.secop.gov.co/Public/Tendering/ContractDetailView/Index?UniqueIdentifier=CO1.PCCNTR.7495425</v>
      </c>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row>
    <row r="100" spans="1:92" x14ac:dyDescent="0.3">
      <c r="A100" s="2" t="s">
        <v>121</v>
      </c>
      <c r="B100" s="3" t="str">
        <f>VLOOKUP(A100,'[1]BASE DTPA'!A:CN,2,0)</f>
        <v>1 FONAM</v>
      </c>
      <c r="C100" s="3" t="str">
        <f>VLOOKUP(A100,'[1]BASE DTPA'!A:CQ,3,0)</f>
        <v>CPS-DTPA-101-2025</v>
      </c>
      <c r="D100" s="3" t="str">
        <f>VLOOKUP(A100,'[1]BASE DTPA'!A:CR,4,0)</f>
        <v>EIDER DAVID MONTAÑO SÁNCHEZ</v>
      </c>
      <c r="E100" s="4">
        <f>VLOOKUP(A100,'[1]BASE DTPA'!A:CS,5,0)</f>
        <v>45702</v>
      </c>
      <c r="F100" s="5" t="str">
        <f>VLOOKUP(A100,'[1]BASE DTPA'!A:CT,6,0)</f>
        <v>PA04-3202032-1-021Prestar servicios de apoyo a la gestión con plena autonomía técnica y administrativa en las actividades tecnicas requeridas del PNN Farallones de Cali para Implementar las acciones de prevención, vigilancia y control en las áreas protegidas administradas por PNNC ,especialmente en los ecosistemas andinos y de páramo, en el marco de la conservación de la diversidad biológica de las Áreas Protegidas del SINAP Nacional.</v>
      </c>
      <c r="G100" s="3" t="str">
        <f>VLOOKUP(A100,'[1]BASE DTPA'!A:CU,7,0)</f>
        <v>APOYO A LA GESTIÓN</v>
      </c>
      <c r="H100" s="3" t="str">
        <f>VLOOKUP(A100,'[1]BASE DTPA'!A:CV,8,0)</f>
        <v>2 CONTRATACIÓN DIRECTA</v>
      </c>
      <c r="I100" s="3" t="str">
        <f>VLOOKUP(A100,'[1]BASE DTPA'!A:CW,9,0)</f>
        <v>14 PRESTACIÓN DE SERVICIOS</v>
      </c>
      <c r="J100" s="1" t="str">
        <f>VLOOKUP(A100,'[1]BASE DTPA'!A:CX,10,0)</f>
        <v>N/A</v>
      </c>
      <c r="K100" s="1">
        <f>VLOOKUP(A100,'[1]BASE DTPA'!A:CY,11,0)</f>
        <v>80111600</v>
      </c>
      <c r="L100" s="6">
        <f>VLOOKUP(A100,'[1]BASE DTPA'!A:CZ,15,0)</f>
        <v>2680096</v>
      </c>
      <c r="M100" s="6">
        <f>VLOOKUP(A100,'[1]BASE DTPA'!A:DA,16,0)</f>
        <v>28051671</v>
      </c>
      <c r="N100" s="1" t="str">
        <f>VLOOKUP(A100,'[1]BASE DTPA'!A:DB,18,0)</f>
        <v>1 PERSONA NATURAL</v>
      </c>
      <c r="O100" s="1" t="str">
        <f>VLOOKUP(A100,'[1]BASE DTPA'!A:DC,19,0)</f>
        <v>3 CÉDULA DE CIUDADANÍA</v>
      </c>
      <c r="P100" s="1">
        <f>VLOOKUP(A100,'[1]BASE DTPA'!A:DD,20,0)</f>
        <v>1088311705</v>
      </c>
      <c r="Q100" s="6" t="str">
        <f>VLOOKUP(A100,'[1]BASE DTPA'!A:DE,22,0)</f>
        <v>N-A</v>
      </c>
      <c r="R100" s="1" t="str">
        <f>VLOOKUP(A100,'[1]BASE DTPA'!A:DF,38,0)</f>
        <v>PNN FARALLONES DE CALI</v>
      </c>
      <c r="S100" s="1">
        <f>VLOOKUP(A100,'[1]BASE DTPA'!A:DG,43,0)</f>
        <v>317</v>
      </c>
      <c r="T100" s="8">
        <f>VLOOKUP(A100,'[1]BASE DTPA'!A:DH,53,0)</f>
        <v>45702</v>
      </c>
      <c r="U100" s="8">
        <f>VLOOKUP(A100,'[1]BASE DTPA'!A:DI,54,0)</f>
        <v>46021</v>
      </c>
      <c r="V100" s="1">
        <f>VLOOKUP(A100,'[1]BASE DTPA'!A:DJ,79,0)</f>
        <v>0</v>
      </c>
      <c r="W100" s="1" t="s">
        <v>373</v>
      </c>
      <c r="X100" s="10" t="str">
        <f>VLOOKUP(A100,'[1]BASE DTPA'!A:DL,70,0)</f>
        <v>https://community.secop.gov.co/Public/Tendering/ContractDetailView/Index?UniqueIdentifier=CO1.PCCNTR.7495841</v>
      </c>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row>
    <row r="101" spans="1:92" x14ac:dyDescent="0.3">
      <c r="A101" s="2" t="s">
        <v>122</v>
      </c>
      <c r="B101" s="3" t="str">
        <f>VLOOKUP(A101,'[1]BASE DTPA'!A:CN,2,0)</f>
        <v>1 FONAM</v>
      </c>
      <c r="C101" s="3" t="str">
        <f>VLOOKUP(A101,'[1]BASE DTPA'!A:CQ,3,0)</f>
        <v>CPS-DTPA-102-2025</v>
      </c>
      <c r="D101" s="3" t="str">
        <f>VLOOKUP(A101,'[1]BASE DTPA'!A:CR,4,0)</f>
        <v>GUILLERMO MEDARDO PANTOJA CAICEDO</v>
      </c>
      <c r="E101" s="4">
        <f>VLOOKUP(A101,'[1]BASE DTPA'!A:CS,5,0)</f>
        <v>45702</v>
      </c>
      <c r="F101" s="5" t="str">
        <f>VLOOKUP(A101,'[1]BASE DTPA'!A:CT,6,0)</f>
        <v>PA04-3202032-1-030 Prestar servicios de apoyo a la gestión con plena autonomía técnica y administrativa en los procedimientos requeridos del PNN Farallones de Cali para implementar las acciones de prevención, vigilancia y control asociadas a las presiones, especialmente mineria, en las áreas protegidas administradas por PNNC, especialmente en los ecosistemas andinos y de páramo, en el marco de la conservación de la diversidad biológica de las Áreas Protegidas del SINAP Nacional.</v>
      </c>
      <c r="G101" s="3" t="str">
        <f>VLOOKUP(A101,'[1]BASE DTPA'!A:CU,7,0)</f>
        <v>APOYO A LA GESTIÓN</v>
      </c>
      <c r="H101" s="3" t="str">
        <f>VLOOKUP(A101,'[1]BASE DTPA'!A:CV,8,0)</f>
        <v>2 CONTRATACIÓN DIRECTA</v>
      </c>
      <c r="I101" s="3" t="str">
        <f>VLOOKUP(A101,'[1]BASE DTPA'!A:CW,9,0)</f>
        <v>14 PRESTACIÓN DE SERVICIOS</v>
      </c>
      <c r="J101" s="1" t="str">
        <f>VLOOKUP(A101,'[1]BASE DTPA'!A:CX,10,0)</f>
        <v>N/A</v>
      </c>
      <c r="K101" s="1">
        <f>VLOOKUP(A101,'[1]BASE DTPA'!A:CY,11,0)</f>
        <v>80111600</v>
      </c>
      <c r="L101" s="6">
        <f>VLOOKUP(A101,'[1]BASE DTPA'!A:CZ,15,0)</f>
        <v>2436452</v>
      </c>
      <c r="M101" s="6">
        <f>VLOOKUP(A101,'[1]BASE DTPA'!A:DA,16,0)</f>
        <v>25501531</v>
      </c>
      <c r="N101" s="1" t="str">
        <f>VLOOKUP(A101,'[1]BASE DTPA'!A:DB,18,0)</f>
        <v>1 PERSONA NATURAL</v>
      </c>
      <c r="O101" s="1" t="str">
        <f>VLOOKUP(A101,'[1]BASE DTPA'!A:DC,19,0)</f>
        <v>3 CÉDULA DE CIUDADANÍA</v>
      </c>
      <c r="P101" s="1">
        <f>VLOOKUP(A101,'[1]BASE DTPA'!A:DD,20,0)</f>
        <v>1144057325</v>
      </c>
      <c r="Q101" s="6" t="str">
        <f>VLOOKUP(A101,'[1]BASE DTPA'!A:DE,22,0)</f>
        <v>N-A</v>
      </c>
      <c r="R101" s="1" t="str">
        <f>VLOOKUP(A101,'[1]BASE DTPA'!A:DF,38,0)</f>
        <v>PNN FARALLONES DE CALI</v>
      </c>
      <c r="S101" s="1">
        <f>VLOOKUP(A101,'[1]BASE DTPA'!A:DG,43,0)</f>
        <v>317</v>
      </c>
      <c r="T101" s="8">
        <f>VLOOKUP(A101,'[1]BASE DTPA'!A:DH,53,0)</f>
        <v>45702</v>
      </c>
      <c r="U101" s="8">
        <f>VLOOKUP(A101,'[1]BASE DTPA'!A:DI,54,0)</f>
        <v>46021</v>
      </c>
      <c r="V101" s="1">
        <f>VLOOKUP(A101,'[1]BASE DTPA'!A:DJ,79,0)</f>
        <v>0</v>
      </c>
      <c r="W101" s="1" t="s">
        <v>373</v>
      </c>
      <c r="X101" s="10" t="str">
        <f>VLOOKUP(A101,'[1]BASE DTPA'!A:DL,70,0)</f>
        <v>https://community.secop.gov.co/Public/Tendering/ContractDetailView/Index?UniqueIdentifier=CO1.PCCNTR.7496548</v>
      </c>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row>
    <row r="102" spans="1:92" x14ac:dyDescent="0.3">
      <c r="A102" s="2" t="s">
        <v>123</v>
      </c>
      <c r="B102" s="3" t="str">
        <f>VLOOKUP(A102,'[1]BASE DTPA'!A:CN,2,0)</f>
        <v>2 NACION</v>
      </c>
      <c r="C102" s="3" t="str">
        <f>VLOOKUP(A102,'[1]BASE DTPA'!A:CQ,3,0)</f>
        <v>CPS-DTPA-103-2025</v>
      </c>
      <c r="D102" s="3" t="str">
        <f>VLOOKUP(A102,'[1]BASE DTPA'!A:CR,4,0)</f>
        <v>LUIS ENRIQUE GIL ALVAREZ</v>
      </c>
      <c r="E102" s="4">
        <f>VLOOKUP(A102,'[1]BASE DTPA'!A:CS,5,0)</f>
        <v>45705</v>
      </c>
      <c r="F102" s="5" t="str">
        <f>VLOOKUP(A102,'[1]BASE DTPA'!A:CT,6,0)</f>
        <v>Prestar servicios de apoyo a la gestión con plena autonomía técnica y administrativa en el PNN Utría para desarrollar las acciones técnicas derivadas de plan de ordenamiento ecoturístico del área protegida en el marco de la conservación de la diversidad biológica de las áreas protegidas del SINAP nacional</v>
      </c>
      <c r="G102" s="3" t="str">
        <f>VLOOKUP(A102,'[1]BASE DTPA'!A:CU,7,0)</f>
        <v>APOYO A LA GESTIÓN</v>
      </c>
      <c r="H102" s="3" t="str">
        <f>VLOOKUP(A102,'[1]BASE DTPA'!A:CV,8,0)</f>
        <v>2 CONTRATACIÓN DIRECTA</v>
      </c>
      <c r="I102" s="3" t="str">
        <f>VLOOKUP(A102,'[1]BASE DTPA'!A:CW,9,0)</f>
        <v>14 PRESTACIÓN DE SERVICIOS</v>
      </c>
      <c r="J102" s="1" t="str">
        <f>VLOOKUP(A102,'[1]BASE DTPA'!A:CX,10,0)</f>
        <v>N/A</v>
      </c>
      <c r="K102" s="1">
        <f>VLOOKUP(A102,'[1]BASE DTPA'!A:CY,11,0)</f>
        <v>80111600</v>
      </c>
      <c r="L102" s="6">
        <f>VLOOKUP(A102,'[1]BASE DTPA'!A:CZ,15,0)</f>
        <v>3226850</v>
      </c>
      <c r="M102" s="6">
        <f>VLOOKUP(A102,'[1]BASE DTPA'!A:DA,16,0)</f>
        <v>33774363</v>
      </c>
      <c r="N102" s="1" t="str">
        <f>VLOOKUP(A102,'[1]BASE DTPA'!A:DB,18,0)</f>
        <v>1 PERSONA NATURAL</v>
      </c>
      <c r="O102" s="1" t="str">
        <f>VLOOKUP(A102,'[1]BASE DTPA'!A:DC,19,0)</f>
        <v>3 CÉDULA DE CIUDADANÍA</v>
      </c>
      <c r="P102" s="6">
        <f>VLOOKUP(A102,'[1]BASE DTPA'!A:DD,20,0)</f>
        <v>70560229</v>
      </c>
      <c r="Q102" s="6" t="str">
        <f>VLOOKUP(A102,'[1]BASE DTPA'!A:DE,22,0)</f>
        <v>N-A</v>
      </c>
      <c r="R102" s="1" t="str">
        <f>VLOOKUP(A102,'[1]BASE DTPA'!A:DF,38,0)</f>
        <v>PNN UTRÍA</v>
      </c>
      <c r="S102" s="1">
        <f>VLOOKUP(A102,'[1]BASE DTPA'!A:DG,43,0)</f>
        <v>314</v>
      </c>
      <c r="T102" s="8">
        <f>VLOOKUP(A102,'[1]BASE DTPA'!A:DH,53,0)</f>
        <v>45705</v>
      </c>
      <c r="U102" s="8">
        <f>VLOOKUP(A102,'[1]BASE DTPA'!A:DI,54,0)</f>
        <v>46022</v>
      </c>
      <c r="V102" s="1">
        <f>VLOOKUP(A102,'[1]BASE DTPA'!A:DJ,79,0)</f>
        <v>0</v>
      </c>
      <c r="W102" s="1" t="s">
        <v>373</v>
      </c>
      <c r="X102" s="10" t="str">
        <f>VLOOKUP(A102,'[1]BASE DTPA'!A:DL,70,0)</f>
        <v xml:space="preserve">https://community.secop.gov.co/Public/Tendering/ContractDetailView/Index?UniqueIdentifier=CO1.PCCNTR.7505406 </v>
      </c>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row>
    <row r="103" spans="1:92" x14ac:dyDescent="0.3">
      <c r="A103" s="2" t="s">
        <v>124</v>
      </c>
      <c r="B103" s="3" t="str">
        <f>VLOOKUP(A103,'[1]BASE DTPA'!A:CN,2,0)</f>
        <v>2 NACION</v>
      </c>
      <c r="C103" s="3" t="str">
        <f>VLOOKUP(A103,'[1]BASE DTPA'!A:CQ,3,0)</f>
        <v>CPS-DTPA-104-2025</v>
      </c>
      <c r="D103" s="3" t="str">
        <f>VLOOKUP(A103,'[1]BASE DTPA'!A:CR,4,0)</f>
        <v>HARLENSON PINILLA CESPEDES</v>
      </c>
      <c r="E103" s="4">
        <f>VLOOKUP(A103,'[1]BASE DTPA'!A:CS,5,0)</f>
        <v>45705</v>
      </c>
      <c r="F103" s="5" t="str">
        <f>VLOOKUP(A103,'[1]BASE DTPA'!A:CT,6,0)</f>
        <v>Prestar servicios profesionales con plena autonomía técnica y administrativa en PNN LOS Katíos en las estrategias especiales de manejo que contribuyen a la construcción de la gobernanza y fortalecen las diversas formas de participación con los grupos étnicos presentes en el área protegida, en el marco de la conservación de la diversidad biológica de las áreas protegidas del SINAP nacional.</v>
      </c>
      <c r="G103" s="3" t="str">
        <f>VLOOKUP(A103,'[1]BASE DTPA'!A:CU,7,0)</f>
        <v>PROFESIONAL</v>
      </c>
      <c r="H103" s="3" t="str">
        <f>VLOOKUP(A103,'[1]BASE DTPA'!A:CV,8,0)</f>
        <v>2 CONTRATACIÓN DIRECTA</v>
      </c>
      <c r="I103" s="3" t="str">
        <f>VLOOKUP(A103,'[1]BASE DTPA'!A:CW,9,0)</f>
        <v>14 PRESTACIÓN DE SERVICIOS</v>
      </c>
      <c r="J103" s="1" t="str">
        <f>VLOOKUP(A103,'[1]BASE DTPA'!A:CX,10,0)</f>
        <v>N/A</v>
      </c>
      <c r="K103" s="1">
        <f>VLOOKUP(A103,'[1]BASE DTPA'!A:CY,11,0)</f>
        <v>80111600</v>
      </c>
      <c r="L103" s="6">
        <f>VLOOKUP(A103,'[1]BASE DTPA'!A:CZ,15,0)</f>
        <v>4620818</v>
      </c>
      <c r="M103" s="6">
        <f>VLOOKUP(A103,'[1]BASE DTPA'!A:DA,16,0)</f>
        <v>48364562</v>
      </c>
      <c r="N103" s="1" t="str">
        <f>VLOOKUP(A103,'[1]BASE DTPA'!A:DB,18,0)</f>
        <v>1 PERSONA NATURAL</v>
      </c>
      <c r="O103" s="1" t="str">
        <f>VLOOKUP(A103,'[1]BASE DTPA'!A:DC,19,0)</f>
        <v>3 CÉDULA DE CIUDADANÍA</v>
      </c>
      <c r="P103" s="6">
        <f>VLOOKUP(A103,'[1]BASE DTPA'!A:DD,20,0)</f>
        <v>71353566</v>
      </c>
      <c r="Q103" s="6" t="str">
        <f>VLOOKUP(A103,'[1]BASE DTPA'!A:DE,22,0)</f>
        <v>N-A</v>
      </c>
      <c r="R103" s="1" t="str">
        <f>VLOOKUP(A103,'[1]BASE DTPA'!A:DF,38,0)</f>
        <v>PNN LOS KATIOS</v>
      </c>
      <c r="S103" s="1">
        <f>VLOOKUP(A103,'[1]BASE DTPA'!A:DG,43,0)</f>
        <v>314</v>
      </c>
      <c r="T103" s="8">
        <f>VLOOKUP(A103,'[1]BASE DTPA'!A:DH,53,0)</f>
        <v>45705</v>
      </c>
      <c r="U103" s="8">
        <f>VLOOKUP(A103,'[1]BASE DTPA'!A:DI,54,0)</f>
        <v>46022</v>
      </c>
      <c r="V103" s="1">
        <f>VLOOKUP(A103,'[1]BASE DTPA'!A:DJ,79,0)</f>
        <v>0</v>
      </c>
      <c r="W103" s="1" t="s">
        <v>373</v>
      </c>
      <c r="X103" s="10" t="str">
        <f>VLOOKUP(A103,'[1]BASE DTPA'!A:DL,70,0)</f>
        <v xml:space="preserve">https://community.secop.gov.co/Public/Tendering/ContractDetailView/Index?UniqueIdentifier=CO1.PCCNTR.7505562 </v>
      </c>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row>
    <row r="104" spans="1:92" x14ac:dyDescent="0.3">
      <c r="A104" s="2" t="s">
        <v>125</v>
      </c>
      <c r="B104" s="3" t="str">
        <f>VLOOKUP(A104,'[1]BASE DTPA'!A:CN,2,0)</f>
        <v>2 NACION</v>
      </c>
      <c r="C104" s="3" t="str">
        <f>VLOOKUP(A104,'[1]BASE DTPA'!A:CQ,3,0)</f>
        <v>CPS-DTPA-105-2025</v>
      </c>
      <c r="D104" s="3" t="str">
        <f>VLOOKUP(A104,'[1]BASE DTPA'!A:CR,4,0)</f>
        <v>HECTOR JAVIER NIÑO GOMEZ</v>
      </c>
      <c r="E104" s="4">
        <f>VLOOKUP(A104,'[1]BASE DTPA'!A:CS,5,0)</f>
        <v>45706</v>
      </c>
      <c r="F104" s="5" t="str">
        <f>VLOOKUP(A104,'[1]BASE DTPA'!A:CT,6,0)</f>
        <v>PA06-3202056-5-016 Prestar servicios profesionales con plena autonomía técnica y administrativa en el PNN Los Katíos en la implementación del proceso estratégico de comunicación y educación ambiental que involucra actores priorizados y vinculados a la gestión territorial del área protegidas en el marco de la conservación de la diversidad biológica de las áreas protegidas del SINAP.</v>
      </c>
      <c r="G104" s="3" t="str">
        <f>VLOOKUP(A104,'[1]BASE DTPA'!A:CU,7,0)</f>
        <v>PROFESIONAL</v>
      </c>
      <c r="H104" s="3" t="str">
        <f>VLOOKUP(A104,'[1]BASE DTPA'!A:CV,8,0)</f>
        <v>2 CONTRATACIÓN DIRECTA</v>
      </c>
      <c r="I104" s="3" t="str">
        <f>VLOOKUP(A104,'[1]BASE DTPA'!A:CW,9,0)</f>
        <v>14 PRESTACIÓN DE SERVICIOS</v>
      </c>
      <c r="J104" s="1" t="str">
        <f>VLOOKUP(A104,'[1]BASE DTPA'!A:CX,10,0)</f>
        <v>N/A</v>
      </c>
      <c r="K104" s="1">
        <f>VLOOKUP(A104,'[1]BASE DTPA'!A:CY,11,0)</f>
        <v>80111600</v>
      </c>
      <c r="L104" s="6">
        <f>VLOOKUP(A104,'[1]BASE DTPA'!A:CZ,15,0)</f>
        <v>4620818</v>
      </c>
      <c r="M104" s="6">
        <f>VLOOKUP(A104,'[1]BASE DTPA'!A:DA,16,0)</f>
        <v>48210534</v>
      </c>
      <c r="N104" s="1" t="str">
        <f>VLOOKUP(A104,'[1]BASE DTPA'!A:DB,18,0)</f>
        <v>1 PERSONA NATURAL</v>
      </c>
      <c r="O104" s="1" t="str">
        <f>VLOOKUP(A104,'[1]BASE DTPA'!A:DC,19,0)</f>
        <v>3 CÉDULA DE CIUDADANÍA</v>
      </c>
      <c r="P104" s="6">
        <f>VLOOKUP(A104,'[1]BASE DTPA'!A:DD,20,0)</f>
        <v>1110509504</v>
      </c>
      <c r="Q104" s="6" t="str">
        <f>VLOOKUP(A104,'[1]BASE DTPA'!A:DE,22,0)</f>
        <v>N-A</v>
      </c>
      <c r="R104" s="1" t="str">
        <f>VLOOKUP(A104,'[1]BASE DTPA'!A:DF,38,0)</f>
        <v>PNN LOS KATIOS</v>
      </c>
      <c r="S104" s="1">
        <f>VLOOKUP(A104,'[1]BASE DTPA'!A:DG,43,0)</f>
        <v>313</v>
      </c>
      <c r="T104" s="8">
        <f>VLOOKUP(A104,'[1]BASE DTPA'!A:DH,53,0)</f>
        <v>45706</v>
      </c>
      <c r="U104" s="8">
        <f>VLOOKUP(A104,'[1]BASE DTPA'!A:DI,54,0)</f>
        <v>46022</v>
      </c>
      <c r="V104" s="1">
        <f>VLOOKUP(A104,'[1]BASE DTPA'!A:DJ,79,0)</f>
        <v>0</v>
      </c>
      <c r="W104" s="1" t="s">
        <v>373</v>
      </c>
      <c r="X104" s="10" t="str">
        <f>VLOOKUP(A104,'[1]BASE DTPA'!A:DL,70,0)</f>
        <v xml:space="preserve">https://community.secop.gov.co/Public/Tendering/ContractDetailView/Index?UniqueIdentifier=CO1.PCCNTR.7513910 </v>
      </c>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row>
    <row r="105" spans="1:92" x14ac:dyDescent="0.3">
      <c r="A105" s="2" t="s">
        <v>126</v>
      </c>
      <c r="B105" s="3" t="str">
        <f>VLOOKUP(A105,'[1]BASE DTPA'!A:CN,2,0)</f>
        <v>1 FONAM</v>
      </c>
      <c r="C105" s="3" t="str">
        <f>VLOOKUP(A105,'[1]BASE DTPA'!A:CQ,3,0)</f>
        <v>CPS-DTPA-106-2025</v>
      </c>
      <c r="D105" s="3" t="str">
        <f>VLOOKUP(A105,'[1]BASE DTPA'!A:CR,4,0)</f>
        <v>JENNIFER CEBALLOS CRUZ</v>
      </c>
      <c r="E105" s="4">
        <f>VLOOKUP(A105,'[1]BASE DTPA'!A:CS,5,0)</f>
        <v>45705</v>
      </c>
      <c r="F105" s="5" t="str">
        <f>VLOOKUP(A105,'[1]BASE DTPA'!A:CT,6,0)</f>
        <v>PA04-3202032-1-011Prestar servicios de apoyo a la gestión con plena autonomía técnica y administrativa en las actividades requeridas del PNN Farallones de Cali para implementar las acciones de prevención, vigilancia y control asociadas a las presiones, especialmente mineria, en las áreas protegidas administradas por PNNC,  especialmente en los ecosistemas andinos y de páramo, en el marco de la conservación de la diversidad biológica de las Áreas Protegidas del SINAP Nacional.</v>
      </c>
      <c r="G105" s="3" t="str">
        <f>VLOOKUP(A105,'[1]BASE DTPA'!A:CU,7,0)</f>
        <v>APOYO A LA GESTIÓN</v>
      </c>
      <c r="H105" s="3" t="str">
        <f>VLOOKUP(A105,'[1]BASE DTPA'!A:CV,8,0)</f>
        <v>2 CONTRATACIÓN DIRECTA</v>
      </c>
      <c r="I105" s="3" t="str">
        <f>VLOOKUP(A105,'[1]BASE DTPA'!A:CW,9,0)</f>
        <v>14 PRESTACIÓN DE SERVICIOS</v>
      </c>
      <c r="J105" s="1" t="str">
        <f>VLOOKUP(A105,'[1]BASE DTPA'!A:CX,10,0)</f>
        <v>N/A</v>
      </c>
      <c r="K105" s="1">
        <f>VLOOKUP(A105,'[1]BASE DTPA'!A:CY,11,0)</f>
        <v>80111600</v>
      </c>
      <c r="L105" s="6">
        <f>VLOOKUP(A105,'[1]BASE DTPA'!A:CZ,15,0)</f>
        <v>3670920</v>
      </c>
      <c r="M105" s="6">
        <f>VLOOKUP(A105,'[1]BASE DTPA'!A:DA,16,0)</f>
        <v>38422296</v>
      </c>
      <c r="N105" s="1" t="str">
        <f>VLOOKUP(A105,'[1]BASE DTPA'!A:DB,18,0)</f>
        <v>1 PERSONA NATURAL</v>
      </c>
      <c r="O105" s="1" t="str">
        <f>VLOOKUP(A105,'[1]BASE DTPA'!A:DC,19,0)</f>
        <v>3 CÉDULA DE CIUDADANÍA</v>
      </c>
      <c r="P105" s="6">
        <f>VLOOKUP(A105,'[1]BASE DTPA'!A:DD,20,0)</f>
        <v>1130643059</v>
      </c>
      <c r="Q105" s="6" t="str">
        <f>VLOOKUP(A105,'[1]BASE DTPA'!A:DE,22,0)</f>
        <v>N-A</v>
      </c>
      <c r="R105" s="1" t="str">
        <f>VLOOKUP(A105,'[1]BASE DTPA'!A:DF,38,0)</f>
        <v>PNN FARALLONES DE CALI</v>
      </c>
      <c r="S105" s="1">
        <f>VLOOKUP(A105,'[1]BASE DTPA'!A:DG,43,0)</f>
        <v>314</v>
      </c>
      <c r="T105" s="8">
        <f>VLOOKUP(A105,'[1]BASE DTPA'!A:DH,53,0)</f>
        <v>45705</v>
      </c>
      <c r="U105" s="8">
        <f>VLOOKUP(A105,'[1]BASE DTPA'!A:DI,54,0)</f>
        <v>46022</v>
      </c>
      <c r="V105" s="1">
        <f>VLOOKUP(A105,'[1]BASE DTPA'!A:DJ,79,0)</f>
        <v>0</v>
      </c>
      <c r="W105" s="1" t="s">
        <v>373</v>
      </c>
      <c r="X105" s="10" t="str">
        <f>VLOOKUP(A105,'[1]BASE DTPA'!A:DL,70,0)</f>
        <v xml:space="preserve">https://community.secop.gov.co/Public/Tendering/ContractDetailView/Index?UniqueIdentifier=CO1.PCCNTR.7506632 </v>
      </c>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row>
    <row r="106" spans="1:92" x14ac:dyDescent="0.3">
      <c r="A106" s="2" t="s">
        <v>127</v>
      </c>
      <c r="B106" s="3" t="str">
        <f>VLOOKUP(A106,'[1]BASE DTPA'!A:CN,2,0)</f>
        <v>1 FONAM</v>
      </c>
      <c r="C106" s="3" t="str">
        <f>VLOOKUP(A106,'[1]BASE DTPA'!A:CQ,3,0)</f>
        <v>CPS-DTPA-107-2025</v>
      </c>
      <c r="D106" s="3" t="str">
        <f>VLOOKUP(A106,'[1]BASE DTPA'!A:CR,4,0)</f>
        <v>CLAUDIA VIVIANA URBANO MUÑOZ</v>
      </c>
      <c r="E106" s="4">
        <f>VLOOKUP(A106,'[1]BASE DTPA'!A:CS,5,0)</f>
        <v>45705</v>
      </c>
      <c r="F106" s="5" t="str">
        <f>VLOOKUP(A106,'[1]BASE DTPA'!A:CT,6,0)</f>
        <v>Prestar servicios de apoyo a la gestión con plena autonomía técnica y administrativa en los procedimientos requeridos del PNN Farallones de Cali para implementar las acciones de prevención, vigilancia y control en las áreas protegidas administradas por PNNC,especialmente en los ecosistemas andinos y de páramo, en el marco de la conservación de la diversidad biológica de las Áreas Protegidas del SINAP Nacional.</v>
      </c>
      <c r="G106" s="3" t="str">
        <f>VLOOKUP(A106,'[1]BASE DTPA'!A:CU,7,0)</f>
        <v>APOYO A LA GESTIÓN</v>
      </c>
      <c r="H106" s="3" t="str">
        <f>VLOOKUP(A106,'[1]BASE DTPA'!A:CV,8,0)</f>
        <v>2 CONTRATACIÓN DIRECTA</v>
      </c>
      <c r="I106" s="3" t="str">
        <f>VLOOKUP(A106,'[1]BASE DTPA'!A:CW,9,0)</f>
        <v>14 PRESTACIÓN DE SERVICIOS</v>
      </c>
      <c r="J106" s="1" t="str">
        <f>VLOOKUP(A106,'[1]BASE DTPA'!A:CX,10,0)</f>
        <v>N/A</v>
      </c>
      <c r="K106" s="1">
        <f>VLOOKUP(A106,'[1]BASE DTPA'!A:CY,11,0)</f>
        <v>80111600</v>
      </c>
      <c r="L106" s="6">
        <f>VLOOKUP(A106,'[1]BASE DTPA'!A:CZ,15,0)</f>
        <v>2436452</v>
      </c>
      <c r="M106" s="6">
        <f>VLOOKUP(A106,'[1]BASE DTPA'!A:DA,16,0)</f>
        <v>25501531</v>
      </c>
      <c r="N106" s="1" t="str">
        <f>VLOOKUP(A106,'[1]BASE DTPA'!A:DB,18,0)</f>
        <v>1 PERSONA NATURAL</v>
      </c>
      <c r="O106" s="1" t="str">
        <f>VLOOKUP(A106,'[1]BASE DTPA'!A:DC,19,0)</f>
        <v>3 CÉDULA DE CIUDADANÍA</v>
      </c>
      <c r="P106" s="6">
        <f>VLOOKUP(A106,'[1]BASE DTPA'!A:DD,20,0)</f>
        <v>1085660268</v>
      </c>
      <c r="Q106" s="6" t="str">
        <f>VLOOKUP(A106,'[1]BASE DTPA'!A:DE,22,0)</f>
        <v>N-A</v>
      </c>
      <c r="R106" s="1" t="str">
        <f>VLOOKUP(A106,'[1]BASE DTPA'!A:DF,38,0)</f>
        <v>PNN FARALLONES DE CALI</v>
      </c>
      <c r="S106" s="1">
        <f>VLOOKUP(A106,'[1]BASE DTPA'!A:DG,43,0)</f>
        <v>314</v>
      </c>
      <c r="T106" s="8">
        <f>VLOOKUP(A106,'[1]BASE DTPA'!A:DH,53,0)</f>
        <v>45705</v>
      </c>
      <c r="U106" s="8">
        <f>VLOOKUP(A106,'[1]BASE DTPA'!A:DI,54,0)</f>
        <v>46022</v>
      </c>
      <c r="V106" s="1">
        <f>VLOOKUP(A106,'[1]BASE DTPA'!A:DJ,79,0)</f>
        <v>0</v>
      </c>
      <c r="W106" s="1" t="s">
        <v>373</v>
      </c>
      <c r="X106" s="10" t="str">
        <f>VLOOKUP(A106,'[1]BASE DTPA'!A:DL,70,0)</f>
        <v xml:space="preserve">https://community.secop.gov.co/Public/Tendering/ContractDetailView/Index?UniqueIdentifier=CO1.PCCNTR.7506609 </v>
      </c>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row>
    <row r="107" spans="1:92" x14ac:dyDescent="0.3">
      <c r="A107" s="2" t="s">
        <v>128</v>
      </c>
      <c r="B107" s="3" t="str">
        <f>VLOOKUP(A107,'[1]BASE DTPA'!A:CN,2,0)</f>
        <v>1 FONAM</v>
      </c>
      <c r="C107" s="3" t="str">
        <f>VLOOKUP(A107,'[1]BASE DTPA'!A:CQ,3,0)</f>
        <v>CPS-DTPA-108-2025</v>
      </c>
      <c r="D107" s="3" t="str">
        <f>VLOOKUP(A107,'[1]BASE DTPA'!A:CR,4,0)</f>
        <v>JOHN SEBASTIAN OVALLE TALAGA</v>
      </c>
      <c r="E107" s="4">
        <f>VLOOKUP(A107,'[1]BASE DTPA'!A:CS,5,0)</f>
        <v>45705</v>
      </c>
      <c r="F107" s="5" t="str">
        <f>VLOOKUP(A107,'[1]BASE DTPA'!A:CT,6,0)</f>
        <v>PA04-3202008-9-043 Prestar servicios profesionales con plena autonomía técnica y administrativa en en el PNN Farallones de Cali para la realización de las actividades necesarias para la implementación técnica de los instrumentos de planeación (Programa de Monitoreo y Portafolio de Investigaciones) de la entidad, asociados a la estrategia de investigación y monitoreo en el área protegida, especialmente en los ecosistemas andinos y de páramo, en el marco de la conservación de la diversidad</v>
      </c>
      <c r="G107" s="3" t="str">
        <f>VLOOKUP(A107,'[1]BASE DTPA'!A:CU,7,0)</f>
        <v>PROFESIONAL</v>
      </c>
      <c r="H107" s="3" t="str">
        <f>VLOOKUP(A107,'[1]BASE DTPA'!A:CV,8,0)</f>
        <v>2 CONTRATACIÓN DIRECTA</v>
      </c>
      <c r="I107" s="3" t="str">
        <f>VLOOKUP(A107,'[1]BASE DTPA'!A:CW,9,0)</f>
        <v>14 PRESTACIÓN DE SERVICIOS</v>
      </c>
      <c r="J107" s="1" t="str">
        <f>VLOOKUP(A107,'[1]BASE DTPA'!A:CX,10,0)</f>
        <v>N/A</v>
      </c>
      <c r="K107" s="1">
        <f>VLOOKUP(A107,'[1]BASE DTPA'!A:CY,11,0)</f>
        <v>80111600</v>
      </c>
      <c r="L107" s="6">
        <f>VLOOKUP(A107,'[1]BASE DTPA'!A:CZ,15,0)</f>
        <v>4200744</v>
      </c>
      <c r="M107" s="6">
        <f>VLOOKUP(A107,'[1]BASE DTPA'!A:DA,16,0)</f>
        <v>43967787</v>
      </c>
      <c r="N107" s="1" t="str">
        <f>VLOOKUP(A107,'[1]BASE DTPA'!A:DB,18,0)</f>
        <v>1 PERSONA NATURAL</v>
      </c>
      <c r="O107" s="1" t="str">
        <f>VLOOKUP(A107,'[1]BASE DTPA'!A:DC,19,0)</f>
        <v>3 CÉDULA DE CIUDADANÍA</v>
      </c>
      <c r="P107" s="6">
        <f>VLOOKUP(A107,'[1]BASE DTPA'!A:DD,20,0)</f>
        <v>1144184881</v>
      </c>
      <c r="Q107" s="6" t="str">
        <f>VLOOKUP(A107,'[1]BASE DTPA'!A:DE,22,0)</f>
        <v>N-A</v>
      </c>
      <c r="R107" s="1" t="str">
        <f>VLOOKUP(A107,'[1]BASE DTPA'!A:DF,38,0)</f>
        <v>PNN FARALLONES DE CALI</v>
      </c>
      <c r="S107" s="1">
        <f>VLOOKUP(A107,'[1]BASE DTPA'!A:DG,43,0)</f>
        <v>314</v>
      </c>
      <c r="T107" s="8">
        <f>VLOOKUP(A107,'[1]BASE DTPA'!A:DH,53,0)</f>
        <v>45705</v>
      </c>
      <c r="U107" s="8">
        <f>VLOOKUP(A107,'[1]BASE DTPA'!A:DI,54,0)</f>
        <v>46022</v>
      </c>
      <c r="V107" s="1">
        <f>VLOOKUP(A107,'[1]BASE DTPA'!A:DJ,79,0)</f>
        <v>0</v>
      </c>
      <c r="W107" s="1" t="s">
        <v>373</v>
      </c>
      <c r="X107" s="10" t="str">
        <f>VLOOKUP(A107,'[1]BASE DTPA'!A:DL,70,0)</f>
        <v xml:space="preserve">https://community.secop.gov.co/Public/Tendering/ContractDetailView/Index?UniqueIdentifier=CO1.PCCNTR.7507546 </v>
      </c>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row>
    <row r="108" spans="1:92" x14ac:dyDescent="0.3">
      <c r="A108" s="2" t="s">
        <v>129</v>
      </c>
      <c r="B108" s="3" t="str">
        <f>VLOOKUP(A108,'[1]BASE DTPA'!A:CN,2,0)</f>
        <v>1 FONAM</v>
      </c>
      <c r="C108" s="3" t="str">
        <f>VLOOKUP(A108,'[1]BASE DTPA'!A:CQ,3,0)</f>
        <v>CPS-DTPA-109-2025</v>
      </c>
      <c r="D108" s="3" t="str">
        <f>VLOOKUP(A108,'[1]BASE DTPA'!A:CR,4,0)</f>
        <v>JHON RICARDO OCAMPO IDALGO</v>
      </c>
      <c r="E108" s="4">
        <f>VLOOKUP(A108,'[1]BASE DTPA'!A:CS,5,0)</f>
        <v>45705</v>
      </c>
      <c r="F108" s="5" t="str">
        <f>VLOOKUP(A108,'[1]BASE DTPA'!A:CT,6,0)</f>
        <v>PA04-3202008-9-044Prestar servicios profesionales con plena autonomía técnica y administrativa en el PNN Farallones de Cali , para la realización de las actividades necesarias para la implementación de los instrumentos de planeación (Programa de Monitoreo y Portafolio de Investigaciones) de la entidad,asociados a la estrategia de investigación y monitoreo en el área protegida, con énfasis en el manejo de especies invasoras,en los ecosistemas andinos y de páramo , especialmente en los ecosistema</v>
      </c>
      <c r="G108" s="3" t="str">
        <f>VLOOKUP(A108,'[1]BASE DTPA'!A:CU,7,0)</f>
        <v>PROFESIONAL</v>
      </c>
      <c r="H108" s="3" t="str">
        <f>VLOOKUP(A108,'[1]BASE DTPA'!A:CV,8,0)</f>
        <v>2 CONTRATACIÓN DIRECTA</v>
      </c>
      <c r="I108" s="3" t="str">
        <f>VLOOKUP(A108,'[1]BASE DTPA'!A:CW,9,0)</f>
        <v>14 PRESTACIÓN DE SERVICIOS</v>
      </c>
      <c r="J108" s="1" t="str">
        <f>VLOOKUP(A108,'[1]BASE DTPA'!A:CX,10,0)</f>
        <v>N/A</v>
      </c>
      <c r="K108" s="1">
        <f>VLOOKUP(A108,'[1]BASE DTPA'!A:CY,11,0)</f>
        <v>80111600</v>
      </c>
      <c r="L108" s="6">
        <f>VLOOKUP(A108,'[1]BASE DTPA'!A:CZ,15,0)</f>
        <v>3670920</v>
      </c>
      <c r="M108" s="6">
        <f>VLOOKUP(A108,'[1]BASE DTPA'!A:DA,16,0)</f>
        <v>38422296</v>
      </c>
      <c r="N108" s="1" t="str">
        <f>VLOOKUP(A108,'[1]BASE DTPA'!A:DB,18,0)</f>
        <v>1 PERSONA NATURAL</v>
      </c>
      <c r="O108" s="1" t="str">
        <f>VLOOKUP(A108,'[1]BASE DTPA'!A:DC,19,0)</f>
        <v>3 CÉDULA DE CIUDADANÍA</v>
      </c>
      <c r="P108" s="6">
        <f>VLOOKUP(A108,'[1]BASE DTPA'!A:DD,20,0)</f>
        <v>1112470607</v>
      </c>
      <c r="Q108" s="6" t="str">
        <f>VLOOKUP(A108,'[1]BASE DTPA'!A:DE,22,0)</f>
        <v>N-A</v>
      </c>
      <c r="R108" s="1" t="str">
        <f>VLOOKUP(A108,'[1]BASE DTPA'!A:DF,38,0)</f>
        <v>PNN FARALLONES DE CALI</v>
      </c>
      <c r="S108" s="1">
        <f>VLOOKUP(A108,'[1]BASE DTPA'!A:DG,43,0)</f>
        <v>314</v>
      </c>
      <c r="T108" s="8">
        <f>VLOOKUP(A108,'[1]BASE DTPA'!A:DH,53,0)</f>
        <v>45705</v>
      </c>
      <c r="U108" s="8">
        <f>VLOOKUP(A108,'[1]BASE DTPA'!A:DI,54,0)</f>
        <v>46022</v>
      </c>
      <c r="V108" s="1">
        <f>VLOOKUP(A108,'[1]BASE DTPA'!A:DJ,79,0)</f>
        <v>0</v>
      </c>
      <c r="W108" s="1" t="s">
        <v>373</v>
      </c>
      <c r="X108" s="10" t="str">
        <f>VLOOKUP(A108,'[1]BASE DTPA'!A:DL,70,0)</f>
        <v xml:space="preserve">https://community.secop.gov.co/Public/Tendering/ContractDetailView/Index?UniqueIdentifier=CO1.PCCNTR.7506612 </v>
      </c>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row>
    <row r="109" spans="1:92" x14ac:dyDescent="0.3">
      <c r="A109" s="2" t="s">
        <v>130</v>
      </c>
      <c r="B109" s="3" t="str">
        <f>VLOOKUP(A109,'[1]BASE DTPA'!A:CN,2,0)</f>
        <v>1 FONAM</v>
      </c>
      <c r="C109" s="3" t="str">
        <f>VLOOKUP(A109,'[1]BASE DTPA'!A:CQ,3,0)</f>
        <v>CPS-DTPA-110-2025</v>
      </c>
      <c r="D109" s="3" t="str">
        <f>VLOOKUP(A109,'[1]BASE DTPA'!A:CR,4,0)</f>
        <v>ANDRÉS DE LOS RIOS CORTES</v>
      </c>
      <c r="E109" s="4">
        <f>VLOOKUP(A109,'[1]BASE DTPA'!A:CS,5,0)</f>
        <v>45705</v>
      </c>
      <c r="F109" s="5" t="str">
        <f>VLOOKUP(A109,'[1]BASE DTPA'!A:CT,6,0)</f>
        <v>PA04-3202032-1-009Prestar servicios de apoyo a la gestión con plena autonomía técnica y administrativa en las actividades requeridas del PNN Farallones de Cali para implementar las acciones de prevención, vigilancia y control asociadas a las presiones, especialmente mineria, en las áreas protegidas administradas por PNNC, en el marco de la conservación de la diversidad biológica de las Áreas Protegidas del SINAP Nacional, especialmente en los ecosistemas andinos y de páramo, en el marco de la conservación de la diversidad biológica de las Áreas Protegidas del SINAP Nacional.</v>
      </c>
      <c r="G109" s="3" t="str">
        <f>VLOOKUP(A109,'[1]BASE DTPA'!A:CU,7,0)</f>
        <v>APOYO A LA GESTIÓN</v>
      </c>
      <c r="H109" s="3" t="str">
        <f>VLOOKUP(A109,'[1]BASE DTPA'!A:CV,8,0)</f>
        <v>2 CONTRATACIÓN DIRECTA</v>
      </c>
      <c r="I109" s="3" t="str">
        <f>VLOOKUP(A109,'[1]BASE DTPA'!A:CW,9,0)</f>
        <v>14 PRESTACIÓN DE SERVICIOS</v>
      </c>
      <c r="J109" s="1" t="str">
        <f>VLOOKUP(A109,'[1]BASE DTPA'!A:CX,10,0)</f>
        <v>N/A</v>
      </c>
      <c r="K109" s="1">
        <f>VLOOKUP(A109,'[1]BASE DTPA'!A:CY,11,0)</f>
        <v>80111600</v>
      </c>
      <c r="L109" s="6">
        <f>VLOOKUP(A109,'[1]BASE DTPA'!A:CZ,15,0)</f>
        <v>3388192</v>
      </c>
      <c r="M109" s="6">
        <f>VLOOKUP(A109,'[1]BASE DTPA'!A:DA,16,0)</f>
        <v>35463076</v>
      </c>
      <c r="N109" s="1" t="str">
        <f>VLOOKUP(A109,'[1]BASE DTPA'!A:DB,18,0)</f>
        <v>1 PERSONA NATURAL</v>
      </c>
      <c r="O109" s="1" t="str">
        <f>VLOOKUP(A109,'[1]BASE DTPA'!A:DC,19,0)</f>
        <v>3 CÉDULA DE CIUDADANÍA</v>
      </c>
      <c r="P109" s="6">
        <f>VLOOKUP(A109,'[1]BASE DTPA'!A:DD,20,0)</f>
        <v>1130640289</v>
      </c>
      <c r="Q109" s="6" t="str">
        <f>VLOOKUP(A109,'[1]BASE DTPA'!A:DE,22,0)</f>
        <v>N-A</v>
      </c>
      <c r="R109" s="1" t="str">
        <f>VLOOKUP(A109,'[1]BASE DTPA'!A:DF,38,0)</f>
        <v>PNN FARALLONES DE CALI</v>
      </c>
      <c r="S109" s="1">
        <f>VLOOKUP(A109,'[1]BASE DTPA'!A:DG,43,0)</f>
        <v>314</v>
      </c>
      <c r="T109" s="8">
        <f>VLOOKUP(A109,'[1]BASE DTPA'!A:DH,53,0)</f>
        <v>45705</v>
      </c>
      <c r="U109" s="8">
        <f>VLOOKUP(A109,'[1]BASE DTPA'!A:DI,54,0)</f>
        <v>46022</v>
      </c>
      <c r="V109" s="1">
        <f>VLOOKUP(A109,'[1]BASE DTPA'!A:DJ,79,0)</f>
        <v>0</v>
      </c>
      <c r="W109" s="1" t="s">
        <v>373</v>
      </c>
      <c r="X109" s="10" t="str">
        <f>VLOOKUP(A109,'[1]BASE DTPA'!A:DL,70,0)</f>
        <v xml:space="preserve">https://community.secop.gov.co/Public/Tendering/ContractDetailView/Index?UniqueIdentifier=CO1.PCCNTR.7506671 </v>
      </c>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row>
    <row r="110" spans="1:92" x14ac:dyDescent="0.3">
      <c r="A110" s="2" t="s">
        <v>131</v>
      </c>
      <c r="B110" s="3" t="str">
        <f>VLOOKUP(A110,'[1]BASE DTPA'!A:CN,2,0)</f>
        <v>1 FONAM</v>
      </c>
      <c r="C110" s="3" t="str">
        <f>VLOOKUP(A110,'[1]BASE DTPA'!A:CQ,3,0)</f>
        <v>CPS-DTPA-111-2025</v>
      </c>
      <c r="D110" s="3" t="str">
        <f>VLOOKUP(A110,'[1]BASE DTPA'!A:CR,4,0)</f>
        <v>JESÚS ARBEY DIAZ CAICEDO</v>
      </c>
      <c r="E110" s="4">
        <f>VLOOKUP(A110,'[1]BASE DTPA'!A:CS,5,0)</f>
        <v>45705</v>
      </c>
      <c r="F110" s="5" t="str">
        <f>VLOOKUP(A110,'[1]BASE DTPA'!A:CT,6,0)</f>
        <v>PA04-3202008-10-052 Prestar servicios de apoyo a la gestión con plena autonomía técnica y administrativa en las actividades técnicas requeridas del PNN Farallones de Cali para Adelantar procesos de coordinación de la función pública de la conservación que contribuyan a la construcción de la gobernanza y fortalezcan las diversas formas de participación con los grupos étnicos presentes en las áreas protegidas, en el marco de la conservación de la diversidad biológica de las Áreas Protegidas del SINAP</v>
      </c>
      <c r="G110" s="3" t="str">
        <f>VLOOKUP(A110,'[1]BASE DTPA'!A:CU,7,0)</f>
        <v>APOYO A LA GESTIÓN</v>
      </c>
      <c r="H110" s="3" t="str">
        <f>VLOOKUP(A110,'[1]BASE DTPA'!A:CV,8,0)</f>
        <v>2 CONTRATACIÓN DIRECTA</v>
      </c>
      <c r="I110" s="3" t="str">
        <f>VLOOKUP(A110,'[1]BASE DTPA'!A:CW,9,0)</f>
        <v>14 PRESTACIÓN DE SERVICIOS</v>
      </c>
      <c r="J110" s="1" t="str">
        <f>VLOOKUP(A110,'[1]BASE DTPA'!A:CX,10,0)</f>
        <v>N/A</v>
      </c>
      <c r="K110" s="1">
        <f>VLOOKUP(A110,'[1]BASE DTPA'!A:CY,11,0)</f>
        <v>80111600</v>
      </c>
      <c r="L110" s="6">
        <f>VLOOKUP(A110,'[1]BASE DTPA'!A:CZ,15,0)</f>
        <v>3226850</v>
      </c>
      <c r="M110" s="6">
        <f>VLOOKUP(A110,'[1]BASE DTPA'!A:DA,16,0)</f>
        <v>33774363</v>
      </c>
      <c r="N110" s="1" t="str">
        <f>VLOOKUP(A110,'[1]BASE DTPA'!A:DB,18,0)</f>
        <v>1 PERSONA NATURAL</v>
      </c>
      <c r="O110" s="1" t="str">
        <f>VLOOKUP(A110,'[1]BASE DTPA'!A:DC,19,0)</f>
        <v>3 CÉDULA DE CIUDADANÍA</v>
      </c>
      <c r="P110" s="6">
        <f>VLOOKUP(A110,'[1]BASE DTPA'!A:DD,20,0)</f>
        <v>16945832</v>
      </c>
      <c r="Q110" s="6" t="str">
        <f>VLOOKUP(A110,'[1]BASE DTPA'!A:DE,22,0)</f>
        <v>N-A</v>
      </c>
      <c r="R110" s="1" t="str">
        <f>VLOOKUP(A110,'[1]BASE DTPA'!A:DF,38,0)</f>
        <v>PNN FARALLONES DE CALI</v>
      </c>
      <c r="S110" s="1">
        <f>VLOOKUP(A110,'[1]BASE DTPA'!A:DG,43,0)</f>
        <v>314</v>
      </c>
      <c r="T110" s="8">
        <f>VLOOKUP(A110,'[1]BASE DTPA'!A:DH,53,0)</f>
        <v>45705</v>
      </c>
      <c r="U110" s="8">
        <f>VLOOKUP(A110,'[1]BASE DTPA'!A:DI,54,0)</f>
        <v>46021</v>
      </c>
      <c r="V110" s="1">
        <f>VLOOKUP(A110,'[1]BASE DTPA'!A:DJ,79,0)</f>
        <v>0</v>
      </c>
      <c r="W110" s="1" t="s">
        <v>373</v>
      </c>
      <c r="X110" s="10" t="str">
        <f>VLOOKUP(A110,'[1]BASE DTPA'!A:DL,70,0)</f>
        <v xml:space="preserve">https://community.secop.gov.co/Public/Tendering/ContractDetailView/Index?UniqueIdentifier=CO1.PCCNTR.7508533 </v>
      </c>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row>
    <row r="111" spans="1:92" x14ac:dyDescent="0.3">
      <c r="A111" s="2" t="s">
        <v>132</v>
      </c>
      <c r="B111" s="3" t="str">
        <f>VLOOKUP(A111,'[1]BASE DTPA'!A:CN,2,0)</f>
        <v>2 NACION</v>
      </c>
      <c r="C111" s="3" t="str">
        <f>VLOOKUP(A111,'[1]BASE DTPA'!A:CQ,3,0)</f>
        <v>CPS-DTPA-112-2025</v>
      </c>
      <c r="D111" s="3" t="str">
        <f>VLOOKUP(A111,'[1]BASE DTPA'!A:CR,4,0)</f>
        <v>VICTOR HUGO ESTUPIÑAN ESTUPIÑAN</v>
      </c>
      <c r="E111" s="4">
        <f>VLOOKUP(A111,'[1]BASE DTPA'!A:CS,5,0)</f>
        <v>45705</v>
      </c>
      <c r="F111" s="5" t="str">
        <f>VLOOKUP(A111,'[1]BASE DTPA'!A:CT,6,0)</f>
        <v>Prestar servicios de apoyo a la gestión con plena autonomía técnica y administrativa en el PNN Sanquianga para desarrollar las actividades técnicas de prevención, vigilancia y control en el marco de la conservación de la biodiversidad de las áreas protegidas del SINAP nacional.</v>
      </c>
      <c r="G111" s="3" t="str">
        <f>VLOOKUP(A111,'[1]BASE DTPA'!A:CU,7,0)</f>
        <v>APOYO A LA GESTIÓN</v>
      </c>
      <c r="H111" s="3" t="str">
        <f>VLOOKUP(A111,'[1]BASE DTPA'!A:CV,8,0)</f>
        <v>2 CONTRATACIÓN DIRECTA</v>
      </c>
      <c r="I111" s="3" t="str">
        <f>VLOOKUP(A111,'[1]BASE DTPA'!A:CW,9,0)</f>
        <v>14 PRESTACIÓN DE SERVICIOS</v>
      </c>
      <c r="J111" s="1" t="str">
        <f>VLOOKUP(A111,'[1]BASE DTPA'!A:CX,10,0)</f>
        <v>N/A</v>
      </c>
      <c r="K111" s="1">
        <f>VLOOKUP(A111,'[1]BASE DTPA'!A:CY,11,0)</f>
        <v>80111600</v>
      </c>
      <c r="L111" s="6">
        <f>VLOOKUP(A111,'[1]BASE DTPA'!A:CZ,15,0)</f>
        <v>2680096</v>
      </c>
      <c r="M111" s="6">
        <f>VLOOKUP(A111,'[1]BASE DTPA'!A:DA,16,0)</f>
        <v>28051671</v>
      </c>
      <c r="N111" s="1" t="str">
        <f>VLOOKUP(A111,'[1]BASE DTPA'!A:DB,18,0)</f>
        <v>1 PERSONA NATURAL</v>
      </c>
      <c r="O111" s="1" t="str">
        <f>VLOOKUP(A111,'[1]BASE DTPA'!A:DC,19,0)</f>
        <v>3 CÉDULA DE CIUDADANÍA</v>
      </c>
      <c r="P111" s="6">
        <f>VLOOKUP(A111,'[1]BASE DTPA'!A:DD,20,0)</f>
        <v>94444438</v>
      </c>
      <c r="Q111" s="6" t="str">
        <f>VLOOKUP(A111,'[1]BASE DTPA'!A:DE,22,0)</f>
        <v>N-A</v>
      </c>
      <c r="R111" s="1" t="str">
        <f>VLOOKUP(A111,'[1]BASE DTPA'!A:DF,38,0)</f>
        <v>PNN SANQUIANGA</v>
      </c>
      <c r="S111" s="1">
        <f>VLOOKUP(A111,'[1]BASE DTPA'!A:DG,43,0)</f>
        <v>314</v>
      </c>
      <c r="T111" s="8">
        <f>VLOOKUP(A111,'[1]BASE DTPA'!A:DH,53,0)</f>
        <v>45705</v>
      </c>
      <c r="U111" s="8">
        <f>VLOOKUP(A111,'[1]BASE DTPA'!A:DI,54,0)</f>
        <v>46022</v>
      </c>
      <c r="V111" s="1">
        <f>VLOOKUP(A111,'[1]BASE DTPA'!A:DJ,79,0)</f>
        <v>0</v>
      </c>
      <c r="W111" s="1" t="s">
        <v>373</v>
      </c>
      <c r="X111" s="10" t="str">
        <f>VLOOKUP(A111,'[1]BASE DTPA'!A:DL,70,0)</f>
        <v xml:space="preserve">https://community.secop.gov.co/Public/Tendering/ContractDetailView/Index?UniqueIdentifier=CO1.PCCNTR.7506277 </v>
      </c>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row>
    <row r="112" spans="1:92" x14ac:dyDescent="0.3">
      <c r="A112" s="2" t="s">
        <v>133</v>
      </c>
      <c r="B112" s="3" t="str">
        <f>VLOOKUP(A112,'[1]BASE DTPA'!A:CN,2,0)</f>
        <v>1 FONAM</v>
      </c>
      <c r="C112" s="3" t="str">
        <f>VLOOKUP(A112,'[1]BASE DTPA'!A:CQ,3,0)</f>
        <v>CPS-DTPA-113-2025</v>
      </c>
      <c r="D112" s="3" t="str">
        <f>VLOOKUP(A112,'[1]BASE DTPA'!A:CR,4,0)</f>
        <v>JENNIFER ESPAÑA ENDO</v>
      </c>
      <c r="E112" s="4">
        <f>VLOOKUP(A112,'[1]BASE DTPA'!A:CS,5,0)</f>
        <v>45705</v>
      </c>
      <c r="F112" s="5" t="str">
        <f>VLOOKUP(A112,'[1]BASE DTPA'!A:CT,6,0)</f>
        <v>PA04-3202052-8-040 Prestar servicios profesionales a la gestión con plena autonomía técnica y administrativa en el PNN Farallones de Cali en la realización de las actividades necesarias para actualizar los instrumentos de planeación de las áreas administradas por la entidad, especialmente en los ecosistemas andinos y de páramo, en el marco de la conservación de la diversidad biológica de las Áreas Protegidas del SINAP Nacional.</v>
      </c>
      <c r="G112" s="3" t="str">
        <f>VLOOKUP(A112,'[1]BASE DTPA'!A:CU,7,0)</f>
        <v>PROFESIONAL</v>
      </c>
      <c r="H112" s="3" t="str">
        <f>VLOOKUP(A112,'[1]BASE DTPA'!A:CV,8,0)</f>
        <v>2 CONTRATACIÓN DIRECTA</v>
      </c>
      <c r="I112" s="3" t="str">
        <f>VLOOKUP(A112,'[1]BASE DTPA'!A:CW,9,0)</f>
        <v>14 PRESTACIÓN DE SERVICIOS</v>
      </c>
      <c r="J112" s="1" t="str">
        <f>VLOOKUP(A112,'[1]BASE DTPA'!A:CX,10,0)</f>
        <v>N/A</v>
      </c>
      <c r="K112" s="1">
        <f>VLOOKUP(A112,'[1]BASE DTPA'!A:CY,11,0)</f>
        <v>80111600</v>
      </c>
      <c r="L112" s="6">
        <f>VLOOKUP(A112,'[1]BASE DTPA'!A:CZ,15,0)</f>
        <v>6347912</v>
      </c>
      <c r="M112" s="6">
        <f>VLOOKUP(A112,'[1]BASE DTPA'!A:DA,16,0)</f>
        <v>66441479</v>
      </c>
      <c r="N112" s="1" t="str">
        <f>VLOOKUP(A112,'[1]BASE DTPA'!A:DB,18,0)</f>
        <v>1 PERSONA NATURAL</v>
      </c>
      <c r="O112" s="1" t="str">
        <f>VLOOKUP(A112,'[1]BASE DTPA'!A:DC,19,0)</f>
        <v>3 CÉDULA DE CIUDADANÍA</v>
      </c>
      <c r="P112" s="6">
        <f>VLOOKUP(A112,'[1]BASE DTPA'!A:DD,20,0)</f>
        <v>1075259697</v>
      </c>
      <c r="Q112" s="6" t="str">
        <f>VLOOKUP(A112,'[1]BASE DTPA'!A:DE,22,0)</f>
        <v>N-A</v>
      </c>
      <c r="R112" s="1" t="str">
        <f>VLOOKUP(A112,'[1]BASE DTPA'!A:DF,38,0)</f>
        <v>PNN FARALLONES DE CALI</v>
      </c>
      <c r="S112" s="1">
        <f>VLOOKUP(A112,'[1]BASE DTPA'!A:DG,43,0)</f>
        <v>314</v>
      </c>
      <c r="T112" s="8">
        <f>VLOOKUP(A112,'[1]BASE DTPA'!A:DH,53,0)</f>
        <v>45705</v>
      </c>
      <c r="U112" s="8">
        <f>VLOOKUP(A112,'[1]BASE DTPA'!A:DI,54,0)</f>
        <v>46022</v>
      </c>
      <c r="V112" s="1">
        <f>VLOOKUP(A112,'[1]BASE DTPA'!A:DJ,79,0)</f>
        <v>0</v>
      </c>
      <c r="W112" s="1" t="s">
        <v>373</v>
      </c>
      <c r="X112" s="10" t="str">
        <f>VLOOKUP(A112,'[1]BASE DTPA'!A:DL,70,0)</f>
        <v xml:space="preserve">https://community.secop.gov.co/Public/Tendering/ContractDetailView/Index?UniqueIdentifier=CO1.PCCNTR.7508531  </v>
      </c>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row>
    <row r="113" spans="1:92" x14ac:dyDescent="0.3">
      <c r="A113" s="2" t="s">
        <v>134</v>
      </c>
      <c r="B113" s="3" t="str">
        <f>VLOOKUP(A113,'[1]BASE DTPA'!A:CN,2,0)</f>
        <v>1 FONAM</v>
      </c>
      <c r="C113" s="3" t="str">
        <f>VLOOKUP(A113,'[1]BASE DTPA'!A:CQ,3,0)</f>
        <v>CPS-DTPA-114-2025</v>
      </c>
      <c r="D113" s="3" t="str">
        <f>VLOOKUP(A113,'[1]BASE DTPA'!A:CR,4,0)</f>
        <v>JOHN ALEXANDER ACOSTA HUAZA</v>
      </c>
      <c r="E113" s="4">
        <f>VLOOKUP(A113,'[1]BASE DTPA'!A:CS,5,0)</f>
        <v>45705</v>
      </c>
      <c r="F113" s="5" t="str">
        <f>VLOOKUP(A113,'[1]BASE DTPA'!A:CT,6,0)</f>
        <v xml:space="preserve">PA04-3202032-1-006 Prestar servicios profesionales en el PNN Farallones de Cali para realizar las actividades juridicas necesarias en la Implementacion de las acciones de prevencion, vigilancia y control relacionadas con del proceso sancionatorio ambiental en las areas protegidas administradas por PNNC, especialmente en los ecosistemas andinos y de paramo, en el marco de la conservacion de la diversidad biologica de las Areas Protegidas del SINAP Nacional	</v>
      </c>
      <c r="G113" s="3" t="str">
        <f>VLOOKUP(A113,'[1]BASE DTPA'!A:CU,7,0)</f>
        <v>PROFESIONAL</v>
      </c>
      <c r="H113" s="3" t="str">
        <f>VLOOKUP(A113,'[1]BASE DTPA'!A:CV,8,0)</f>
        <v>2 CONTRATACIÓN DIRECTA</v>
      </c>
      <c r="I113" s="3" t="str">
        <f>VLOOKUP(A113,'[1]BASE DTPA'!A:CW,9,0)</f>
        <v>14 PRESTACIÓN DE SERVICIOS</v>
      </c>
      <c r="J113" s="1" t="str">
        <f>VLOOKUP(A113,'[1]BASE DTPA'!A:CX,10,0)</f>
        <v>N/A</v>
      </c>
      <c r="K113" s="1">
        <f>VLOOKUP(A113,'[1]BASE DTPA'!A:CY,11,0)</f>
        <v>80111600</v>
      </c>
      <c r="L113" s="6">
        <f>VLOOKUP(A113,'[1]BASE DTPA'!A:CZ,15,0)</f>
        <v>5106004</v>
      </c>
      <c r="M113" s="6">
        <f>VLOOKUP(A113,'[1]BASE DTPA'!A:DA,16,0)</f>
        <v>46124236</v>
      </c>
      <c r="N113" s="1" t="str">
        <f>VLOOKUP(A113,'[1]BASE DTPA'!A:DB,18,0)</f>
        <v>1 PERSONA NATURAL</v>
      </c>
      <c r="O113" s="1" t="str">
        <f>VLOOKUP(A113,'[1]BASE DTPA'!A:DC,19,0)</f>
        <v>3 CÉDULA DE CIUDADANÍA</v>
      </c>
      <c r="P113" s="6">
        <f>VLOOKUP(A113,'[1]BASE DTPA'!A:DD,20,0)</f>
        <v>1144189241</v>
      </c>
      <c r="Q113" s="6" t="str">
        <f>VLOOKUP(A113,'[1]BASE DTPA'!A:DE,22,0)</f>
        <v>N-A</v>
      </c>
      <c r="R113" s="1" t="str">
        <f>VLOOKUP(A113,'[1]BASE DTPA'!A:DF,38,0)</f>
        <v>PNN FARALLONES DE CALI</v>
      </c>
      <c r="S113" s="1">
        <f>VLOOKUP(A113,'[1]BASE DTPA'!A:DG,43,0)</f>
        <v>317</v>
      </c>
      <c r="T113" s="8">
        <f>VLOOKUP(A113,'[1]BASE DTPA'!A:DH,53,0)</f>
        <v>45705</v>
      </c>
      <c r="U113" s="8">
        <f>VLOOKUP(A113,'[1]BASE DTPA'!A:DI,54,0)</f>
        <v>46022</v>
      </c>
      <c r="V113" s="1">
        <f>VLOOKUP(A113,'[1]BASE DTPA'!A:DJ,79,0)</f>
        <v>0</v>
      </c>
      <c r="W113" s="1" t="s">
        <v>373</v>
      </c>
      <c r="X113" s="10" t="str">
        <f>VLOOKUP(A113,'[1]BASE DTPA'!A:DL,70,0)</f>
        <v xml:space="preserve">https://community.secop.gov.co/Public/Tendering/ContractDetailView/Index?UniqueIdentifier=CO1.PCCNTR.7509096 </v>
      </c>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row>
    <row r="114" spans="1:92" x14ac:dyDescent="0.3">
      <c r="A114" s="2" t="s">
        <v>135</v>
      </c>
      <c r="B114" s="3" t="str">
        <f>VLOOKUP(A114,'[1]BASE DTPA'!A:CN,2,0)</f>
        <v>1 FONAM</v>
      </c>
      <c r="C114" s="3" t="str">
        <f>VLOOKUP(A114,'[1]BASE DTPA'!A:CQ,3,0)</f>
        <v>CPS-DTPA-115-2025</v>
      </c>
      <c r="D114" s="3" t="str">
        <f>VLOOKUP(A114,'[1]BASE DTPA'!A:CR,4,0)</f>
        <v>JAVIER STIVEN ATOY PAZ</v>
      </c>
      <c r="E114" s="4">
        <f>VLOOKUP(A114,'[1]BASE DTPA'!A:CS,5,0)</f>
        <v>45706</v>
      </c>
      <c r="F114" s="5" t="str">
        <f>VLOOKUP(A114,'[1]BASE DTPA'!A:CT,6,0)</f>
        <v>Prestar servicios de apoyo a la gestión con plena autonomía técnica y administrativa en las actividades tecnicas requeridas del PNN Farallones de Cali para Implementar el proceso de restauración en las zonas degradadas y/o alteradas de las áreas protegidas nacionales y/o zonas de influencia especialmente en los ecosistemas andinos y de páramo, en el marco de la conservación de la diversidad biológica de las Áreas Protegidas del SINAP Nacional.</v>
      </c>
      <c r="G114" s="3" t="str">
        <f>VLOOKUP(A114,'[1]BASE DTPA'!A:CU,7,0)</f>
        <v>APOYO A LA GESTIÓN</v>
      </c>
      <c r="H114" s="3" t="str">
        <f>VLOOKUP(A114,'[1]BASE DTPA'!A:CV,8,0)</f>
        <v>2 CONTRATACIÓN DIRECTA</v>
      </c>
      <c r="I114" s="3" t="str">
        <f>VLOOKUP(A114,'[1]BASE DTPA'!A:CW,9,0)</f>
        <v>14 PRESTACIÓN DE SERVICIOS</v>
      </c>
      <c r="J114" s="1" t="str">
        <f>VLOOKUP(A114,'[1]BASE DTPA'!A:CX,10,0)</f>
        <v>N/A</v>
      </c>
      <c r="K114" s="1">
        <f>VLOOKUP(A114,'[1]BASE DTPA'!A:CY,11,0)</f>
        <v>80111600</v>
      </c>
      <c r="L114" s="6">
        <f>VLOOKUP(A114,'[1]BASE DTPA'!A:CZ,15,0)</f>
        <v>2680096</v>
      </c>
      <c r="M114" s="6">
        <f>VLOOKUP(A114,'[1]BASE DTPA'!A:DA,16,0)</f>
        <v>27962335</v>
      </c>
      <c r="N114" s="1" t="str">
        <f>VLOOKUP(A114,'[1]BASE DTPA'!A:DB,18,0)</f>
        <v>1 PERSONA NATURAL</v>
      </c>
      <c r="O114" s="1" t="str">
        <f>VLOOKUP(A114,'[1]BASE DTPA'!A:DC,19,0)</f>
        <v>3 CÉDULA DE CIUDADANÍA</v>
      </c>
      <c r="P114" s="6">
        <f>VLOOKUP(A114,'[1]BASE DTPA'!A:DD,20,0)</f>
        <v>1114732646</v>
      </c>
      <c r="Q114" s="6" t="str">
        <f>VLOOKUP(A114,'[1]BASE DTPA'!A:DE,22,0)</f>
        <v>N-A</v>
      </c>
      <c r="R114" s="1" t="str">
        <f>VLOOKUP(A114,'[1]BASE DTPA'!A:DF,38,0)</f>
        <v>PNN FARALLONES DE CALI</v>
      </c>
      <c r="S114" s="1">
        <f>VLOOKUP(A114,'[1]BASE DTPA'!A:DG,43,0)</f>
        <v>313</v>
      </c>
      <c r="T114" s="8">
        <f>VLOOKUP(A114,'[1]BASE DTPA'!A:DH,53,0)</f>
        <v>45706</v>
      </c>
      <c r="U114" s="8">
        <f>VLOOKUP(A114,'[1]BASE DTPA'!A:DI,54,0)</f>
        <v>46021</v>
      </c>
      <c r="V114" s="1">
        <f>VLOOKUP(A114,'[1]BASE DTPA'!A:DJ,79,0)</f>
        <v>0</v>
      </c>
      <c r="W114" s="1" t="str">
        <f>VLOOKUP(A114,'[1]BASE DTPA'!A:DK,68,0)</f>
        <v>TERMINADO ANTICIPADAMENTE</v>
      </c>
      <c r="X114" s="10" t="str">
        <f>VLOOKUP(A114,'[1]BASE DTPA'!A:DL,70,0)</f>
        <v xml:space="preserve">https://community.secop.gov.co/Public/Tendering/ContractDetailView/Index?UniqueIdentifier=CO1.PCCNTR.7514648 </v>
      </c>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row>
    <row r="115" spans="1:92" x14ac:dyDescent="0.3">
      <c r="A115" s="2" t="s">
        <v>136</v>
      </c>
      <c r="B115" s="3" t="str">
        <f>VLOOKUP(A115,'[1]BASE DTPA'!A:CN,2,0)</f>
        <v>2 FONAM</v>
      </c>
      <c r="C115" s="3" t="str">
        <f>VLOOKUP(A115,'[1]BASE DTPA'!A:CQ,3,0)</f>
        <v>CPS-DTPA-115-2026</v>
      </c>
      <c r="D115" s="3" t="str">
        <f>VLOOKUP(A115,'[1]BASE DTPA'!A:CR,4,0)</f>
        <v>LIBARDO TORRES URBANO</v>
      </c>
      <c r="E115" s="4">
        <f>VLOOKUP(A115,'[1]BASE DTPA'!A:CS,5,0)</f>
        <v>45706</v>
      </c>
      <c r="F115" s="5" t="str">
        <f>VLOOKUP(A115,'[1]BASE DTPA'!A:CT,6,0)</f>
        <v>Prestar servicios de apoyo a la gestión con plena autonomía técnica y administrativa en las actividades tecnicas requeridas del PNN Farallones de Cali para Implementar el proceso de restauración en las zonas degradadas y/o alteradas de las áreas protegidas nacionales y/o zonas de influencia especialmente en los ecosistemas andinos y de páramo, en el marco de la conservación de la diversidad biológica de las Áreas Protegidas del SINAP Nacional.</v>
      </c>
      <c r="G115" s="3" t="str">
        <f>VLOOKUP(A115,'[1]BASE DTPA'!A:CU,7,0)</f>
        <v>APOYO A LA GESTIÓN</v>
      </c>
      <c r="H115" s="3" t="str">
        <f>VLOOKUP(A115,'[1]BASE DTPA'!A:CV,8,0)</f>
        <v>2 CONTRATACIÓN DIRECTA</v>
      </c>
      <c r="I115" s="3" t="str">
        <f>VLOOKUP(A115,'[1]BASE DTPA'!A:CW,9,0)</f>
        <v>14 PRESTACIÓN DE SERVICIOS</v>
      </c>
      <c r="J115" s="1" t="str">
        <f>VLOOKUP(A115,'[1]BASE DTPA'!A:CX,10,0)</f>
        <v>N/A</v>
      </c>
      <c r="K115" s="1">
        <f>VLOOKUP(A115,'[1]BASE DTPA'!A:CY,11,0)</f>
        <v>80111600</v>
      </c>
      <c r="L115" s="6">
        <f>VLOOKUP(A115,'[1]BASE DTPA'!A:CZ,15,0)</f>
        <v>2680096</v>
      </c>
      <c r="M115" s="6">
        <f>VLOOKUP(A115,'[1]BASE DTPA'!A:DA,16,0)</f>
        <v>12239105</v>
      </c>
      <c r="N115" s="1" t="str">
        <f>VLOOKUP(A115,'[1]BASE DTPA'!A:DB,18,0)</f>
        <v>2 PERSONA JURIDICA</v>
      </c>
      <c r="O115" s="1" t="str">
        <f>VLOOKUP(A115,'[1]BASE DTPA'!A:DC,19,0)</f>
        <v>3 CÉDULA DE CIUDADANÍA</v>
      </c>
      <c r="P115" s="6">
        <f>VLOOKUP(A115,'[1]BASE DTPA'!A:DD,20,0)</f>
        <v>94540419</v>
      </c>
      <c r="Q115" s="6" t="str">
        <f>VLOOKUP(A115,'[1]BASE DTPA'!A:DE,22,0)</f>
        <v>N-A</v>
      </c>
      <c r="R115" s="1" t="str">
        <f>VLOOKUP(A115,'[1]BASE DTPA'!A:DF,38,0)</f>
        <v>PNN FARALLONES DE CALI</v>
      </c>
      <c r="S115" s="1">
        <f>VLOOKUP(A115,'[1]BASE DTPA'!A:DG,43,0)</f>
        <v>313</v>
      </c>
      <c r="T115" s="8">
        <f>VLOOKUP(A115,'[1]BASE DTPA'!A:DH,53,0)</f>
        <v>45706</v>
      </c>
      <c r="U115" s="8">
        <f>VLOOKUP(A115,'[1]BASE DTPA'!A:DI,54,0)</f>
        <v>46021</v>
      </c>
      <c r="V115" s="1">
        <f>VLOOKUP(A115,'[1]BASE DTPA'!A:DJ,79,0)</f>
        <v>0</v>
      </c>
      <c r="W115" s="1" t="s">
        <v>373</v>
      </c>
      <c r="X115" s="10" t="str">
        <f>VLOOKUP(A115,'[1]BASE DTPA'!A:DL,70,0)</f>
        <v xml:space="preserve">https://community.secop.gov.co/Public/Tendering/ContractDetailView/Index?UniqueIdentifier=CO1.PCCNTR.7514648  </v>
      </c>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row>
    <row r="116" spans="1:92" x14ac:dyDescent="0.3">
      <c r="A116" s="2" t="s">
        <v>137</v>
      </c>
      <c r="B116" s="3" t="str">
        <f>VLOOKUP(A116,'[1]BASE DTPA'!A:CN,2,0)</f>
        <v>1 FONAM</v>
      </c>
      <c r="C116" s="3" t="str">
        <f>VLOOKUP(A116,'[1]BASE DTPA'!A:CQ,3,0)</f>
        <v>CPS-DTPA-116-2025</v>
      </c>
      <c r="D116" s="3" t="str">
        <f>VLOOKUP(A116,'[1]BASE DTPA'!A:CR,4,0)</f>
        <v>EDGAR REYES GOLONDRINO</v>
      </c>
      <c r="E116" s="4">
        <f>VLOOKUP(A116,'[1]BASE DTPA'!A:CS,5,0)</f>
        <v>45706</v>
      </c>
      <c r="F116" s="5" t="str">
        <f>VLOOKUP(A116,'[1]BASE DTPA'!A:CT,6,0)</f>
        <v>PA04-3202008-9-046 Prestar servicios profesionales con plena autonomía técnica y administrativa en el el PNN Farallones de Cali para la realización de actividades necesarias de Implementar los instrumentos de planeación (planes de manejo / rem u otros programas y lineamientos) de la entidad, asociadas a las acciones técnicas sobre el recurso hídrico, especialmente en los ecosistemas andinos y de páramo, en el marco de la conservación de la diversidad biológica de las Áreas Protegidas del SINAP Nacional.</v>
      </c>
      <c r="G116" s="3" t="str">
        <f>VLOOKUP(A116,'[1]BASE DTPA'!A:CU,7,0)</f>
        <v>PROFESIONAL</v>
      </c>
      <c r="H116" s="3" t="str">
        <f>VLOOKUP(A116,'[1]BASE DTPA'!A:CV,8,0)</f>
        <v>2 CONTRATACIÓN DIRECTA</v>
      </c>
      <c r="I116" s="3" t="str">
        <f>VLOOKUP(A116,'[1]BASE DTPA'!A:CW,9,0)</f>
        <v>14 PRESTACIÓN DE SERVICIOS</v>
      </c>
      <c r="J116" s="1" t="str">
        <f>VLOOKUP(A116,'[1]BASE DTPA'!A:CX,10,0)</f>
        <v>N/A</v>
      </c>
      <c r="K116" s="1">
        <f>VLOOKUP(A116,'[1]BASE DTPA'!A:CY,11,0)</f>
        <v>80111600</v>
      </c>
      <c r="L116" s="6">
        <f>VLOOKUP(A116,'[1]BASE DTPA'!A:CZ,15,0)</f>
        <v>4620818</v>
      </c>
      <c r="M116" s="6">
        <f>VLOOKUP(A116,'[1]BASE DTPA'!A:DA,16,0)</f>
        <v>48210534</v>
      </c>
      <c r="N116" s="1" t="str">
        <f>VLOOKUP(A116,'[1]BASE DTPA'!A:DB,18,0)</f>
        <v>1 PERSONA NATURAL</v>
      </c>
      <c r="O116" s="1" t="str">
        <f>VLOOKUP(A116,'[1]BASE DTPA'!A:DC,19,0)</f>
        <v>3 CÉDULA DE CIUDADANÍA</v>
      </c>
      <c r="P116" s="6">
        <f>VLOOKUP(A116,'[1]BASE DTPA'!A:DD,20,0)</f>
        <v>16777467</v>
      </c>
      <c r="Q116" s="6" t="str">
        <f>VLOOKUP(A116,'[1]BASE DTPA'!A:DE,22,0)</f>
        <v>N-A</v>
      </c>
      <c r="R116" s="1" t="str">
        <f>VLOOKUP(A116,'[1]BASE DTPA'!A:DF,38,0)</f>
        <v>PNN FARALLONES DE CALI</v>
      </c>
      <c r="S116" s="1">
        <f>VLOOKUP(A116,'[1]BASE DTPA'!A:DG,43,0)</f>
        <v>313</v>
      </c>
      <c r="T116" s="8">
        <f>VLOOKUP(A116,'[1]BASE DTPA'!A:DH,53,0)</f>
        <v>45706</v>
      </c>
      <c r="U116" s="8">
        <f>VLOOKUP(A116,'[1]BASE DTPA'!A:DI,54,0)</f>
        <v>46022</v>
      </c>
      <c r="V116" s="1">
        <f>VLOOKUP(A116,'[1]BASE DTPA'!A:DJ,79,0)</f>
        <v>0</v>
      </c>
      <c r="W116" s="1" t="s">
        <v>373</v>
      </c>
      <c r="X116" s="10" t="str">
        <f>VLOOKUP(A116,'[1]BASE DTPA'!A:DL,70,0)</f>
        <v xml:space="preserve">https://community.secop.gov.co/Public/Tendering/ContractDetailView/Index?UniqueIdentifier=CO1.PCCNTR.7516353 </v>
      </c>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row>
    <row r="117" spans="1:92" x14ac:dyDescent="0.3">
      <c r="A117" s="2" t="s">
        <v>138</v>
      </c>
      <c r="B117" s="3" t="str">
        <f>VLOOKUP(A117,'[1]BASE DTPA'!A:CN,2,0)</f>
        <v>1 FONAM</v>
      </c>
      <c r="C117" s="3" t="str">
        <f>VLOOKUP(A117,'[1]BASE DTPA'!A:CQ,3,0)</f>
        <v>CPS-DTPA-117-2025</v>
      </c>
      <c r="D117" s="3" t="str">
        <f>VLOOKUP(A117,'[1]BASE DTPA'!A:CR,4,0)</f>
        <v>ZULAY QUINTO VALOYES</v>
      </c>
      <c r="E117" s="4">
        <f>VLOOKUP(A117,'[1]BASE DTPA'!A:CS,5,0)</f>
        <v>45707</v>
      </c>
      <c r="F117" s="5" t="str">
        <f>VLOOKUP(A117,'[1]BASE DTPA'!A:CT,6,0)</f>
        <v>Prestar servicios profesionales con plena autonomía técnica y administrativa en el PNN Utría en el monitoreo de los Valores objeto de conservación a priorizar y el acompañamiento de las investigaciones que brinden insumos al manejo, en el marco de la conservación de la diversidad biológica de las áreas protegidas del SINAP nacional.</v>
      </c>
      <c r="G117" s="3" t="str">
        <f>VLOOKUP(A117,'[1]BASE DTPA'!A:CU,7,0)</f>
        <v>PROFESIONAL</v>
      </c>
      <c r="H117" s="3" t="str">
        <f>VLOOKUP(A117,'[1]BASE DTPA'!A:CV,8,0)</f>
        <v>2 CONTRATACIÓN DIRECTA</v>
      </c>
      <c r="I117" s="3" t="str">
        <f>VLOOKUP(A117,'[1]BASE DTPA'!A:CW,9,0)</f>
        <v>14 PRESTACIÓN DE SERVICIOS</v>
      </c>
      <c r="J117" s="1" t="str">
        <f>VLOOKUP(A117,'[1]BASE DTPA'!A:CX,10,0)</f>
        <v>N/A</v>
      </c>
      <c r="K117" s="1">
        <f>VLOOKUP(A117,'[1]BASE DTPA'!A:CY,11,0)</f>
        <v>80111600</v>
      </c>
      <c r="L117" s="6">
        <f>VLOOKUP(A117,'[1]BASE DTPA'!A:CZ,15,0)</f>
        <v>4620818</v>
      </c>
      <c r="M117" s="6">
        <f>VLOOKUP(A117,'[1]BASE DTPA'!A:DA,16,0)</f>
        <v>37274599</v>
      </c>
      <c r="N117" s="1" t="str">
        <f>VLOOKUP(A117,'[1]BASE DTPA'!A:DB,18,0)</f>
        <v>1 PERSONA NATURAL</v>
      </c>
      <c r="O117" s="1" t="str">
        <f>VLOOKUP(A117,'[1]BASE DTPA'!A:DC,19,0)</f>
        <v>3 CÉDULA DE CIUDADANÍA</v>
      </c>
      <c r="P117" s="6">
        <f>VLOOKUP(A117,'[1]BASE DTPA'!A:DD,20,0)</f>
        <v>1077422929</v>
      </c>
      <c r="Q117" s="6" t="str">
        <f>VLOOKUP(A117,'[1]BASE DTPA'!A:DE,22,0)</f>
        <v>N-A</v>
      </c>
      <c r="R117" s="1" t="str">
        <f>VLOOKUP(A117,'[1]BASE DTPA'!A:DF,38,0)</f>
        <v>PNN UTRÍA</v>
      </c>
      <c r="S117" s="1">
        <f>VLOOKUP(A117,'[1]BASE DTPA'!A:DG,43,0)</f>
        <v>242</v>
      </c>
      <c r="T117" s="8">
        <f>VLOOKUP(A117,'[1]BASE DTPA'!A:DH,53,0)</f>
        <v>45707</v>
      </c>
      <c r="U117" s="8">
        <f>VLOOKUP(A117,'[1]BASE DTPA'!A:DI,54,0)</f>
        <v>45950</v>
      </c>
      <c r="V117" s="1">
        <f>VLOOKUP(A117,'[1]BASE DTPA'!A:DJ,79,0)</f>
        <v>0</v>
      </c>
      <c r="W117" s="1" t="s">
        <v>373</v>
      </c>
      <c r="X117" s="10" t="str">
        <f>VLOOKUP(A117,'[1]BASE DTPA'!A:DL,70,0)</f>
        <v xml:space="preserve">https://community.secop.gov.co/Public/Tendering/ContractDetailView/Index?UniqueIdentifier=CO1.PCCNTR.7522821 </v>
      </c>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row>
    <row r="118" spans="1:92" x14ac:dyDescent="0.3">
      <c r="A118" s="2" t="s">
        <v>139</v>
      </c>
      <c r="B118" s="3" t="str">
        <f>VLOOKUP(A118,'[1]BASE DTPA'!A:CN,2,0)</f>
        <v>1 FONAM</v>
      </c>
      <c r="C118" s="3" t="str">
        <f>VLOOKUP(A118,'[1]BASE DTPA'!A:CQ,3,0)</f>
        <v>CPS-DTPA-118-2025</v>
      </c>
      <c r="D118" s="3" t="str">
        <f>VLOOKUP(A118,'[1]BASE DTPA'!A:CR,4,0)</f>
        <v>CRISTIAN DAVID BENAVIDES TELLO</v>
      </c>
      <c r="E118" s="4">
        <f>VLOOKUP(A118,'[1]BASE DTPA'!A:CS,5,0)</f>
        <v>45707</v>
      </c>
      <c r="F118" s="5" t="str">
        <f>VLOOKUP(A118,'[1]BASE DTPA'!A:CT,6,0)</f>
        <v>Prestar servicios de apoyo a la gestión con plena autonomía técnica y administrativa en el PNN Farallones de Cali para desarrollar actividades operativas de prevención, vigilancia y control en las áreas protegidas administradas por PNNC, especialmente en los ecosistemas andinos y de páramo, en el marco de la conservación de la diversidad biológica de las Áreas Protegidas del SINAP Nacional.</v>
      </c>
      <c r="G118" s="3" t="str">
        <f>VLOOKUP(A118,'[1]BASE DTPA'!A:CU,7,0)</f>
        <v>APOYO A LA GESTIÓN</v>
      </c>
      <c r="H118" s="3" t="str">
        <f>VLOOKUP(A118,'[1]BASE DTPA'!A:CV,8,0)</f>
        <v>2 CONTRATACIÓN DIRECTA</v>
      </c>
      <c r="I118" s="3" t="str">
        <f>VLOOKUP(A118,'[1]BASE DTPA'!A:CW,9,0)</f>
        <v>14 PRESTACIÓN DE SERVICIOS</v>
      </c>
      <c r="J118" s="1" t="str">
        <f>VLOOKUP(A118,'[1]BASE DTPA'!A:CX,10,0)</f>
        <v>N/A</v>
      </c>
      <c r="K118" s="1">
        <f>VLOOKUP(A118,'[1]BASE DTPA'!A:CY,11,0)</f>
        <v>80111600</v>
      </c>
      <c r="L118" s="6">
        <f>VLOOKUP(A118,'[1]BASE DTPA'!A:CZ,15,0)</f>
        <v>2365487</v>
      </c>
      <c r="M118" s="6">
        <f>VLOOKUP(A118,'[1]BASE DTPA'!A:DA,16,0)</f>
        <v>24601065</v>
      </c>
      <c r="N118" s="1" t="str">
        <f>VLOOKUP(A118,'[1]BASE DTPA'!A:DB,18,0)</f>
        <v>1 PERSONA NATURAL</v>
      </c>
      <c r="O118" s="1" t="str">
        <f>VLOOKUP(A118,'[1]BASE DTPA'!A:DC,19,0)</f>
        <v>3 CÉDULA DE CIUDADANÍA</v>
      </c>
      <c r="P118" s="6">
        <f>VLOOKUP(A118,'[1]BASE DTPA'!A:DD,20,0)</f>
        <v>1114735177</v>
      </c>
      <c r="Q118" s="6" t="str">
        <f>VLOOKUP(A118,'[1]BASE DTPA'!A:DE,22,0)</f>
        <v>N-A</v>
      </c>
      <c r="R118" s="1" t="str">
        <f>VLOOKUP(A118,'[1]BASE DTPA'!A:DF,38,0)</f>
        <v>PNN FARALLONES DE CALI</v>
      </c>
      <c r="S118" s="1">
        <f>VLOOKUP(A118,'[1]BASE DTPA'!A:DG,43,0)</f>
        <v>312</v>
      </c>
      <c r="T118" s="8">
        <f>VLOOKUP(A118,'[1]BASE DTPA'!A:DH,53,0)</f>
        <v>45707</v>
      </c>
      <c r="U118" s="8">
        <f>VLOOKUP(A118,'[1]BASE DTPA'!A:DI,54,0)</f>
        <v>46022</v>
      </c>
      <c r="V118" s="1">
        <f>VLOOKUP(A118,'[1]BASE DTPA'!A:DJ,79,0)</f>
        <v>0</v>
      </c>
      <c r="W118" s="1" t="s">
        <v>373</v>
      </c>
      <c r="X118" s="10" t="str">
        <f>VLOOKUP(A118,'[1]BASE DTPA'!A:DL,70,0)</f>
        <v xml:space="preserve">https://community.secop.gov.co/Public/Tendering/ContractDetailView/Index?UniqueIdentifier=CO1.PCCNTR.7523039 </v>
      </c>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row>
    <row r="119" spans="1:92" x14ac:dyDescent="0.3">
      <c r="A119" s="2" t="s">
        <v>140</v>
      </c>
      <c r="B119" s="3" t="str">
        <f>VLOOKUP(A119,'[1]BASE DTPA'!A:CN,2,0)</f>
        <v>1 FONAM</v>
      </c>
      <c r="C119" s="3" t="str">
        <f>VLOOKUP(A119,'[1]BASE DTPA'!A:CQ,3,0)</f>
        <v>CPS-DTPA-119-2025</v>
      </c>
      <c r="D119" s="3" t="str">
        <f>VLOOKUP(A119,'[1]BASE DTPA'!A:CR,4,0)</f>
        <v>KAREN FERNANDA OSORIO MARIN</v>
      </c>
      <c r="E119" s="4">
        <f>VLOOKUP(A119,'[1]BASE DTPA'!A:CS,5,0)</f>
        <v>45707</v>
      </c>
      <c r="F119" s="5" t="str">
        <f>VLOOKUP(A119,'[1]BASE DTPA'!A:CT,6,0)</f>
        <v>PA04-3202032-1-005 Prestar servicios profesionales con plena autonomia tecnica y administrativa en el PNN Farallones de Cali para realizar las actividades necesarias en la planeacion e implementacion de las acciones de prevencion, vigilancia y control en las areas protegidas administradas por PNNC, en los ecosistemas andinos y de paramo, especialmente en los ecosistemas andinos y de paramo, en el marco de la conservacion de la diversidad biologica de las Areas Protegidas del SINAP</v>
      </c>
      <c r="G119" s="3" t="str">
        <f>VLOOKUP(A119,'[1]BASE DTPA'!A:CU,7,0)</f>
        <v>PROFESIONAL</v>
      </c>
      <c r="H119" s="3" t="str">
        <f>VLOOKUP(A119,'[1]BASE DTPA'!A:CV,8,0)</f>
        <v>2 CONTRATACIÓN DIRECTA</v>
      </c>
      <c r="I119" s="3" t="str">
        <f>VLOOKUP(A119,'[1]BASE DTPA'!A:CW,9,0)</f>
        <v>14 PRESTACIÓN DE SERVICIOS</v>
      </c>
      <c r="J119" s="1" t="str">
        <f>VLOOKUP(A119,'[1]BASE DTPA'!A:CX,10,0)</f>
        <v>N/A</v>
      </c>
      <c r="K119" s="1">
        <f>VLOOKUP(A119,'[1]BASE DTPA'!A:CY,11,0)</f>
        <v>80111600</v>
      </c>
      <c r="L119" s="6">
        <f>VLOOKUP(A119,'[1]BASE DTPA'!A:CZ,15,0)</f>
        <v>3670921</v>
      </c>
      <c r="M119" s="6">
        <f>VLOOKUP(A119,'[1]BASE DTPA'!A:DA,16,0)</f>
        <v>38177578</v>
      </c>
      <c r="N119" s="1" t="str">
        <f>VLOOKUP(A119,'[1]BASE DTPA'!A:DB,18,0)</f>
        <v>1 PERSONA NATURAL</v>
      </c>
      <c r="O119" s="1" t="str">
        <f>VLOOKUP(A119,'[1]BASE DTPA'!A:DC,19,0)</f>
        <v>3 CÉDULA DE CIUDADANÍA</v>
      </c>
      <c r="P119" s="6">
        <f>VLOOKUP(A119,'[1]BASE DTPA'!A:DD,20,0)</f>
        <v>1094953835</v>
      </c>
      <c r="Q119" s="6" t="str">
        <f>VLOOKUP(A119,'[1]BASE DTPA'!A:DE,22,0)</f>
        <v>N-A</v>
      </c>
      <c r="R119" s="1" t="str">
        <f>VLOOKUP(A119,'[1]BASE DTPA'!A:DF,38,0)</f>
        <v>PNN FARALLONES DE CALI</v>
      </c>
      <c r="S119" s="1">
        <f>VLOOKUP(A119,'[1]BASE DTPA'!A:DG,43,0)</f>
        <v>312</v>
      </c>
      <c r="T119" s="8">
        <f>VLOOKUP(A119,'[1]BASE DTPA'!A:DH,53,0)</f>
        <v>45707</v>
      </c>
      <c r="U119" s="8">
        <f>VLOOKUP(A119,'[1]BASE DTPA'!A:DI,54,0)</f>
        <v>46022</v>
      </c>
      <c r="V119" s="1">
        <f>VLOOKUP(A119,'[1]BASE DTPA'!A:DJ,79,0)</f>
        <v>0</v>
      </c>
      <c r="W119" s="1" t="s">
        <v>373</v>
      </c>
      <c r="X119" s="10" t="str">
        <f>VLOOKUP(A119,'[1]BASE DTPA'!A:DL,70,0)</f>
        <v xml:space="preserve">https://community.secop.gov.co/Public/Tendering/ContractDetailView/Index?UniqueIdentifier=CO1.PCCNTR.7522436 </v>
      </c>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row>
    <row r="120" spans="1:92" x14ac:dyDescent="0.3">
      <c r="A120" s="2" t="s">
        <v>141</v>
      </c>
      <c r="B120" s="3" t="str">
        <f>VLOOKUP(A120,'[1]BASE DTPA'!A:CN,2,0)</f>
        <v>2 NACION</v>
      </c>
      <c r="C120" s="3" t="str">
        <f>VLOOKUP(A120,'[1]BASE DTPA'!A:CQ,3,0)</f>
        <v>CPS-DTPA-120-2025</v>
      </c>
      <c r="D120" s="3" t="str">
        <f>VLOOKUP(A120,'[1]BASE DTPA'!A:CR,4,0)</f>
        <v>KATERINE PALACIO AYALA</v>
      </c>
      <c r="E120" s="4">
        <f>VLOOKUP(A120,'[1]BASE DTPA'!A:CS,5,0)</f>
        <v>45707</v>
      </c>
      <c r="F120" s="5" t="str">
        <f>VLOOKUP(A120,'[1]BASE DTPA'!A:CT,6,0)</f>
        <v>Prestar servicios profesionales con plena autonomía técnica y administrativa en el PNN Los Katíos en el desarrollo e implementación de la línea de monitoreo e investigación en el marco de la conservación de la diversidad biológica de las áreas protegidas del SINAP nacional.</v>
      </c>
      <c r="G120" s="3" t="str">
        <f>VLOOKUP(A120,'[1]BASE DTPA'!A:CU,7,0)</f>
        <v>PROFESIONAL</v>
      </c>
      <c r="H120" s="3" t="str">
        <f>VLOOKUP(A120,'[1]BASE DTPA'!A:CV,8,0)</f>
        <v>2 CONTRATACIÓN DIRECTA</v>
      </c>
      <c r="I120" s="3" t="str">
        <f>VLOOKUP(A120,'[1]BASE DTPA'!A:CW,9,0)</f>
        <v>14 PRESTACIÓN DE SERVICIOS</v>
      </c>
      <c r="J120" s="1" t="str">
        <f>VLOOKUP(A120,'[1]BASE DTPA'!A:CX,10,0)</f>
        <v>N/A</v>
      </c>
      <c r="K120" s="1">
        <f>VLOOKUP(A120,'[1]BASE DTPA'!A:CY,11,0)</f>
        <v>80111600</v>
      </c>
      <c r="L120" s="6">
        <f>VLOOKUP(A120,'[1]BASE DTPA'!A:CZ,15,0)</f>
        <v>4620818</v>
      </c>
      <c r="M120" s="6">
        <f>VLOOKUP(A120,'[1]BASE DTPA'!A:DA,16,0)</f>
        <v>48056507</v>
      </c>
      <c r="N120" s="1" t="str">
        <f>VLOOKUP(A120,'[1]BASE DTPA'!A:DB,18,0)</f>
        <v>1 PERSONA NATURAL</v>
      </c>
      <c r="O120" s="1" t="str">
        <f>VLOOKUP(A120,'[1]BASE DTPA'!A:DC,19,0)</f>
        <v>3 CÉDULA DE CIUDADANÍA</v>
      </c>
      <c r="P120" s="6">
        <f>VLOOKUP(A120,'[1]BASE DTPA'!A:DD,20,0)</f>
        <v>1045509745</v>
      </c>
      <c r="Q120" s="6" t="str">
        <f>VLOOKUP(A120,'[1]BASE DTPA'!A:DE,22,0)</f>
        <v>N-A</v>
      </c>
      <c r="R120" s="1" t="str">
        <f>VLOOKUP(A120,'[1]BASE DTPA'!A:DF,38,0)</f>
        <v>PNN LOS KATIOS</v>
      </c>
      <c r="S120" s="1">
        <f>VLOOKUP(A120,'[1]BASE DTPA'!A:DG,43,0)</f>
        <v>312</v>
      </c>
      <c r="T120" s="8">
        <f>VLOOKUP(A120,'[1]BASE DTPA'!A:DH,53,0)</f>
        <v>45707</v>
      </c>
      <c r="U120" s="8">
        <f>VLOOKUP(A120,'[1]BASE DTPA'!A:DI,54,0)</f>
        <v>46022</v>
      </c>
      <c r="V120" s="1">
        <f>VLOOKUP(A120,'[1]BASE DTPA'!A:DJ,79,0)</f>
        <v>0</v>
      </c>
      <c r="W120" s="1" t="s">
        <v>373</v>
      </c>
      <c r="X120" s="10" t="str">
        <f>VLOOKUP(A120,'[1]BASE DTPA'!A:DL,70,0)</f>
        <v xml:space="preserve">https://community.secop.gov.co/Public/Tendering/ContractDetailView/Index?UniqueIdentifier=CO1.PCCNTR.7522890 </v>
      </c>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row>
    <row r="121" spans="1:92" x14ac:dyDescent="0.3">
      <c r="A121" s="2" t="s">
        <v>142</v>
      </c>
      <c r="B121" s="3" t="str">
        <f>VLOOKUP(A121,'[1]BASE DTPA'!A:CN,2,0)</f>
        <v>1 FONAM</v>
      </c>
      <c r="C121" s="3" t="str">
        <f>VLOOKUP(A121,'[1]BASE DTPA'!A:CQ,3,0)</f>
        <v>CPS-DTPA-121-2025</v>
      </c>
      <c r="D121" s="3" t="str">
        <f>VLOOKUP(A121,'[1]BASE DTPA'!A:CR,4,0)</f>
        <v>CHRISTIAN ALEXIS LIBREROS TAMAYO</v>
      </c>
      <c r="E121" s="4">
        <f>VLOOKUP(A121,'[1]BASE DTPA'!A:CS,5,0)</f>
        <v>45707</v>
      </c>
      <c r="F121" s="5" t="str">
        <f>VLOOKUP(A121,'[1]BASE DTPA'!A:CT,6,0)</f>
        <v>Prestar servicio de apoyo a la gestión con plena autonomía técnica y administrativa en las actividades requeridas del PNN Farallones de Cali para implementar las acciones operativas de prevención, vigilancia y control en las áreas protegidas administradas por PNNC, especialmente en los ecosistemas andinos y de páramo, en el marco de la conservación de la diversidad biológica de las Áreas Protegidas del SINAP Nacional.</v>
      </c>
      <c r="G121" s="3" t="str">
        <f>VLOOKUP(A121,'[1]BASE DTPA'!A:CU,7,0)</f>
        <v>APOYO A LA GESTIÓN</v>
      </c>
      <c r="H121" s="3" t="str">
        <f>VLOOKUP(A121,'[1]BASE DTPA'!A:CV,8,0)</f>
        <v>2 CONTRATACIÓN DIRECTA</v>
      </c>
      <c r="I121" s="3" t="str">
        <f>VLOOKUP(A121,'[1]BASE DTPA'!A:CW,9,0)</f>
        <v>14 PRESTACIÓN DE SERVICIOS</v>
      </c>
      <c r="J121" s="1" t="str">
        <f>VLOOKUP(A121,'[1]BASE DTPA'!A:CX,10,0)</f>
        <v>N/A</v>
      </c>
      <c r="K121" s="1">
        <f>VLOOKUP(A121,'[1]BASE DTPA'!A:CY,11,0)</f>
        <v>80111600</v>
      </c>
      <c r="L121" s="6">
        <f>VLOOKUP(A121,'[1]BASE DTPA'!A:CZ,15,0)</f>
        <v>2084129</v>
      </c>
      <c r="M121" s="6">
        <f>VLOOKUP(A121,'[1]BASE DTPA'!A:DA,16,0)</f>
        <v>21674942</v>
      </c>
      <c r="N121" s="1" t="str">
        <f>VLOOKUP(A121,'[1]BASE DTPA'!A:DB,18,0)</f>
        <v>1 PERSONA NATURAL</v>
      </c>
      <c r="O121" s="1" t="str">
        <f>VLOOKUP(A121,'[1]BASE DTPA'!A:DC,19,0)</f>
        <v>3 CÉDULA DE CIUDADANÍA</v>
      </c>
      <c r="P121" s="6">
        <f>VLOOKUP(A121,'[1]BASE DTPA'!A:DD,20,0)</f>
        <v>6108113</v>
      </c>
      <c r="Q121" s="6" t="str">
        <f>VLOOKUP(A121,'[1]BASE DTPA'!A:DE,22,0)</f>
        <v>N-A</v>
      </c>
      <c r="R121" s="1" t="str">
        <f>VLOOKUP(A121,'[1]BASE DTPA'!A:DF,38,0)</f>
        <v>PNN FARALLONES DE CALI</v>
      </c>
      <c r="S121" s="1">
        <f>VLOOKUP(A121,'[1]BASE DTPA'!A:DG,43,0)</f>
        <v>312</v>
      </c>
      <c r="T121" s="8">
        <f>VLOOKUP(A121,'[1]BASE DTPA'!A:DH,53,0)</f>
        <v>45707</v>
      </c>
      <c r="U121" s="8">
        <f>VLOOKUP(A121,'[1]BASE DTPA'!A:DI,54,0)</f>
        <v>46022</v>
      </c>
      <c r="V121" s="1">
        <f>VLOOKUP(A121,'[1]BASE DTPA'!A:DJ,79,0)</f>
        <v>0</v>
      </c>
      <c r="W121" s="1" t="s">
        <v>373</v>
      </c>
      <c r="X121" s="10" t="str">
        <f>VLOOKUP(A121,'[1]BASE DTPA'!A:DL,70,0)</f>
        <v xml:space="preserve">https://community.secop.gov.co/Public/Tendering/ContractDetailView/Index?UniqueIdentifier=CO1.PCCNTR.7527116 </v>
      </c>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row>
    <row r="122" spans="1:92" x14ac:dyDescent="0.3">
      <c r="A122" s="2" t="s">
        <v>143</v>
      </c>
      <c r="B122" s="3" t="str">
        <f>VLOOKUP(A122,'[1]BASE DTPA'!A:CN,2,0)</f>
        <v>1 FONAM</v>
      </c>
      <c r="C122" s="3" t="str">
        <f>VLOOKUP(A122,'[1]BASE DTPA'!A:CQ,3,0)</f>
        <v>CPS-DTPA-122-2025</v>
      </c>
      <c r="D122" s="3" t="str">
        <f>VLOOKUP(A122,'[1]BASE DTPA'!A:CR,4,0)</f>
        <v>PAOLA ANDREA ALZATE CERÓN</v>
      </c>
      <c r="E122" s="4">
        <f>VLOOKUP(A122,'[1]BASE DTPA'!A:CS,5,0)</f>
        <v>45707</v>
      </c>
      <c r="F122" s="5" t="str">
        <f>VLOOKUP(A122,'[1]BASE DTPA'!A:CT,6,0)</f>
        <v>Prestar servicios de apoyo a la gestión con plena autonomía técnica y administrativa en las actividades tecnicas requeridas del PNN Farallones de Cali Realizar seguimiento a los Acuerdos suscritos con las familias campesinas que usan o habitan las áreas protegidas, en el marco de la conservación de la diversidad biológica de las Áreas Protegidas del SINAP Nacional, especialmente en la presente en los ecosistemas de páramo y bosques del Parque Nacional Natural Farallones de Cali</v>
      </c>
      <c r="G122" s="3" t="str">
        <f>VLOOKUP(A122,'[1]BASE DTPA'!A:CU,7,0)</f>
        <v>APOYO A LA GESTIÓN</v>
      </c>
      <c r="H122" s="3" t="str">
        <f>VLOOKUP(A122,'[1]BASE DTPA'!A:CV,8,0)</f>
        <v>2 CONTRATACIÓN DIRECTA</v>
      </c>
      <c r="I122" s="3" t="str">
        <f>VLOOKUP(A122,'[1]BASE DTPA'!A:CW,9,0)</f>
        <v>14 PRESTACIÓN DE SERVICIOS</v>
      </c>
      <c r="J122" s="1" t="str">
        <f>VLOOKUP(A122,'[1]BASE DTPA'!A:CX,10,0)</f>
        <v>N/A</v>
      </c>
      <c r="K122" s="1">
        <f>VLOOKUP(A122,'[1]BASE DTPA'!A:CY,11,0)</f>
        <v>80111600</v>
      </c>
      <c r="L122" s="6">
        <f>VLOOKUP(A122,'[1]BASE DTPA'!A:CZ,15,0)</f>
        <v>3226850</v>
      </c>
      <c r="M122" s="6">
        <f>VLOOKUP(A122,'[1]BASE DTPA'!A:DA,16,0)</f>
        <v>33559240</v>
      </c>
      <c r="N122" s="1" t="str">
        <f>VLOOKUP(A122,'[1]BASE DTPA'!A:DB,18,0)</f>
        <v>1 PERSONA NATURAL</v>
      </c>
      <c r="O122" s="1" t="str">
        <f>VLOOKUP(A122,'[1]BASE DTPA'!A:DC,19,0)</f>
        <v>3 CÉDULA DE CIUDADANÍA</v>
      </c>
      <c r="P122" s="6">
        <f>VLOOKUP(A122,'[1]BASE DTPA'!A:DD,20,0)</f>
        <v>29110526</v>
      </c>
      <c r="Q122" s="6" t="str">
        <f>VLOOKUP(A122,'[1]BASE DTPA'!A:DE,22,0)</f>
        <v>N-A</v>
      </c>
      <c r="R122" s="1" t="str">
        <f>VLOOKUP(A122,'[1]BASE DTPA'!A:DF,38,0)</f>
        <v>PNN FARALLONES DE CALI</v>
      </c>
      <c r="S122" s="1">
        <f>VLOOKUP(A122,'[1]BASE DTPA'!A:DG,43,0)</f>
        <v>312</v>
      </c>
      <c r="T122" s="8">
        <f>VLOOKUP(A122,'[1]BASE DTPA'!A:DH,53,0)</f>
        <v>45707</v>
      </c>
      <c r="U122" s="8">
        <f>VLOOKUP(A122,'[1]BASE DTPA'!A:DI,54,0)</f>
        <v>46022</v>
      </c>
      <c r="V122" s="1">
        <f>VLOOKUP(A122,'[1]BASE DTPA'!A:DJ,79,0)</f>
        <v>0</v>
      </c>
      <c r="W122" s="1" t="s">
        <v>373</v>
      </c>
      <c r="X122" s="10" t="str">
        <f>VLOOKUP(A122,'[1]BASE DTPA'!A:DL,70,0)</f>
        <v>https://community.secop.gov.co/Public/Tendering/ContractDetailView/Index?UniqueIdentifier=CO1.PCCNTR.7524543</v>
      </c>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c r="CL122" s="3"/>
      <c r="CM122" s="3"/>
      <c r="CN122" s="3"/>
    </row>
    <row r="123" spans="1:92" x14ac:dyDescent="0.3">
      <c r="A123" s="2" t="s">
        <v>144</v>
      </c>
      <c r="B123" s="3" t="str">
        <f>VLOOKUP(A123,'[1]BASE DTPA'!A:CN,2,0)</f>
        <v>1 FONAM</v>
      </c>
      <c r="C123" s="3" t="str">
        <f>VLOOKUP(A123,'[1]BASE DTPA'!A:CQ,3,0)</f>
        <v>CPS-DTPA-123-2025</v>
      </c>
      <c r="D123" s="3" t="str">
        <f>VLOOKUP(A123,'[1]BASE DTPA'!A:CR,4,0)</f>
        <v>CESAR ALFONSO ROSASCO GALLON</v>
      </c>
      <c r="E123" s="4">
        <f>VLOOKUP(A123,'[1]BASE DTPA'!A:CS,5,0)</f>
        <v>45707</v>
      </c>
      <c r="F123" s="5" t="str">
        <f>VLOOKUP(A123,'[1]BASE DTPA'!A:CT,6,0)</f>
        <v>Prestar servicios profesionales con plena autonomía técnica y administrativa en el PNN Farallones de Cali en la realización de las actividades necesarias para Implementar acciones encaminadas al sostenimiento del ecoturismo, especialmente en los ecosistemas andinos y de páramo, en el marco de la conservación de la diversidad biológica de las Áreas Protegidas del SINAP Nacional.</v>
      </c>
      <c r="G123" s="3" t="str">
        <f>VLOOKUP(A123,'[1]BASE DTPA'!A:CU,7,0)</f>
        <v>PROFESIONAL</v>
      </c>
      <c r="H123" s="3" t="str">
        <f>VLOOKUP(A123,'[1]BASE DTPA'!A:CV,8,0)</f>
        <v>2 CONTRATACIÓN DIRECTA</v>
      </c>
      <c r="I123" s="3" t="str">
        <f>VLOOKUP(A123,'[1]BASE DTPA'!A:CW,9,0)</f>
        <v>14 PRESTACIÓN DE SERVICIOS</v>
      </c>
      <c r="J123" s="1" t="str">
        <f>VLOOKUP(A123,'[1]BASE DTPA'!A:CX,10,0)</f>
        <v>N/A</v>
      </c>
      <c r="K123" s="1">
        <f>VLOOKUP(A123,'[1]BASE DTPA'!A:CY,11,0)</f>
        <v>80111600</v>
      </c>
      <c r="L123" s="6">
        <f>VLOOKUP(A123,'[1]BASE DTPA'!A:CZ,15,0)</f>
        <v>5693195</v>
      </c>
      <c r="M123" s="6">
        <f>VLOOKUP(A123,'[1]BASE DTPA'!A:DA,16,0)</f>
        <v>59209228</v>
      </c>
      <c r="N123" s="1" t="str">
        <f>VLOOKUP(A123,'[1]BASE DTPA'!A:DB,18,0)</f>
        <v>1 PERSONA NATURAL</v>
      </c>
      <c r="O123" s="1" t="str">
        <f>VLOOKUP(A123,'[1]BASE DTPA'!A:DC,19,0)</f>
        <v>3 CÉDULA DE CIUDADANÍA</v>
      </c>
      <c r="P123" s="6">
        <f>VLOOKUP(A123,'[1]BASE DTPA'!A:DD,20,0)</f>
        <v>16287971</v>
      </c>
      <c r="Q123" s="6" t="str">
        <f>VLOOKUP(A123,'[1]BASE DTPA'!A:DE,22,0)</f>
        <v>N-A</v>
      </c>
      <c r="R123" s="1" t="str">
        <f>VLOOKUP(A123,'[1]BASE DTPA'!A:DF,38,0)</f>
        <v>PNN FARALLONES DE CALI</v>
      </c>
      <c r="S123" s="1">
        <f>VLOOKUP(A123,'[1]BASE DTPA'!A:DG,43,0)</f>
        <v>312</v>
      </c>
      <c r="T123" s="8">
        <f>VLOOKUP(A123,'[1]BASE DTPA'!A:DH,53,0)</f>
        <v>45707</v>
      </c>
      <c r="U123" s="8">
        <f>VLOOKUP(A123,'[1]BASE DTPA'!A:DI,54,0)</f>
        <v>46022</v>
      </c>
      <c r="V123" s="1">
        <f>VLOOKUP(A123,'[1]BASE DTPA'!A:DJ,79,0)</f>
        <v>0</v>
      </c>
      <c r="W123" s="1" t="s">
        <v>373</v>
      </c>
      <c r="X123" s="10" t="str">
        <f>VLOOKUP(A123,'[1]BASE DTPA'!A:DL,70,0)</f>
        <v>https://community.secop.gov.co/Public/Tendering/ContractDetailView/Index?UniqueIdentifier=CO1.PCCNTR.7524123</v>
      </c>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c r="CK123" s="3"/>
      <c r="CL123" s="3"/>
      <c r="CM123" s="3"/>
      <c r="CN123" s="3"/>
    </row>
    <row r="124" spans="1:92" x14ac:dyDescent="0.3">
      <c r="A124" s="2" t="s">
        <v>145</v>
      </c>
      <c r="B124" s="3" t="str">
        <f>VLOOKUP(A124,'[1]BASE DTPA'!A:CN,2,0)</f>
        <v>1 FONAM</v>
      </c>
      <c r="C124" s="3" t="str">
        <f>VLOOKUP(A124,'[1]BASE DTPA'!A:CQ,3,0)</f>
        <v>CPS-DTPA-124-2025</v>
      </c>
      <c r="D124" s="3" t="str">
        <f>VLOOKUP(A124,'[1]BASE DTPA'!A:CR,4,0)</f>
        <v>GRENCY CAROLINA BURBANO GARCÍA</v>
      </c>
      <c r="E124" s="4">
        <f>VLOOKUP(A124,'[1]BASE DTPA'!A:CS,5,0)</f>
        <v>45707</v>
      </c>
      <c r="F124" s="5" t="str">
        <f>VLOOKUP(A124,'[1]BASE DTPA'!A:CT,6,0)</f>
        <v>PA04-3202010-25-079 Prestar servicios de apoyo a la gestión con plena autonomía técnica y administrativa en las actividades requeridas del PNN Farallones de Cali para Implementar acciones encaminadas al sostenimiento del ecoturismo, especialmente en los ecosistemas andinos y de páramo, en el marco de la conservación de la diversidad biológica de las Áreas Protegidas del SINAP Nacional.</v>
      </c>
      <c r="G124" s="3" t="str">
        <f>VLOOKUP(A124,'[1]BASE DTPA'!A:CU,7,0)</f>
        <v>APOYO A LA GESTIÓN</v>
      </c>
      <c r="H124" s="3" t="str">
        <f>VLOOKUP(A124,'[1]BASE DTPA'!A:CV,8,0)</f>
        <v>2 CONTRATACIÓN DIRECTA</v>
      </c>
      <c r="I124" s="3" t="str">
        <f>VLOOKUP(A124,'[1]BASE DTPA'!A:CW,9,0)</f>
        <v>14 PRESTACIÓN DE SERVICIOS</v>
      </c>
      <c r="J124" s="1" t="str">
        <f>VLOOKUP(A124,'[1]BASE DTPA'!A:CX,10,0)</f>
        <v>N/A</v>
      </c>
      <c r="K124" s="1">
        <f>VLOOKUP(A124,'[1]BASE DTPA'!A:CY,11,0)</f>
        <v>80111600</v>
      </c>
      <c r="L124" s="6">
        <f>VLOOKUP(A124,'[1]BASE DTPA'!A:CZ,15,0)</f>
        <v>3670920</v>
      </c>
      <c r="M124" s="6">
        <f>VLOOKUP(A124,'[1]BASE DTPA'!A:DA,16,0)</f>
        <v>38177568</v>
      </c>
      <c r="N124" s="1" t="str">
        <f>VLOOKUP(A124,'[1]BASE DTPA'!A:DB,18,0)</f>
        <v>1 PERSONA NATURAL</v>
      </c>
      <c r="O124" s="1" t="str">
        <f>VLOOKUP(A124,'[1]BASE DTPA'!A:DC,19,0)</f>
        <v>3 CÉDULA DE CIUDADANÍA</v>
      </c>
      <c r="P124" s="6">
        <f>VLOOKUP(A124,'[1]BASE DTPA'!A:DD,20,0)</f>
        <v>38643385</v>
      </c>
      <c r="Q124" s="6" t="str">
        <f>VLOOKUP(A124,'[1]BASE DTPA'!A:DE,22,0)</f>
        <v>N-A</v>
      </c>
      <c r="R124" s="1" t="str">
        <f>VLOOKUP(A124,'[1]BASE DTPA'!A:DF,38,0)</f>
        <v>PNN FARALLONES DE CALI</v>
      </c>
      <c r="S124" s="1">
        <f>VLOOKUP(A124,'[1]BASE DTPA'!A:DG,43,0)</f>
        <v>312</v>
      </c>
      <c r="T124" s="8">
        <f>VLOOKUP(A124,'[1]BASE DTPA'!A:DH,53,0)</f>
        <v>45707</v>
      </c>
      <c r="U124" s="8">
        <f>VLOOKUP(A124,'[1]BASE DTPA'!A:DI,54,0)</f>
        <v>46022</v>
      </c>
      <c r="V124" s="1">
        <f>VLOOKUP(A124,'[1]BASE DTPA'!A:DJ,79,0)</f>
        <v>0</v>
      </c>
      <c r="W124" s="1" t="s">
        <v>373</v>
      </c>
      <c r="X124" s="10" t="str">
        <f>VLOOKUP(A124,'[1]BASE DTPA'!A:DL,70,0)</f>
        <v>https://community.secop.gov.co/Public/Tendering/ContractDetailView/Index?UniqueIdentifier=CO1.PCCNTR.7524199</v>
      </c>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row>
    <row r="125" spans="1:92" x14ac:dyDescent="0.3">
      <c r="A125" s="2" t="s">
        <v>146</v>
      </c>
      <c r="B125" s="3" t="str">
        <f>VLOOKUP(A125,'[1]BASE DTPA'!A:CN,2,0)</f>
        <v>1 FONAM</v>
      </c>
      <c r="C125" s="3" t="str">
        <f>VLOOKUP(A125,'[1]BASE DTPA'!A:CQ,3,0)</f>
        <v>CPS-DTPA-125-2025</v>
      </c>
      <c r="D125" s="3" t="str">
        <f>VLOOKUP(A125,'[1]BASE DTPA'!A:CR,4,0)</f>
        <v>NATHALY RENGIFO DE LA CRUZ</v>
      </c>
      <c r="E125" s="4">
        <f>VLOOKUP(A125,'[1]BASE DTPA'!A:CS,5,0)</f>
        <v>45708</v>
      </c>
      <c r="F125" s="5" t="str">
        <f>VLOOKUP(A125,'[1]BASE DTPA'!A:CT,6,0)</f>
        <v>PA04-3202008-15-059 Prestar servicios de apoyo a la gestion con plena autonomia tecnica y administrativa en las actividades tecnicas requeridas del PNN Farallones de Cali Fortalecer los procesos administrativos de las areas de SPNNC, especialmente en los ecosistemas andinos y de paramo, en el marco de la conservacion de la diversidad biologica de las Areas Protegidas del SINAP Nacional</v>
      </c>
      <c r="G125" s="3" t="str">
        <f>VLOOKUP(A125,'[1]BASE DTPA'!A:CU,7,0)</f>
        <v>APOYO A LA GESTIÓN</v>
      </c>
      <c r="H125" s="3" t="str">
        <f>VLOOKUP(A125,'[1]BASE DTPA'!A:CV,8,0)</f>
        <v>2 CONTRATACIÓN DIRECTA</v>
      </c>
      <c r="I125" s="3" t="str">
        <f>VLOOKUP(A125,'[1]BASE DTPA'!A:CW,9,0)</f>
        <v>14 PRESTACIÓN DE SERVICIOS</v>
      </c>
      <c r="J125" s="1" t="str">
        <f>VLOOKUP(A125,'[1]BASE DTPA'!A:CX,10,0)</f>
        <v>N/A</v>
      </c>
      <c r="K125" s="1">
        <f>VLOOKUP(A125,'[1]BASE DTPA'!A:CY,11,0)</f>
        <v>80111600</v>
      </c>
      <c r="L125" s="6">
        <f>VLOOKUP(A125,'[1]BASE DTPA'!A:CZ,15,0)</f>
        <v>3226850</v>
      </c>
      <c r="M125" s="6">
        <f>VLOOKUP(A125,'[1]BASE DTPA'!A:DA,16,0)</f>
        <v>33451678</v>
      </c>
      <c r="N125" s="1" t="str">
        <f>VLOOKUP(A125,'[1]BASE DTPA'!A:DB,18,0)</f>
        <v>1 PERSONA NATURAL</v>
      </c>
      <c r="O125" s="1" t="str">
        <f>VLOOKUP(A125,'[1]BASE DTPA'!A:DC,19,0)</f>
        <v>3 CÉDULA DE CIUDADANÍA</v>
      </c>
      <c r="P125" s="6">
        <f>VLOOKUP(A125,'[1]BASE DTPA'!A:DD,20,0)</f>
        <v>67029689</v>
      </c>
      <c r="Q125" s="6" t="str">
        <f>VLOOKUP(A125,'[1]BASE DTPA'!A:DE,22,0)</f>
        <v>N-A</v>
      </c>
      <c r="R125" s="1" t="str">
        <f>VLOOKUP(A125,'[1]BASE DTPA'!A:DF,38,0)</f>
        <v>PNN FARALLONES DE CALI</v>
      </c>
      <c r="S125" s="1">
        <f>VLOOKUP(A125,'[1]BASE DTPA'!A:DG,43,0)</f>
        <v>311</v>
      </c>
      <c r="T125" s="8">
        <f>VLOOKUP(A125,'[1]BASE DTPA'!A:DH,53,0)</f>
        <v>45708</v>
      </c>
      <c r="U125" s="8">
        <f>VLOOKUP(A125,'[1]BASE DTPA'!A:DI,54,0)</f>
        <v>46022</v>
      </c>
      <c r="V125" s="1">
        <f>VLOOKUP(A125,'[1]BASE DTPA'!A:DJ,79,0)</f>
        <v>0</v>
      </c>
      <c r="W125" s="1" t="s">
        <v>373</v>
      </c>
      <c r="X125" s="10" t="str">
        <f>VLOOKUP(A125,'[1]BASE DTPA'!A:DL,70,0)</f>
        <v xml:space="preserve">https://community.secop.gov.co/Public/Tendering/ContractDetailView/Index?UniqueIdentifier=CO1.PCCNTR.7532128 </v>
      </c>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row>
    <row r="126" spans="1:92" x14ac:dyDescent="0.3">
      <c r="A126" s="2" t="s">
        <v>147</v>
      </c>
      <c r="B126" s="3" t="str">
        <f>VLOOKUP(A126,'[1]BASE DTPA'!A:CN,2,0)</f>
        <v>1 FONAM</v>
      </c>
      <c r="C126" s="3" t="str">
        <f>VLOOKUP(A126,'[1]BASE DTPA'!A:CQ,3,0)</f>
        <v>CPS-DTPA-126-2025</v>
      </c>
      <c r="D126" s="3" t="str">
        <f>VLOOKUP(A126,'[1]BASE DTPA'!A:CR,4,0)</f>
        <v>ANGIE ALEJANDRA LOAIZA LÓPEZ</v>
      </c>
      <c r="E126" s="4">
        <f>VLOOKUP(A126,'[1]BASE DTPA'!A:CS,5,0)</f>
        <v>45707</v>
      </c>
      <c r="F126" s="5" t="str">
        <f>VLOOKUP(A126,'[1]BASE DTPA'!A:CT,6,0)</f>
        <v>PA04-3202056-5-039 Prestar servicios de apoyo a la gestion con plena autonomia tecnica y administrativa en las actividades requeridas del PNN Farallones de Cali para adelantar procesos de comunicacion, educacion ambiental con actores priorizados y vinculados a la gestion territorial de las areas protegidas, especialmente en los ecosistemas andinos y de paramo, en el marco de la conservacion de la diversidad biologica de las Areas Protegidas del SINAP Nacional</v>
      </c>
      <c r="G126" s="3" t="str">
        <f>VLOOKUP(A126,'[1]BASE DTPA'!A:CU,7,0)</f>
        <v>APOYO A LA GESTIÓN</v>
      </c>
      <c r="H126" s="3" t="str">
        <f>VLOOKUP(A126,'[1]BASE DTPA'!A:CV,8,0)</f>
        <v>2 CONTRATACIÓN DIRECTA</v>
      </c>
      <c r="I126" s="3" t="str">
        <f>VLOOKUP(A126,'[1]BASE DTPA'!A:CW,9,0)</f>
        <v>14 PRESTACIÓN DE SERVICIOS</v>
      </c>
      <c r="J126" s="1" t="str">
        <f>VLOOKUP(A126,'[1]BASE DTPA'!A:CX,10,0)</f>
        <v>N/A</v>
      </c>
      <c r="K126" s="1">
        <f>VLOOKUP(A126,'[1]BASE DTPA'!A:CY,11,0)</f>
        <v>80111600</v>
      </c>
      <c r="L126" s="6">
        <f>VLOOKUP(A126,'[1]BASE DTPA'!A:CZ,15,0)</f>
        <v>3388192</v>
      </c>
      <c r="M126" s="6">
        <f>VLOOKUP(A126,'[1]BASE DTPA'!A:DA,16,0)</f>
        <v>35237197</v>
      </c>
      <c r="N126" s="1" t="str">
        <f>VLOOKUP(A126,'[1]BASE DTPA'!A:DB,18,0)</f>
        <v>1 PERSONA NATURAL</v>
      </c>
      <c r="O126" s="1" t="str">
        <f>VLOOKUP(A126,'[1]BASE DTPA'!A:DC,19,0)</f>
        <v>3 CÉDULA DE CIUDADANÍA</v>
      </c>
      <c r="P126" s="6">
        <f>VLOOKUP(A126,'[1]BASE DTPA'!A:DD,20,0)</f>
        <v>1151961582</v>
      </c>
      <c r="Q126" s="6" t="str">
        <f>VLOOKUP(A126,'[1]BASE DTPA'!A:DE,22,0)</f>
        <v>N-A</v>
      </c>
      <c r="R126" s="1" t="str">
        <f>VLOOKUP(A126,'[1]BASE DTPA'!A:DF,38,0)</f>
        <v>PNN FARALLONES DE CALI</v>
      </c>
      <c r="S126" s="1">
        <f>VLOOKUP(A126,'[1]BASE DTPA'!A:DG,43,0)</f>
        <v>312</v>
      </c>
      <c r="T126" s="8">
        <f>VLOOKUP(A126,'[1]BASE DTPA'!A:DH,53,0)</f>
        <v>45707</v>
      </c>
      <c r="U126" s="8">
        <f>VLOOKUP(A126,'[1]BASE DTPA'!A:DI,54,0)</f>
        <v>46022</v>
      </c>
      <c r="V126" s="1">
        <f>VLOOKUP(A126,'[1]BASE DTPA'!A:DJ,79,0)</f>
        <v>0</v>
      </c>
      <c r="W126" s="1" t="s">
        <v>373</v>
      </c>
      <c r="X126" s="10" t="str">
        <f>VLOOKUP(A126,'[1]BASE DTPA'!A:DL,70,0)</f>
        <v xml:space="preserve">https://community.secop.gov.co/Public/Tendering/ContractDetailView/Index?UniqueIdentifier=CO1.PCCNTR.7527779 </v>
      </c>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row>
    <row r="127" spans="1:92" x14ac:dyDescent="0.3">
      <c r="A127" s="2" t="s">
        <v>148</v>
      </c>
      <c r="B127" s="3" t="str">
        <f>VLOOKUP(A127,'[1]BASE DTPA'!A:CN,2,0)</f>
        <v>2 NACION</v>
      </c>
      <c r="C127" s="3" t="str">
        <f>VLOOKUP(A127,'[1]BASE DTPA'!A:CQ,3,0)</f>
        <v>CPS-DTPA-127-2025</v>
      </c>
      <c r="D127" s="3" t="str">
        <f>VLOOKUP(A127,'[1]BASE DTPA'!A:CR,4,0)</f>
        <v>JULIE MANUELA MENA ORTEGA</v>
      </c>
      <c r="E127" s="4">
        <f>VLOOKUP(A127,'[1]BASE DTPA'!A:CS,5,0)</f>
        <v>45708</v>
      </c>
      <c r="F127" s="5" t="str">
        <f>VLOOKUP(A127,'[1]BASE DTPA'!A:CT,6,0)</f>
        <v>PA07-3202008-10-008 Prestar servicios profesionales con plena autonomía técnica y administrativa en el PNN Munchique para adelantar actividades requeridas para la articulación de las partes involucradas en los procesos de ejecución y seguimiento de las estrategias especiales de manejo en el marco de la conservación de diversidad biológica de las áreas protegidas del SINAP nacional.</v>
      </c>
      <c r="G127" s="3" t="str">
        <f>VLOOKUP(A127,'[1]BASE DTPA'!A:CU,7,0)</f>
        <v>PROFESIONAL</v>
      </c>
      <c r="H127" s="3" t="str">
        <f>VLOOKUP(A127,'[1]BASE DTPA'!A:CV,8,0)</f>
        <v>2 CONTRATACIÓN DIRECTA</v>
      </c>
      <c r="I127" s="3" t="str">
        <f>VLOOKUP(A127,'[1]BASE DTPA'!A:CW,9,0)</f>
        <v>14 PRESTACIÓN DE SERVICIOS</v>
      </c>
      <c r="J127" s="1" t="str">
        <f>VLOOKUP(A127,'[1]BASE DTPA'!A:CX,10,0)</f>
        <v>N/A</v>
      </c>
      <c r="K127" s="1">
        <f>VLOOKUP(A127,'[1]BASE DTPA'!A:CY,11,0)</f>
        <v>80111600</v>
      </c>
      <c r="L127" s="6">
        <f>VLOOKUP(A127,'[1]BASE DTPA'!A:CZ,15,0)</f>
        <v>4200744</v>
      </c>
      <c r="M127" s="6">
        <f>VLOOKUP(A127,'[1]BASE DTPA'!A:DA,16,0)</f>
        <v>43547713</v>
      </c>
      <c r="N127" s="1" t="str">
        <f>VLOOKUP(A127,'[1]BASE DTPA'!A:DB,18,0)</f>
        <v>1 PERSONA NATURAL</v>
      </c>
      <c r="O127" s="1" t="str">
        <f>VLOOKUP(A127,'[1]BASE DTPA'!A:DC,19,0)</f>
        <v>3 CÉDULA DE CIUDADANÍA</v>
      </c>
      <c r="P127" s="6">
        <f>VLOOKUP(A127,'[1]BASE DTPA'!A:DD,20,0)</f>
        <v>1086359324</v>
      </c>
      <c r="Q127" s="6" t="str">
        <f>VLOOKUP(A127,'[1]BASE DTPA'!A:DE,22,0)</f>
        <v>N-A</v>
      </c>
      <c r="R127" s="1" t="str">
        <f>VLOOKUP(A127,'[1]BASE DTPA'!A:DF,38,0)</f>
        <v>PNN MUNCHIQUE</v>
      </c>
      <c r="S127" s="1">
        <f>VLOOKUP(A127,'[1]BASE DTPA'!A:DG,43,0)</f>
        <v>311</v>
      </c>
      <c r="T127" s="8">
        <f>VLOOKUP(A127,'[1]BASE DTPA'!A:DH,53,0)</f>
        <v>45708</v>
      </c>
      <c r="U127" s="8">
        <f>VLOOKUP(A127,'[1]BASE DTPA'!A:DI,54,0)</f>
        <v>46021</v>
      </c>
      <c r="V127" s="1">
        <f>VLOOKUP(A127,'[1]BASE DTPA'!A:DJ,79,0)</f>
        <v>0</v>
      </c>
      <c r="W127" s="1" t="s">
        <v>373</v>
      </c>
      <c r="X127" s="10" t="str">
        <f>VLOOKUP(A127,'[1]BASE DTPA'!A:DL,70,0)</f>
        <v xml:space="preserve">https://community.secop.gov.co/Public/Tendering/ContractDetailView/Index?UniqueIdentifier=CO1.PCCNTR.7531329 </v>
      </c>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row>
    <row r="128" spans="1:92" x14ac:dyDescent="0.3">
      <c r="A128" s="2" t="s">
        <v>149</v>
      </c>
      <c r="B128" s="3" t="str">
        <f>VLOOKUP(A128,'[1]BASE DTPA'!A:CN,2,0)</f>
        <v>1 FONAM</v>
      </c>
      <c r="C128" s="3" t="str">
        <f>VLOOKUP(A128,'[1]BASE DTPA'!A:CQ,3,0)</f>
        <v>CPS-DTPA-128-2025</v>
      </c>
      <c r="D128" s="3" t="str">
        <f>VLOOKUP(A128,'[1]BASE DTPA'!A:CR,4,0)</f>
        <v>HEYLER ALEXIS GARCIA MURILLO</v>
      </c>
      <c r="E128" s="4">
        <f>VLOOKUP(A128,'[1]BASE DTPA'!A:CS,5,0)</f>
        <v>45708</v>
      </c>
      <c r="F128" s="5" t="str">
        <f>VLOOKUP(A128,'[1]BASE DTPA'!A:CT,6,0)</f>
        <v>PA10-3202008-9-006Prestar servicios profesionales con plena autonomía técnica y administrativa en el PNN Utría en la implementación de los instumentos de planeación considerados en la Implementación de la estrategía de monotoreo e investigación del área protegida, en el marco de la conservación de la diversidad biológica de las áreas protegidas del SINAP nacional PA10-3202008-10-007Prestar servicios profesionales con plena autonomía técnica y administrativa en el PNN Utría para adelantar actividades requeridas en la articulación de las partes involucradas en los procesos de ejecución y seguimiento de las estrategias especiales de manejo en el marco de la conservación de diversidad biológica de las áreas protegidas del SINAP nacional.</v>
      </c>
      <c r="G128" s="3" t="str">
        <f>VLOOKUP(A128,'[1]BASE DTPA'!A:CU,7,0)</f>
        <v>PROFESIONAL</v>
      </c>
      <c r="H128" s="3" t="str">
        <f>VLOOKUP(A128,'[1]BASE DTPA'!A:CV,8,0)</f>
        <v>2 CONTRATACIÓN DIRECTA</v>
      </c>
      <c r="I128" s="3" t="str">
        <f>VLOOKUP(A128,'[1]BASE DTPA'!A:CW,9,0)</f>
        <v>14 PRESTACIÓN DE SERVICIOS</v>
      </c>
      <c r="J128" s="1" t="str">
        <f>VLOOKUP(A128,'[1]BASE DTPA'!A:CX,10,0)</f>
        <v>N/A</v>
      </c>
      <c r="K128" s="1">
        <f>VLOOKUP(A128,'[1]BASE DTPA'!A:CY,11,0)</f>
        <v>80111600</v>
      </c>
      <c r="L128" s="6">
        <f>VLOOKUP(A128,'[1]BASE DTPA'!A:CZ,15,0)</f>
        <v>3818858</v>
      </c>
      <c r="M128" s="6">
        <f>VLOOKUP(A128,'[1]BASE DTPA'!A:DA,16,0)</f>
        <v>39588828</v>
      </c>
      <c r="N128" s="1" t="str">
        <f>VLOOKUP(A128,'[1]BASE DTPA'!A:DB,18,0)</f>
        <v>1 PERSONA NATURAL</v>
      </c>
      <c r="O128" s="1" t="str">
        <f>VLOOKUP(A128,'[1]BASE DTPA'!A:DC,19,0)</f>
        <v>3 CÉDULA DE CIUDADANÍA</v>
      </c>
      <c r="P128" s="6">
        <f>VLOOKUP(A128,'[1]BASE DTPA'!A:DD,20,0)</f>
        <v>1077172461</v>
      </c>
      <c r="Q128" s="6" t="str">
        <f>VLOOKUP(A128,'[1]BASE DTPA'!A:DE,22,0)</f>
        <v>N-A</v>
      </c>
      <c r="R128" s="1" t="str">
        <f>VLOOKUP(A128,'[1]BASE DTPA'!A:DF,38,0)</f>
        <v>PNN UTRÍA</v>
      </c>
      <c r="S128" s="1">
        <f>VLOOKUP(A128,'[1]BASE DTPA'!A:DG,43,0)</f>
        <v>311</v>
      </c>
      <c r="T128" s="8">
        <f>VLOOKUP(A128,'[1]BASE DTPA'!A:DH,53,0)</f>
        <v>45708</v>
      </c>
      <c r="U128" s="8">
        <f>VLOOKUP(A128,'[1]BASE DTPA'!A:DI,54,0)</f>
        <v>46022</v>
      </c>
      <c r="V128" s="1">
        <f>VLOOKUP(A128,'[1]BASE DTPA'!A:DJ,79,0)</f>
        <v>0</v>
      </c>
      <c r="W128" s="1" t="s">
        <v>373</v>
      </c>
      <c r="X128" s="10" t="str">
        <f>VLOOKUP(A128,'[1]BASE DTPA'!A:DL,70,0)</f>
        <v xml:space="preserve">https://community.secop.gov.co/Public/Tendering/ContractDetailView/Index?UniqueIdentifier=CO1.PCCNTR.7531332 </v>
      </c>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row>
    <row r="129" spans="1:92" x14ac:dyDescent="0.3">
      <c r="A129" s="2" t="s">
        <v>150</v>
      </c>
      <c r="B129" s="3" t="str">
        <f>VLOOKUP(A129,'[1]BASE DTPA'!A:CN,2,0)</f>
        <v>1 FONAM</v>
      </c>
      <c r="C129" s="3" t="str">
        <f>VLOOKUP(A129,'[1]BASE DTPA'!A:CQ,3,0)</f>
        <v>CPS-DTPA-129-2025</v>
      </c>
      <c r="D129" s="3" t="str">
        <f>VLOOKUP(A129,'[1]BASE DTPA'!A:CR,4,0)</f>
        <v>RAFAEL PARDO MUÑOZ</v>
      </c>
      <c r="E129" s="4">
        <f>VLOOKUP(A129,'[1]BASE DTPA'!A:CS,5,0)</f>
        <v>45708</v>
      </c>
      <c r="F129" s="5" t="str">
        <f>VLOOKUP(A129,'[1]BASE DTPA'!A:CT,6,0)</f>
        <v>PA04-3202010-25-075 Prestar servicio de apoyo a la gestión con plena autonomía técnica y administrativa en los procedimientos requeridos del PNN Farallones de Cali para Implementar acciones encaminadas al sostenimiento del ecoturismo, especialmente en los ecosistemas andinos y de páramo, en el marco de la conservación de la diversidad biológica de las Áreas Protegidas del SINAP Nacional.</v>
      </c>
      <c r="G129" s="3" t="str">
        <f>VLOOKUP(A129,'[1]BASE DTPA'!A:CU,7,0)</f>
        <v>APOYO A LA GESTIÓN</v>
      </c>
      <c r="H129" s="3" t="str">
        <f>VLOOKUP(A129,'[1]BASE DTPA'!A:CV,8,0)</f>
        <v>2 CONTRATACIÓN DIRECTA</v>
      </c>
      <c r="I129" s="3" t="str">
        <f>VLOOKUP(A129,'[1]BASE DTPA'!A:CW,9,0)</f>
        <v>14 PRESTACIÓN DE SERVICIOS</v>
      </c>
      <c r="J129" s="1" t="str">
        <f>VLOOKUP(A129,'[1]BASE DTPA'!A:CX,10,0)</f>
        <v>N/A</v>
      </c>
      <c r="K129" s="1">
        <f>VLOOKUP(A129,'[1]BASE DTPA'!A:CY,11,0)</f>
        <v>80111600</v>
      </c>
      <c r="L129" s="6">
        <f>VLOOKUP(A129,'[1]BASE DTPA'!A:CZ,15,0)</f>
        <v>2084129</v>
      </c>
      <c r="M129" s="6">
        <f>VLOOKUP(A129,'[1]BASE DTPA'!A:DA,16,0)</f>
        <v>21605471</v>
      </c>
      <c r="N129" s="1" t="str">
        <f>VLOOKUP(A129,'[1]BASE DTPA'!A:DB,18,0)</f>
        <v>1 PERSONA NATURAL</v>
      </c>
      <c r="O129" s="1" t="str">
        <f>VLOOKUP(A129,'[1]BASE DTPA'!A:DC,19,0)</f>
        <v>3 CÉDULA DE CIUDADANÍA</v>
      </c>
      <c r="P129" s="6">
        <f>VLOOKUP(A129,'[1]BASE DTPA'!A:DD,20,0)</f>
        <v>94516253</v>
      </c>
      <c r="Q129" s="6" t="str">
        <f>VLOOKUP(A129,'[1]BASE DTPA'!A:DE,22,0)</f>
        <v>N-A</v>
      </c>
      <c r="R129" s="1" t="str">
        <f>VLOOKUP(A129,'[1]BASE DTPA'!A:DF,38,0)</f>
        <v>PNN FARALLONES DE CALI</v>
      </c>
      <c r="S129" s="1">
        <f>VLOOKUP(A129,'[1]BASE DTPA'!A:DG,43,0)</f>
        <v>311</v>
      </c>
      <c r="T129" s="8">
        <f>VLOOKUP(A129,'[1]BASE DTPA'!A:DH,53,0)</f>
        <v>45708</v>
      </c>
      <c r="U129" s="8">
        <f>VLOOKUP(A129,'[1]BASE DTPA'!A:DI,54,0)</f>
        <v>46022</v>
      </c>
      <c r="V129" s="1">
        <f>VLOOKUP(A129,'[1]BASE DTPA'!A:DJ,79,0)</f>
        <v>0</v>
      </c>
      <c r="W129" s="1" t="s">
        <v>373</v>
      </c>
      <c r="X129" s="10" t="str">
        <f>VLOOKUP(A129,'[1]BASE DTPA'!A:DL,70,0)</f>
        <v xml:space="preserve">https://community.secop.gov.co/Public/Tendering/ContractDetailView/Index?UniqueIdentifier=CO1.PCCNTR.7531921 </v>
      </c>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row>
    <row r="130" spans="1:92" x14ac:dyDescent="0.3">
      <c r="A130" s="2" t="s">
        <v>151</v>
      </c>
      <c r="B130" s="3" t="str">
        <f>VLOOKUP(A130,'[1]BASE DTPA'!A:CN,2,0)</f>
        <v>1 FONAM</v>
      </c>
      <c r="C130" s="3" t="str">
        <f>VLOOKUP(A130,'[1]BASE DTPA'!A:CQ,3,0)</f>
        <v>CPS-DTPA-130-2025</v>
      </c>
      <c r="D130" s="3" t="str">
        <f>VLOOKUP(A130,'[1]BASE DTPA'!A:CR,4,0)</f>
        <v>LUZ ESTER RESTREPO AMARILES</v>
      </c>
      <c r="E130" s="4">
        <f>VLOOKUP(A130,'[1]BASE DTPA'!A:CS,5,0)</f>
        <v>45708</v>
      </c>
      <c r="F130" s="5" t="str">
        <f>VLOOKUP(A130,'[1]BASE DTPA'!A:CT,6,0)</f>
        <v>Prestar servicios de apoyo a la gestión con plena autonomía técnica y administrativa en las actividades tecnicas requeridas del PNN Farallones de Cali para Implementar acciones encaminadas al sostenimiento del ecoturismo, especialmente en los ecosistemas andinos y de páramo, en el marco de la conservación de la diversidad biológica de las Áreas Protegidas del SINAP Nacional.</v>
      </c>
      <c r="G130" s="3" t="str">
        <f>VLOOKUP(A130,'[1]BASE DTPA'!A:CU,7,0)</f>
        <v>APOYO A LA GESTIÓN</v>
      </c>
      <c r="H130" s="3" t="str">
        <f>VLOOKUP(A130,'[1]BASE DTPA'!A:CV,8,0)</f>
        <v>2 CONTRATACIÓN DIRECTA</v>
      </c>
      <c r="I130" s="3" t="str">
        <f>VLOOKUP(A130,'[1]BASE DTPA'!A:CW,9,0)</f>
        <v>14 PRESTACIÓN DE SERVICIOS</v>
      </c>
      <c r="J130" s="1" t="str">
        <f>VLOOKUP(A130,'[1]BASE DTPA'!A:CX,10,0)</f>
        <v>N/A</v>
      </c>
      <c r="K130" s="1">
        <f>VLOOKUP(A130,'[1]BASE DTPA'!A:CY,11,0)</f>
        <v>80111600</v>
      </c>
      <c r="L130" s="6">
        <f>VLOOKUP(A130,'[1]BASE DTPA'!A:CZ,15,0)</f>
        <v>2680096</v>
      </c>
      <c r="M130" s="6">
        <f>VLOOKUP(A130,'[1]BASE DTPA'!A:DA,16,0)</f>
        <v>27783662</v>
      </c>
      <c r="N130" s="1" t="str">
        <f>VLOOKUP(A130,'[1]BASE DTPA'!A:DB,18,0)</f>
        <v>1 PERSONA NATURAL</v>
      </c>
      <c r="O130" s="1" t="str">
        <f>VLOOKUP(A130,'[1]BASE DTPA'!A:DC,19,0)</f>
        <v>3 CÉDULA DE CIUDADANÍA</v>
      </c>
      <c r="P130" s="6">
        <f>VLOOKUP(A130,'[1]BASE DTPA'!A:DD,20,0)</f>
        <v>24815360</v>
      </c>
      <c r="Q130" s="6" t="str">
        <f>VLOOKUP(A130,'[1]BASE DTPA'!A:DE,22,0)</f>
        <v>N-A</v>
      </c>
      <c r="R130" s="1" t="str">
        <f>VLOOKUP(A130,'[1]BASE DTPA'!A:DF,38,0)</f>
        <v>PNN FARALLONES DE CALI</v>
      </c>
      <c r="S130" s="1">
        <f>VLOOKUP(A130,'[1]BASE DTPA'!A:DG,43,0)</f>
        <v>311</v>
      </c>
      <c r="T130" s="8">
        <f>VLOOKUP(A130,'[1]BASE DTPA'!A:DH,53,0)</f>
        <v>45708</v>
      </c>
      <c r="U130" s="8">
        <f>VLOOKUP(A130,'[1]BASE DTPA'!A:DI,54,0)</f>
        <v>46022</v>
      </c>
      <c r="V130" s="1">
        <f>VLOOKUP(A130,'[1]BASE DTPA'!A:DJ,79,0)</f>
        <v>0</v>
      </c>
      <c r="W130" s="1" t="s">
        <v>373</v>
      </c>
      <c r="X130" s="10" t="str">
        <f>VLOOKUP(A130,'[1]BASE DTPA'!A:DL,70,0)</f>
        <v xml:space="preserve">https://community.secop.gov.co/Public/Tendering/ContractDetailView/Index?UniqueIdentifier=CO1.PCCNTR.7531965 </v>
      </c>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row>
    <row r="131" spans="1:92" x14ac:dyDescent="0.3">
      <c r="A131" s="2" t="s">
        <v>152</v>
      </c>
      <c r="B131" s="3" t="str">
        <f>VLOOKUP(A131,'[1]BASE DTPA'!A:CN,2,0)</f>
        <v>2 NACION</v>
      </c>
      <c r="C131" s="3" t="str">
        <f>VLOOKUP(A131,'[1]BASE DTPA'!A:CQ,3,0)</f>
        <v>CPS-DTPA-131-2025</v>
      </c>
      <c r="D131" s="3" t="str">
        <f>VLOOKUP(A131,'[1]BASE DTPA'!A:CR,4,0)</f>
        <v>ANA CRISTINA LIS FLOR</v>
      </c>
      <c r="E131" s="4">
        <f>VLOOKUP(A131,'[1]BASE DTPA'!A:CS,5,0)</f>
        <v>45708</v>
      </c>
      <c r="F131" s="5" t="str">
        <f>VLOOKUP(A131,'[1]BASE DTPA'!A:CT,6,0)</f>
        <v>Prestar servicios de apoyo a la gestión con plena autonomía técnica y administrativa en el PNN Munchique para adelantar actividades técnicas y administrativas de apoyo requeridas en la implementación de las Estrategias Especiales de Manejo en el marco de la conservación de diversidad biológica de las áreas protegidas del SINAP nacional.</v>
      </c>
      <c r="G131" s="3" t="str">
        <f>VLOOKUP(A131,'[1]BASE DTPA'!A:CU,7,0)</f>
        <v>APOYO A LA GESTIÓN</v>
      </c>
      <c r="H131" s="3" t="str">
        <f>VLOOKUP(A131,'[1]BASE DTPA'!A:CV,8,0)</f>
        <v>2 CONTRATACIÓN DIRECTA</v>
      </c>
      <c r="I131" s="3" t="str">
        <f>VLOOKUP(A131,'[1]BASE DTPA'!A:CW,9,0)</f>
        <v>14 PRESTACIÓN DE SERVICIOS</v>
      </c>
      <c r="J131" s="1" t="str">
        <f>VLOOKUP(A131,'[1]BASE DTPA'!A:CX,10,0)</f>
        <v>N/A</v>
      </c>
      <c r="K131" s="1">
        <f>VLOOKUP(A131,'[1]BASE DTPA'!A:CY,11,0)</f>
        <v>80111600</v>
      </c>
      <c r="L131" s="6">
        <f>VLOOKUP(A131,'[1]BASE DTPA'!A:CZ,15,0)</f>
        <v>2436452</v>
      </c>
      <c r="M131" s="6">
        <f>VLOOKUP(A131,'[1]BASE DTPA'!A:DA,16,0)</f>
        <v>25257886</v>
      </c>
      <c r="N131" s="1" t="str">
        <f>VLOOKUP(A131,'[1]BASE DTPA'!A:DB,18,0)</f>
        <v>1 PERSONA NATURAL</v>
      </c>
      <c r="O131" s="1" t="str">
        <f>VLOOKUP(A131,'[1]BASE DTPA'!A:DC,19,0)</f>
        <v>3 CÉDULA DE CIUDADANÍA</v>
      </c>
      <c r="P131" s="6">
        <f>VLOOKUP(A131,'[1]BASE DTPA'!A:DD,20,0)</f>
        <v>1002847004</v>
      </c>
      <c r="Q131" s="6" t="str">
        <f>VLOOKUP(A131,'[1]BASE DTPA'!A:DE,22,0)</f>
        <v>N-A</v>
      </c>
      <c r="R131" s="1" t="str">
        <f>VLOOKUP(A131,'[1]BASE DTPA'!A:DF,38,0)</f>
        <v>PNN MUNCHIQUE</v>
      </c>
      <c r="S131" s="1">
        <f>VLOOKUP(A131,'[1]BASE DTPA'!A:DG,43,0)</f>
        <v>311</v>
      </c>
      <c r="T131" s="8">
        <f>VLOOKUP(A131,'[1]BASE DTPA'!A:DH,53,0)</f>
        <v>45708</v>
      </c>
      <c r="U131" s="8">
        <f>VLOOKUP(A131,'[1]BASE DTPA'!A:DI,54,0)</f>
        <v>46022</v>
      </c>
      <c r="V131" s="1">
        <f>VLOOKUP(A131,'[1]BASE DTPA'!A:DJ,79,0)</f>
        <v>0</v>
      </c>
      <c r="W131" s="1" t="s">
        <v>373</v>
      </c>
      <c r="X131" s="10" t="str">
        <f>VLOOKUP(A131,'[1]BASE DTPA'!A:DL,70,0)</f>
        <v xml:space="preserve">https://community.secop.gov.co/Public/Tendering/ContractDetailView/Index?UniqueIdentifier=CO1.PCCNTR.7534474 </v>
      </c>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row>
    <row r="132" spans="1:92" x14ac:dyDescent="0.3">
      <c r="A132" s="2" t="s">
        <v>153</v>
      </c>
      <c r="B132" s="3" t="str">
        <f>VLOOKUP(A132,'[1]BASE DTPA'!A:CN,2,0)</f>
        <v>1 FONAM</v>
      </c>
      <c r="C132" s="3" t="str">
        <f>VLOOKUP(A132,'[1]BASE DTPA'!A:CQ,3,0)</f>
        <v>CPS-DTPA-132-2025</v>
      </c>
      <c r="D132" s="3" t="str">
        <f>VLOOKUP(A132,'[1]BASE DTPA'!A:CR,4,0)</f>
        <v>RUBIELA PECHENE FIGUEROA</v>
      </c>
      <c r="E132" s="4">
        <f>VLOOKUP(A132,'[1]BASE DTPA'!A:CS,5,0)</f>
        <v>45709</v>
      </c>
      <c r="F132" s="5" t="str">
        <f>VLOOKUP(A132,'[1]BASE DTPA'!A:CT,6,0)</f>
        <v>Prestar servicios de apoyo a la gestión con plena autonomía técnica y administrativa en las actividades requeridas del PNN Farallones de Cali, consistente en actividades de viverismo, en la producción y mantenimiento de plántulas para las actividades de restauración, especialmente en los ecosistemas andinos y de páramo, en el marco de la conservación de la diversidad biológica de las Áreas Protegidas del SINAP Nacional.</v>
      </c>
      <c r="G132" s="3" t="str">
        <f>VLOOKUP(A132,'[1]BASE DTPA'!A:CU,7,0)</f>
        <v>APOYO A LA GESTIÓN</v>
      </c>
      <c r="H132" s="3" t="str">
        <f>VLOOKUP(A132,'[1]BASE DTPA'!A:CV,8,0)</f>
        <v>2 CONTRATACIÓN DIRECTA</v>
      </c>
      <c r="I132" s="3" t="str">
        <f>VLOOKUP(A132,'[1]BASE DTPA'!A:CW,9,0)</f>
        <v>14 PRESTACIÓN DE SERVICIOS</v>
      </c>
      <c r="J132" s="1" t="str">
        <f>VLOOKUP(A132,'[1]BASE DTPA'!A:CX,10,0)</f>
        <v>N/A</v>
      </c>
      <c r="K132" s="1">
        <f>VLOOKUP(A132,'[1]BASE DTPA'!A:CY,11,0)</f>
        <v>80111600</v>
      </c>
      <c r="L132" s="6">
        <f>VLOOKUP(A132,'[1]BASE DTPA'!A:CZ,15,0)</f>
        <v>2084129</v>
      </c>
      <c r="M132" s="6">
        <f>VLOOKUP(A132,'[1]BASE DTPA'!A:DA,16,0)</f>
        <v>21536000</v>
      </c>
      <c r="N132" s="1" t="str">
        <f>VLOOKUP(A132,'[1]BASE DTPA'!A:DB,18,0)</f>
        <v>1 PERSONA NATURAL</v>
      </c>
      <c r="O132" s="1" t="str">
        <f>VLOOKUP(A132,'[1]BASE DTPA'!A:DC,19,0)</f>
        <v>3 CÉDULA DE CIUDADANÍA</v>
      </c>
      <c r="P132" s="6">
        <f>VLOOKUP(A132,'[1]BASE DTPA'!A:DD,20,0)</f>
        <v>66949244</v>
      </c>
      <c r="Q132" s="6" t="str">
        <f>VLOOKUP(A132,'[1]BASE DTPA'!A:DE,22,0)</f>
        <v>N-A</v>
      </c>
      <c r="R132" s="1" t="str">
        <f>VLOOKUP(A132,'[1]BASE DTPA'!A:DF,38,0)</f>
        <v>PNN FARALLONES DE CALI</v>
      </c>
      <c r="S132" s="1">
        <f>VLOOKUP(A132,'[1]BASE DTPA'!A:DG,43,0)</f>
        <v>310</v>
      </c>
      <c r="T132" s="8">
        <f>VLOOKUP(A132,'[1]BASE DTPA'!A:DH,53,0)</f>
        <v>45709</v>
      </c>
      <c r="U132" s="8">
        <f>VLOOKUP(A132,'[1]BASE DTPA'!A:DI,54,0)</f>
        <v>46022</v>
      </c>
      <c r="V132" s="1">
        <f>VLOOKUP(A132,'[1]BASE DTPA'!A:DJ,79,0)</f>
        <v>0</v>
      </c>
      <c r="W132" s="1" t="s">
        <v>373</v>
      </c>
      <c r="X132" s="10" t="str">
        <f>VLOOKUP(A132,'[1]BASE DTPA'!A:DL,70,0)</f>
        <v xml:space="preserve">https://community.secop.gov.co/Public/Tendering/ContractDetailView/Index?UniqueIdentifier=CO1.PCCNTR.7538124 </v>
      </c>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row>
    <row r="133" spans="1:92" x14ac:dyDescent="0.3">
      <c r="A133" s="2" t="s">
        <v>154</v>
      </c>
      <c r="B133" s="3" t="str">
        <f>VLOOKUP(A133,'[1]BASE DTPA'!A:CN,2,0)</f>
        <v>1 FONAM</v>
      </c>
      <c r="C133" s="3" t="str">
        <f>VLOOKUP(A133,'[1]BASE DTPA'!A:CQ,3,0)</f>
        <v>CPS-DTPA-133-2025</v>
      </c>
      <c r="D133" s="3" t="str">
        <f>VLOOKUP(A133,'[1]BASE DTPA'!A:CR,4,0)</f>
        <v>KAREN VIVIANA GRIJALBA BERMUDEZ</v>
      </c>
      <c r="E133" s="4">
        <f>VLOOKUP(A133,'[1]BASE DTPA'!A:CS,5,0)</f>
        <v>45709</v>
      </c>
      <c r="F133" s="5" t="str">
        <f>VLOOKUP(A133,'[1]BASE DTPA'!A:CT,6,0)</f>
        <v>Prestar servicios de apoyo a la gestion con plena autonomia tecnica y administrativa en las actividades requeridas del PNN Farallones de Cali, consistente en actividades de viverismo, en la produccion y mantenimiento de plantulas para las actividades de restauracion, especialmente en los ecosistemas andinos y de paramo, en el marco de la conservacion de la diversidad biologica de las Areas Protegidas del SINAP Nacional</v>
      </c>
      <c r="G133" s="3" t="str">
        <f>VLOOKUP(A133,'[1]BASE DTPA'!A:CU,7,0)</f>
        <v>APOYO A LA GESTIÓN</v>
      </c>
      <c r="H133" s="3" t="str">
        <f>VLOOKUP(A133,'[1]BASE DTPA'!A:CV,8,0)</f>
        <v>2 CONTRATACIÓN DIRECTA</v>
      </c>
      <c r="I133" s="3" t="str">
        <f>VLOOKUP(A133,'[1]BASE DTPA'!A:CW,9,0)</f>
        <v>14 PRESTACIÓN DE SERVICIOS</v>
      </c>
      <c r="J133" s="1" t="str">
        <f>VLOOKUP(A133,'[1]BASE DTPA'!A:CX,10,0)</f>
        <v>N/A</v>
      </c>
      <c r="K133" s="1">
        <f>VLOOKUP(A133,'[1]BASE DTPA'!A:CY,11,0)</f>
        <v>80111600</v>
      </c>
      <c r="L133" s="6">
        <f>VLOOKUP(A133,'[1]BASE DTPA'!A:CZ,15,0)</f>
        <v>2084129</v>
      </c>
      <c r="M133" s="6">
        <f>VLOOKUP(A133,'[1]BASE DTPA'!A:DA,16,0)</f>
        <v>21536000</v>
      </c>
      <c r="N133" s="1" t="str">
        <f>VLOOKUP(A133,'[1]BASE DTPA'!A:DB,18,0)</f>
        <v>1 PERSONA NATURAL</v>
      </c>
      <c r="O133" s="1" t="str">
        <f>VLOOKUP(A133,'[1]BASE DTPA'!A:DC,19,0)</f>
        <v>3 CÉDULA DE CIUDADANÍA</v>
      </c>
      <c r="P133" s="6">
        <f>VLOOKUP(A133,'[1]BASE DTPA'!A:DD,20,0)</f>
        <v>1143860234</v>
      </c>
      <c r="Q133" s="6" t="str">
        <f>VLOOKUP(A133,'[1]BASE DTPA'!A:DE,22,0)</f>
        <v>N-A</v>
      </c>
      <c r="R133" s="1" t="str">
        <f>VLOOKUP(A133,'[1]BASE DTPA'!A:DF,38,0)</f>
        <v>PNN FARALLONES DE CALI</v>
      </c>
      <c r="S133" s="1">
        <f>VLOOKUP(A133,'[1]BASE DTPA'!A:DG,43,0)</f>
        <v>310</v>
      </c>
      <c r="T133" s="8">
        <f>VLOOKUP(A133,'[1]BASE DTPA'!A:DH,53,0)</f>
        <v>45709</v>
      </c>
      <c r="U133" s="8">
        <f>VLOOKUP(A133,'[1]BASE DTPA'!A:DI,54,0)</f>
        <v>46022</v>
      </c>
      <c r="V133" s="1">
        <f>VLOOKUP(A133,'[1]BASE DTPA'!A:DJ,79,0)</f>
        <v>0</v>
      </c>
      <c r="W133" s="1" t="s">
        <v>373</v>
      </c>
      <c r="X133" s="10" t="str">
        <f>VLOOKUP(A133,'[1]BASE DTPA'!A:DL,70,0)</f>
        <v xml:space="preserve">https://community.secop.gov.co/Public/Tendering/ContractDetailView/Index?UniqueIdentifier=CO1.PCCNTR.7537935 </v>
      </c>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row>
    <row r="134" spans="1:92" x14ac:dyDescent="0.3">
      <c r="A134" s="2" t="s">
        <v>154</v>
      </c>
      <c r="B134" s="3" t="str">
        <f>VLOOKUP(A134,'[1]BASE DTPA'!A:CN,2,0)</f>
        <v>1 FONAM</v>
      </c>
      <c r="C134" s="3" t="str">
        <f>VLOOKUP(A134,'[1]BASE DTPA'!A:CQ,3,0)</f>
        <v>CPS-DTPA-133-2025</v>
      </c>
      <c r="D134" s="3" t="str">
        <f>VLOOKUP(A134,'[1]BASE DTPA'!A:CR,4,0)</f>
        <v>KAREN VIVIANA GRIJALBA BERMUDEZ</v>
      </c>
      <c r="E134" s="4">
        <f>VLOOKUP(A134,'[1]BASE DTPA'!A:CS,5,0)</f>
        <v>45709</v>
      </c>
      <c r="F134" s="5" t="str">
        <f>VLOOKUP(A134,'[1]BASE DTPA'!A:CT,6,0)</f>
        <v>Prestar servicios de apoyo a la gestion con plena autonomia tecnica y administrativa en las actividades requeridas del PNN Farallones de Cali, consistente en actividades de viverismo, en la produccion y mantenimiento de plantulas para las actividades de restauracion, especialmente en los ecosistemas andinos y de paramo, en el marco de la conservacion de la diversidad biologica de las Areas Protegidas del SINAP Nacional</v>
      </c>
      <c r="G134" s="3" t="str">
        <f>VLOOKUP(A134,'[1]BASE DTPA'!A:CU,7,0)</f>
        <v>APOYO A LA GESTIÓN</v>
      </c>
      <c r="H134" s="3" t="str">
        <f>VLOOKUP(A134,'[1]BASE DTPA'!A:CV,8,0)</f>
        <v>2 CONTRATACIÓN DIRECTA</v>
      </c>
      <c r="I134" s="3" t="str">
        <f>VLOOKUP(A134,'[1]BASE DTPA'!A:CW,9,0)</f>
        <v>14 PRESTACIÓN DE SERVICIOS</v>
      </c>
      <c r="J134" s="1" t="str">
        <f>VLOOKUP(A134,'[1]BASE DTPA'!A:CX,10,0)</f>
        <v>N/A</v>
      </c>
      <c r="K134" s="1">
        <f>VLOOKUP(A134,'[1]BASE DTPA'!A:CY,11,0)</f>
        <v>80111600</v>
      </c>
      <c r="L134" s="6">
        <f>VLOOKUP(A134,'[1]BASE DTPA'!A:CZ,15,0)</f>
        <v>2084129</v>
      </c>
      <c r="M134" s="6">
        <f>VLOOKUP(A134,'[1]BASE DTPA'!A:DA,16,0)</f>
        <v>21536000</v>
      </c>
      <c r="N134" s="1" t="str">
        <f>VLOOKUP(A134,'[1]BASE DTPA'!A:DB,18,0)</f>
        <v>1 PERSONA NATURAL</v>
      </c>
      <c r="O134" s="1" t="str">
        <f>VLOOKUP(A134,'[1]BASE DTPA'!A:DC,19,0)</f>
        <v>3 CÉDULA DE CIUDADANÍA</v>
      </c>
      <c r="P134" s="6">
        <f>VLOOKUP(A134,'[1]BASE DTPA'!A:DD,20,0)</f>
        <v>1143860234</v>
      </c>
      <c r="Q134" s="6" t="str">
        <f>VLOOKUP(A134,'[1]BASE DTPA'!A:DE,22,0)</f>
        <v>N-A</v>
      </c>
      <c r="R134" s="1" t="str">
        <f>VLOOKUP(A134,'[1]BASE DTPA'!A:DF,38,0)</f>
        <v>PNN FARALLONES DE CALI</v>
      </c>
      <c r="S134" s="1">
        <f>VLOOKUP(A134,'[1]BASE DTPA'!A:DG,43,0)</f>
        <v>310</v>
      </c>
      <c r="T134" s="8">
        <f>VLOOKUP(A134,'[1]BASE DTPA'!A:DH,53,0)</f>
        <v>45709</v>
      </c>
      <c r="U134" s="8">
        <f>VLOOKUP(A134,'[1]BASE DTPA'!A:DI,54,0)</f>
        <v>46022</v>
      </c>
      <c r="V134" s="1">
        <f>VLOOKUP(A134,'[1]BASE DTPA'!A:DJ,79,0)</f>
        <v>0</v>
      </c>
      <c r="W134" s="1" t="s">
        <v>373</v>
      </c>
      <c r="X134" s="10" t="str">
        <f>VLOOKUP(A134,'[1]BASE DTPA'!A:DL,70,0)</f>
        <v xml:space="preserve">https://community.secop.gov.co/Public/Tendering/ContractDetailView/Index?UniqueIdentifier=CO1.PCCNTR.7537935 </v>
      </c>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row>
    <row r="135" spans="1:92" x14ac:dyDescent="0.3">
      <c r="A135" s="2" t="s">
        <v>155</v>
      </c>
      <c r="B135" s="3" t="str">
        <f>VLOOKUP(A135,'[1]BASE DTPA'!A:CN,2,0)</f>
        <v>1 FONAM</v>
      </c>
      <c r="C135" s="3" t="str">
        <f>VLOOKUP(A135,'[1]BASE DTPA'!A:CQ,3,0)</f>
        <v>CPS-DTPA-134-2025</v>
      </c>
      <c r="D135" s="3" t="str">
        <f>VLOOKUP(A135,'[1]BASE DTPA'!A:CR,4,0)</f>
        <v>CESAR AUGUSTO RUEDA CORRAL</v>
      </c>
      <c r="E135" s="4">
        <f>VLOOKUP(A135,'[1]BASE DTPA'!A:CS,5,0)</f>
        <v>45709</v>
      </c>
      <c r="F135" s="5" t="str">
        <f>VLOOKUP(A135,'[1]BASE DTPA'!A:CT,6,0)</f>
        <v>Prestar servicios de apoyo a la gestión con plena autonomía técnica y administrativa en las actividades tecnicas requeridas del PNN Farallones de Cali para Implementar las acciones de prevención, vigilancia y control en las áreas protegidas administradas por PNNC , especialmente en los ecosistemas andinos y de páramo, en el marco de la conservación de la diversidad biológica de las Áreas Protegidas del SINAP Nacional.</v>
      </c>
      <c r="G135" s="3" t="str">
        <f>VLOOKUP(A135,'[1]BASE DTPA'!A:CU,7,0)</f>
        <v>APOYO A LA GESTIÓN</v>
      </c>
      <c r="H135" s="3" t="str">
        <f>VLOOKUP(A135,'[1]BASE DTPA'!A:CV,8,0)</f>
        <v>2 CONTRATACIÓN DIRECTA</v>
      </c>
      <c r="I135" s="3" t="str">
        <f>VLOOKUP(A135,'[1]BASE DTPA'!A:CW,9,0)</f>
        <v>14 PRESTACIÓN DE SERVICIOS</v>
      </c>
      <c r="J135" s="1" t="str">
        <f>VLOOKUP(A135,'[1]BASE DTPA'!A:CX,10,0)</f>
        <v>N/A</v>
      </c>
      <c r="K135" s="1">
        <f>VLOOKUP(A135,'[1]BASE DTPA'!A:CY,11,0)</f>
        <v>80111600</v>
      </c>
      <c r="L135" s="6">
        <f>VLOOKUP(A135,'[1]BASE DTPA'!A:CZ,15,0)</f>
        <v>2680096</v>
      </c>
      <c r="M135" s="6">
        <f>VLOOKUP(A135,'[1]BASE DTPA'!A:DA,16,0)</f>
        <v>27694325</v>
      </c>
      <c r="N135" s="1" t="str">
        <f>VLOOKUP(A135,'[1]BASE DTPA'!A:DB,18,0)</f>
        <v>1 PERSONA NATURAL</v>
      </c>
      <c r="O135" s="1" t="str">
        <f>VLOOKUP(A135,'[1]BASE DTPA'!A:DC,19,0)</f>
        <v>3 CÉDULA DE CIUDADANÍA</v>
      </c>
      <c r="P135" s="6">
        <f>VLOOKUP(A135,'[1]BASE DTPA'!A:DD,20,0)</f>
        <v>16798438</v>
      </c>
      <c r="Q135" s="6" t="str">
        <f>VLOOKUP(A135,'[1]BASE DTPA'!A:DE,22,0)</f>
        <v>N-A</v>
      </c>
      <c r="R135" s="1" t="str">
        <f>VLOOKUP(A135,'[1]BASE DTPA'!A:DF,38,0)</f>
        <v>PNN FARALLONES DE CALI</v>
      </c>
      <c r="S135" s="1">
        <f>VLOOKUP(A135,'[1]BASE DTPA'!A:DG,43,0)</f>
        <v>310</v>
      </c>
      <c r="T135" s="8">
        <f>VLOOKUP(A135,'[1]BASE DTPA'!A:DH,53,0)</f>
        <v>45709</v>
      </c>
      <c r="U135" s="8">
        <f>VLOOKUP(A135,'[1]BASE DTPA'!A:DI,54,0)</f>
        <v>46022</v>
      </c>
      <c r="V135" s="1">
        <f>VLOOKUP(A135,'[1]BASE DTPA'!A:DJ,79,0)</f>
        <v>0</v>
      </c>
      <c r="W135" s="1" t="s">
        <v>373</v>
      </c>
      <c r="X135" s="10" t="str">
        <f>VLOOKUP(A135,'[1]BASE DTPA'!A:DL,70,0)</f>
        <v xml:space="preserve"> https://community.secop.gov.co/Public/Tendering/ContractDetailView/Index?UniqueIdentifier=CO1.PCCNTR.7540110 </v>
      </c>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row>
    <row r="136" spans="1:92" x14ac:dyDescent="0.3">
      <c r="A136" s="2" t="s">
        <v>156</v>
      </c>
      <c r="B136" s="3" t="str">
        <f>VLOOKUP(A136,'[1]BASE DTPA'!A:CN,2,0)</f>
        <v>1 FONAM</v>
      </c>
      <c r="C136" s="3" t="str">
        <f>VLOOKUP(A136,'[1]BASE DTPA'!A:CQ,3,0)</f>
        <v>CPS-DTPA-135-2025</v>
      </c>
      <c r="D136" s="3" t="str">
        <f>VLOOKUP(A136,'[1]BASE DTPA'!A:CR,4,0)</f>
        <v>SANDRA MLIENA VILLADA HERNANDEZ</v>
      </c>
      <c r="E136" s="4">
        <f>VLOOKUP(A136,'[1]BASE DTPA'!A:CS,5,0)</f>
        <v>45709</v>
      </c>
      <c r="F136" s="5" t="str">
        <f>VLOOKUP(A136,'[1]BASE DTPA'!A:CT,6,0)</f>
        <v>PA04-3202060-19-1-071 Prestar servicios de apoyo a la gestion con plena autonomia tecnica y administrativa en el PNN Farallones de Cali en la realizacion de las actividades necesarias para el seguimiento a los Acuerdos suscritos con las familias campesinas que usan o habitan las areas protegidas, especialmente en los ecosistemas andinos y de paramo, en el marco de la conservacion de la diversidad biologica de las Areas Protegidas del SINAP Nacional</v>
      </c>
      <c r="G136" s="3" t="str">
        <f>VLOOKUP(A136,'[1]BASE DTPA'!A:CU,7,0)</f>
        <v>APOYO A LA GESTIÓN</v>
      </c>
      <c r="H136" s="3" t="str">
        <f>VLOOKUP(A136,'[1]BASE DTPA'!A:CV,8,0)</f>
        <v>2 CONTRATACIÓN DIRECTA</v>
      </c>
      <c r="I136" s="3" t="str">
        <f>VLOOKUP(A136,'[1]BASE DTPA'!A:CW,9,0)</f>
        <v>14 PRESTACIÓN DE SERVICIOS</v>
      </c>
      <c r="J136" s="1" t="str">
        <f>VLOOKUP(A136,'[1]BASE DTPA'!A:CX,10,0)</f>
        <v>N/A</v>
      </c>
      <c r="K136" s="1">
        <f>VLOOKUP(A136,'[1]BASE DTPA'!A:CY,11,0)</f>
        <v>80111600</v>
      </c>
      <c r="L136" s="6">
        <f>VLOOKUP(A136,'[1]BASE DTPA'!A:CZ,15,0)</f>
        <v>2680096</v>
      </c>
      <c r="M136" s="6">
        <f>VLOOKUP(A136,'[1]BASE DTPA'!A:DA,16,0)</f>
        <v>27694325</v>
      </c>
      <c r="N136" s="1" t="str">
        <f>VLOOKUP(A136,'[1]BASE DTPA'!A:DB,18,0)</f>
        <v>1 PERSONA NATURAL</v>
      </c>
      <c r="O136" s="1" t="str">
        <f>VLOOKUP(A136,'[1]BASE DTPA'!A:DC,19,0)</f>
        <v>3 CÉDULA DE CIUDADANÍA</v>
      </c>
      <c r="P136" s="6">
        <f>VLOOKUP(A136,'[1]BASE DTPA'!A:DD,20,0)</f>
        <v>66913031</v>
      </c>
      <c r="Q136" s="6" t="str">
        <f>VLOOKUP(A136,'[1]BASE DTPA'!A:DE,22,0)</f>
        <v>N-A</v>
      </c>
      <c r="R136" s="1" t="str">
        <f>VLOOKUP(A136,'[1]BASE DTPA'!A:DF,38,0)</f>
        <v>PNN FARALLONES DE CALI</v>
      </c>
      <c r="S136" s="1">
        <f>VLOOKUP(A136,'[1]BASE DTPA'!A:DG,43,0)</f>
        <v>310</v>
      </c>
      <c r="T136" s="8">
        <f>VLOOKUP(A136,'[1]BASE DTPA'!A:DH,53,0)</f>
        <v>45709</v>
      </c>
      <c r="U136" s="8">
        <f>VLOOKUP(A136,'[1]BASE DTPA'!A:DI,54,0)</f>
        <v>46022</v>
      </c>
      <c r="V136" s="1">
        <f>VLOOKUP(A136,'[1]BASE DTPA'!A:DJ,79,0)</f>
        <v>0</v>
      </c>
      <c r="W136" s="1" t="s">
        <v>373</v>
      </c>
      <c r="X136" s="10" t="str">
        <f>VLOOKUP(A136,'[1]BASE DTPA'!A:DL,70,0)</f>
        <v xml:space="preserve">https://community.secop.gov.co/Public/Tendering/ContractDetailView/Index?UniqueIdentifier=CO1.PCCNTR.7542600 </v>
      </c>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row>
    <row r="137" spans="1:92" x14ac:dyDescent="0.3">
      <c r="A137" s="2" t="s">
        <v>157</v>
      </c>
      <c r="B137" s="3" t="str">
        <f>VLOOKUP(A137,'[1]BASE DTPA'!A:CN,2,0)</f>
        <v>1 FONAM</v>
      </c>
      <c r="C137" s="3" t="str">
        <f>VLOOKUP(A137,'[1]BASE DTPA'!A:CQ,3,0)</f>
        <v>CPS-DTPA-136-2025</v>
      </c>
      <c r="D137" s="3" t="str">
        <f>VLOOKUP(A137,'[1]BASE DTPA'!A:CR,4,0)</f>
        <v>JOSÉ FERNELY MENA DÍAZ</v>
      </c>
      <c r="E137" s="4">
        <f>VLOOKUP(A137,'[1]BASE DTPA'!A:CS,5,0)</f>
        <v>45709</v>
      </c>
      <c r="F137" s="5" t="str">
        <f>VLOOKUP(A137,'[1]BASE DTPA'!A:CT,6,0)</f>
        <v>Prestar servicios de apoyo a la gestión con plena autonomía técnica y administrativa en el PNN Utría para desarrollar las acciones operativas derivadas de plan de ordenamiento ecoturístico del área protegida en el marco de la conservación de la diversidad biológica de las áreas protegidas del SINAP nacional.</v>
      </c>
      <c r="G137" s="3" t="str">
        <f>VLOOKUP(A137,'[1]BASE DTPA'!A:CU,7,0)</f>
        <v>APOYO A LA GESTIÓN</v>
      </c>
      <c r="H137" s="3" t="str">
        <f>VLOOKUP(A137,'[1]BASE DTPA'!A:CV,8,0)</f>
        <v>2 CONTRATACIÓN DIRECTA</v>
      </c>
      <c r="I137" s="3" t="str">
        <f>VLOOKUP(A137,'[1]BASE DTPA'!A:CW,9,0)</f>
        <v>14 PRESTACIÓN DE SERVICIOS</v>
      </c>
      <c r="J137" s="1" t="str">
        <f>VLOOKUP(A137,'[1]BASE DTPA'!A:CX,10,0)</f>
        <v>N/A</v>
      </c>
      <c r="K137" s="1">
        <f>VLOOKUP(A137,'[1]BASE DTPA'!A:CY,11,0)</f>
        <v>80111600</v>
      </c>
      <c r="L137" s="6">
        <f>VLOOKUP(A137,'[1]BASE DTPA'!A:CZ,15,0)</f>
        <v>2084129</v>
      </c>
      <c r="M137" s="6">
        <f>VLOOKUP(A137,'[1]BASE DTPA'!A:DA,16,0)</f>
        <v>20771819</v>
      </c>
      <c r="N137" s="1" t="str">
        <f>VLOOKUP(A137,'[1]BASE DTPA'!A:DB,18,0)</f>
        <v>1 PERSONA NATURAL</v>
      </c>
      <c r="O137" s="1" t="str">
        <f>VLOOKUP(A137,'[1]BASE DTPA'!A:DC,19,0)</f>
        <v>3 CÉDULA DE CIUDADANÍA</v>
      </c>
      <c r="P137" s="6">
        <f>VLOOKUP(A137,'[1]BASE DTPA'!A:DD,20,0)</f>
        <v>4847360</v>
      </c>
      <c r="Q137" s="6" t="str">
        <f>VLOOKUP(A137,'[1]BASE DTPA'!A:DE,22,0)</f>
        <v>N-A</v>
      </c>
      <c r="R137" s="1" t="str">
        <f>VLOOKUP(A137,'[1]BASE DTPA'!A:DF,38,0)</f>
        <v>PNN UTRÍA</v>
      </c>
      <c r="S137" s="1">
        <f>VLOOKUP(A137,'[1]BASE DTPA'!A:DG,43,0)</f>
        <v>299</v>
      </c>
      <c r="T137" s="8">
        <f>VLOOKUP(A137,'[1]BASE DTPA'!A:DH,53,0)</f>
        <v>45709</v>
      </c>
      <c r="U137" s="8">
        <f>VLOOKUP(A137,'[1]BASE DTPA'!A:DI,54,0)</f>
        <v>46010</v>
      </c>
      <c r="V137" s="1">
        <f>VLOOKUP(A137,'[1]BASE DTPA'!A:DJ,79,0)</f>
        <v>0</v>
      </c>
      <c r="W137" s="1" t="s">
        <v>373</v>
      </c>
      <c r="X137" s="10" t="str">
        <f>VLOOKUP(A137,'[1]BASE DTPA'!A:DL,70,0)</f>
        <v xml:space="preserve">https://community.secop.gov.co/Public/Tendering/ContractDetailView/Index?UniqueIdentifier=CO1.PCCNTR.7541062 </v>
      </c>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row>
    <row r="138" spans="1:92" x14ac:dyDescent="0.3">
      <c r="A138" s="2" t="s">
        <v>158</v>
      </c>
      <c r="B138" s="3" t="str">
        <f>VLOOKUP(A138,'[1]BASE DTPA'!A:CN,2,0)</f>
        <v>1 FONAM</v>
      </c>
      <c r="C138" s="3" t="str">
        <f>VLOOKUP(A138,'[1]BASE DTPA'!A:CQ,3,0)</f>
        <v>CPS-DTPA-137-2025</v>
      </c>
      <c r="D138" s="3" t="str">
        <f>VLOOKUP(A138,'[1]BASE DTPA'!A:CR,4,0)</f>
        <v>ELMER RENTERÍA MATURANA</v>
      </c>
      <c r="E138" s="4">
        <f>VLOOKUP(A138,'[1]BASE DTPA'!A:CS,5,0)</f>
        <v>45709</v>
      </c>
      <c r="F138" s="5" t="str">
        <f>VLOOKUP(A138,'[1]BASE DTPA'!A:CT,6,0)</f>
        <v>Prestar servicios profesionales con plena autonomía técnica y administrativa para implementar el proceso de restauración en las zonas degradadas y/o alteradas del PNN Utría y/o zonas de influencia en el marco de la conservación de diversidad biológica de las áreas del SINAP nacional.</v>
      </c>
      <c r="G138" s="3" t="str">
        <f>VLOOKUP(A138,'[1]BASE DTPA'!A:CU,7,0)</f>
        <v>PROFESIONAL</v>
      </c>
      <c r="H138" s="3" t="str">
        <f>VLOOKUP(A138,'[1]BASE DTPA'!A:CV,8,0)</f>
        <v>2 CONTRATACIÓN DIRECTA</v>
      </c>
      <c r="I138" s="3" t="str">
        <f>VLOOKUP(A138,'[1]BASE DTPA'!A:CW,9,0)</f>
        <v>14 PRESTACIÓN DE SERVICIOS</v>
      </c>
      <c r="J138" s="1" t="str">
        <f>VLOOKUP(A138,'[1]BASE DTPA'!A:CX,10,0)</f>
        <v>N/A</v>
      </c>
      <c r="K138" s="1">
        <f>VLOOKUP(A138,'[1]BASE DTPA'!A:CY,11,0)</f>
        <v>80111600</v>
      </c>
      <c r="L138" s="6">
        <f>VLOOKUP(A138,'[1]BASE DTPA'!A:CZ,15,0)</f>
        <v>5106004</v>
      </c>
      <c r="M138" s="6">
        <f>VLOOKUP(A138,'[1]BASE DTPA'!A:DA,16,0)</f>
        <v>52251441</v>
      </c>
      <c r="N138" s="1" t="str">
        <f>VLOOKUP(A138,'[1]BASE DTPA'!A:DB,18,0)</f>
        <v>1 PERSONA NATURAL</v>
      </c>
      <c r="O138" s="1" t="str">
        <f>VLOOKUP(A138,'[1]BASE DTPA'!A:DC,19,0)</f>
        <v>3 CÉDULA DE CIUDADANÍA</v>
      </c>
      <c r="P138" s="6">
        <f>VLOOKUP(A138,'[1]BASE DTPA'!A:DD,20,0)</f>
        <v>12022784</v>
      </c>
      <c r="Q138" s="6" t="str">
        <f>VLOOKUP(A138,'[1]BASE DTPA'!A:DE,22,0)</f>
        <v>N-A</v>
      </c>
      <c r="R138" s="1" t="str">
        <f>VLOOKUP(A138,'[1]BASE DTPA'!A:DF,38,0)</f>
        <v>PNN UTRÍA</v>
      </c>
      <c r="S138" s="1">
        <f>VLOOKUP(A138,'[1]BASE DTPA'!A:DG,43,0)</f>
        <v>307</v>
      </c>
      <c r="T138" s="8">
        <f>VLOOKUP(A138,'[1]BASE DTPA'!A:DH,53,0)</f>
        <v>45709</v>
      </c>
      <c r="U138" s="8">
        <f>VLOOKUP(A138,'[1]BASE DTPA'!A:DI,54,0)</f>
        <v>46018</v>
      </c>
      <c r="V138" s="1">
        <f>VLOOKUP(A138,'[1]BASE DTPA'!A:DJ,79,0)</f>
        <v>0</v>
      </c>
      <c r="W138" s="1" t="s">
        <v>373</v>
      </c>
      <c r="X138" s="10" t="str">
        <f>VLOOKUP(A138,'[1]BASE DTPA'!A:DL,70,0)</f>
        <v xml:space="preserve">https://community.secop.gov.co/Public/Tendering/ContractDetailView/Index?UniqueIdentifier=CO1.PCCNTR.7541157 </v>
      </c>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row>
    <row r="139" spans="1:92" x14ac:dyDescent="0.3">
      <c r="A139" s="2" t="s">
        <v>159</v>
      </c>
      <c r="B139" s="3" t="str">
        <f>VLOOKUP(A139,'[1]BASE DTPA'!A:CN,2,0)</f>
        <v>1 FONAM</v>
      </c>
      <c r="C139" s="3" t="str">
        <f>VLOOKUP(A139,'[1]BASE DTPA'!A:CQ,3,0)</f>
        <v>CPS-DTPA-138-2025</v>
      </c>
      <c r="D139" s="3" t="str">
        <f>VLOOKUP(A139,'[1]BASE DTPA'!A:CR,4,0)</f>
        <v>LAURA ISABEL GIRALDO HERREÑO</v>
      </c>
      <c r="E139" s="4">
        <f>VLOOKUP(A139,'[1]BASE DTPA'!A:CS,5,0)</f>
        <v>45709</v>
      </c>
      <c r="F139" s="5" t="str">
        <f>VLOOKUP(A139,'[1]BASE DTPA'!A:CT,6,0)</f>
        <v>Prestar servicios profesionales con plena autonomía técnica y administrativa para implementar el proceso de restauración en las zonas degradadas y/o alteradas del PNN Utría y/o zonas de influencia en el marco de la conservación de diversidad biológica de las áreas del SINAP nacional.</v>
      </c>
      <c r="G139" s="3" t="str">
        <f>VLOOKUP(A139,'[1]BASE DTPA'!A:CU,7,0)</f>
        <v>PROFESIONAL</v>
      </c>
      <c r="H139" s="3" t="str">
        <f>VLOOKUP(A139,'[1]BASE DTPA'!A:CV,8,0)</f>
        <v>2 CONTRATACIÓN DIRECTA</v>
      </c>
      <c r="I139" s="3" t="str">
        <f>VLOOKUP(A139,'[1]BASE DTPA'!A:CW,9,0)</f>
        <v>14 PRESTACIÓN DE SERVICIOS</v>
      </c>
      <c r="J139" s="1" t="str">
        <f>VLOOKUP(A139,'[1]BASE DTPA'!A:CX,10,0)</f>
        <v>N/A</v>
      </c>
      <c r="K139" s="1">
        <f>VLOOKUP(A139,'[1]BASE DTPA'!A:CY,11,0)</f>
        <v>80111600</v>
      </c>
      <c r="L139" s="6">
        <f>VLOOKUP(A139,'[1]BASE DTPA'!A:CZ,15,0)</f>
        <v>3818858</v>
      </c>
      <c r="M139" s="6">
        <f>VLOOKUP(A139,'[1]BASE DTPA'!A:DA,16,0)</f>
        <v>39461533</v>
      </c>
      <c r="N139" s="1" t="str">
        <f>VLOOKUP(A139,'[1]BASE DTPA'!A:DB,18,0)</f>
        <v>1 PERSONA NATURAL</v>
      </c>
      <c r="O139" s="1" t="str">
        <f>VLOOKUP(A139,'[1]BASE DTPA'!A:DC,19,0)</f>
        <v>3 CÉDULA DE CIUDADANÍA</v>
      </c>
      <c r="P139" s="6">
        <f>VLOOKUP(A139,'[1]BASE DTPA'!A:DD,20,0)</f>
        <v>1004870947</v>
      </c>
      <c r="Q139" s="6" t="str">
        <f>VLOOKUP(A139,'[1]BASE DTPA'!A:DE,22,0)</f>
        <v>N-A</v>
      </c>
      <c r="R139" s="1" t="str">
        <f>VLOOKUP(A139,'[1]BASE DTPA'!A:DF,38,0)</f>
        <v>PNN UTRÍA</v>
      </c>
      <c r="S139" s="1">
        <f>VLOOKUP(A139,'[1]BASE DTPA'!A:DG,43,0)</f>
        <v>310</v>
      </c>
      <c r="T139" s="8">
        <f>VLOOKUP(A139,'[1]BASE DTPA'!A:DH,53,0)</f>
        <v>45709</v>
      </c>
      <c r="U139" s="8">
        <f>VLOOKUP(A139,'[1]BASE DTPA'!A:DI,54,0)</f>
        <v>46022</v>
      </c>
      <c r="V139" s="1">
        <f>VLOOKUP(A139,'[1]BASE DTPA'!A:DJ,79,0)</f>
        <v>0</v>
      </c>
      <c r="W139" s="1" t="s">
        <v>373</v>
      </c>
      <c r="X139" s="10" t="str">
        <f>VLOOKUP(A139,'[1]BASE DTPA'!A:DL,70,0)</f>
        <v xml:space="preserve"> https://community.secop.gov.co/Public/Tendering/ContractDetailView/Index?UniqueIdentifier=CO1.PCCNTR.7541613</v>
      </c>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row>
    <row r="140" spans="1:92" x14ac:dyDescent="0.3">
      <c r="A140" s="2" t="s">
        <v>160</v>
      </c>
      <c r="B140" s="3" t="str">
        <f>VLOOKUP(A140,'[1]BASE DTPA'!A:CN,2,0)</f>
        <v>1 FONAM</v>
      </c>
      <c r="C140" s="3" t="str">
        <f>VLOOKUP(A140,'[1]BASE DTPA'!A:CQ,3,0)</f>
        <v>CPS-DTPA-139-2025</v>
      </c>
      <c r="D140" s="3" t="str">
        <f>VLOOKUP(A140,'[1]BASE DTPA'!A:CR,4,0)</f>
        <v>ELVIN CONDE BANUVI</v>
      </c>
      <c r="E140" s="4">
        <f>VLOOKUP(A140,'[1]BASE DTPA'!A:CS,5,0)</f>
        <v>45709</v>
      </c>
      <c r="F140" s="5" t="str">
        <f>VLOOKUP(A140,'[1]BASE DTPA'!A:CT,6,0)</f>
        <v>Prestar servicios de apoyo a la gestión con plena autonomía técnica y administrativa en el PNN Utría en el desarrollo operativo de las acciones adelantadas en el proceso de restauración en las zonas degradadas y/o alteradas del área protegida y/o zonas de influencia, en el marco de la conservación de la diversidad biológica de las áreas protegidas del SINAP nacional.</v>
      </c>
      <c r="G140" s="3" t="str">
        <f>VLOOKUP(A140,'[1]BASE DTPA'!A:CU,7,0)</f>
        <v>APOYO A LA GESTIÓN</v>
      </c>
      <c r="H140" s="3" t="str">
        <f>VLOOKUP(A140,'[1]BASE DTPA'!A:CV,8,0)</f>
        <v>2 CONTRATACIÓN DIRECTA</v>
      </c>
      <c r="I140" s="3" t="str">
        <f>VLOOKUP(A140,'[1]BASE DTPA'!A:CW,9,0)</f>
        <v>14 PRESTACIÓN DE SERVICIOS</v>
      </c>
      <c r="J140" s="1" t="str">
        <f>VLOOKUP(A140,'[1]BASE DTPA'!A:CX,10,0)</f>
        <v>N/A</v>
      </c>
      <c r="K140" s="1">
        <f>VLOOKUP(A140,'[1]BASE DTPA'!A:CY,11,0)</f>
        <v>80111600</v>
      </c>
      <c r="L140" s="6">
        <f>VLOOKUP(A140,'[1]BASE DTPA'!A:CZ,15,0)</f>
        <v>2084129</v>
      </c>
      <c r="M140" s="6">
        <f>VLOOKUP(A140,'[1]BASE DTPA'!A:DA,16,0)</f>
        <v>20771819</v>
      </c>
      <c r="N140" s="1" t="str">
        <f>VLOOKUP(A140,'[1]BASE DTPA'!A:DB,18,0)</f>
        <v>1 PERSONA NATURAL</v>
      </c>
      <c r="O140" s="1" t="str">
        <f>VLOOKUP(A140,'[1]BASE DTPA'!A:DC,19,0)</f>
        <v>3 CÉDULA DE CIUDADANÍA</v>
      </c>
      <c r="P140" s="6">
        <f>VLOOKUP(A140,'[1]BASE DTPA'!A:DD,20,0)</f>
        <v>1149443847</v>
      </c>
      <c r="Q140" s="6" t="str">
        <f>VLOOKUP(A140,'[1]BASE DTPA'!A:DE,22,0)</f>
        <v>N-A</v>
      </c>
      <c r="R140" s="1" t="str">
        <f>VLOOKUP(A140,'[1]BASE DTPA'!A:DF,38,0)</f>
        <v>PNN UTRÍA</v>
      </c>
      <c r="S140" s="1">
        <f>VLOOKUP(A140,'[1]BASE DTPA'!A:DG,43,0)</f>
        <v>299</v>
      </c>
      <c r="T140" s="8">
        <f>VLOOKUP(A140,'[1]BASE DTPA'!A:DH,53,0)</f>
        <v>45709</v>
      </c>
      <c r="U140" s="8">
        <f>VLOOKUP(A140,'[1]BASE DTPA'!A:DI,54,0)</f>
        <v>46010</v>
      </c>
      <c r="V140" s="1">
        <f>VLOOKUP(A140,'[1]BASE DTPA'!A:DJ,79,0)</f>
        <v>0</v>
      </c>
      <c r="W140" s="1" t="s">
        <v>373</v>
      </c>
      <c r="X140" s="10" t="str">
        <f>VLOOKUP(A140,'[1]BASE DTPA'!A:DL,70,0)</f>
        <v xml:space="preserve">https://community.secop.gov.co/Public/Tendering/ContractDetailView/Index?UniqueIdentifier=CO1.PCCNTR.7541945 </v>
      </c>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row>
    <row r="141" spans="1:92" x14ac:dyDescent="0.3">
      <c r="A141" s="2" t="s">
        <v>161</v>
      </c>
      <c r="B141" s="3" t="str">
        <f>VLOOKUP(A141,'[1]BASE DTPA'!A:CN,2,0)</f>
        <v>2 NACION</v>
      </c>
      <c r="C141" s="3" t="str">
        <f>VLOOKUP(A141,'[1]BASE DTPA'!A:CQ,3,0)</f>
        <v>CPS-DTPA-140-2025</v>
      </c>
      <c r="D141" s="3" t="str">
        <f>VLOOKUP(A141,'[1]BASE DTPA'!A:CR,4,0)</f>
        <v>JOVANNY MOSQUERA ROJAS</v>
      </c>
      <c r="E141" s="4">
        <f>VLOOKUP(A141,'[1]BASE DTPA'!A:CS,5,0)</f>
        <v>45709</v>
      </c>
      <c r="F141" s="5" t="str">
        <f>VLOOKUP(A141,'[1]BASE DTPA'!A:CT,6,0)</f>
        <v>Prestar servicio de apoyo a la gestión con plena autonomía técnica y administrativa en el PNN Los Katíos, para el desarrollo operativo de las acciones de monitoreo y mantenimiento de los procesos de restauración ecológica adelantados en el área protegida, en el marco de la conservación de la diversidad biológica de las áreas protegidas del SINAP nacional.</v>
      </c>
      <c r="G141" s="3" t="str">
        <f>VLOOKUP(A141,'[1]BASE DTPA'!A:CU,7,0)</f>
        <v>APOYO A LA GESTIÓN</v>
      </c>
      <c r="H141" s="3" t="str">
        <f>VLOOKUP(A141,'[1]BASE DTPA'!A:CV,8,0)</f>
        <v>2 CONTRATACIÓN DIRECTA</v>
      </c>
      <c r="I141" s="3" t="str">
        <f>VLOOKUP(A141,'[1]BASE DTPA'!A:CW,9,0)</f>
        <v>14 PRESTACIÓN DE SERVICIOS</v>
      </c>
      <c r="J141" s="1" t="str">
        <f>VLOOKUP(A141,'[1]BASE DTPA'!A:CX,10,0)</f>
        <v>N/A</v>
      </c>
      <c r="K141" s="1">
        <f>VLOOKUP(A141,'[1]BASE DTPA'!A:CY,11,0)</f>
        <v>80111600</v>
      </c>
      <c r="L141" s="6">
        <f>VLOOKUP(A141,'[1]BASE DTPA'!A:CZ,15,0)</f>
        <v>1836237</v>
      </c>
      <c r="M141" s="6">
        <f>VLOOKUP(A141,'[1]BASE DTPA'!A:DA,16,0)</f>
        <v>18423578</v>
      </c>
      <c r="N141" s="1" t="str">
        <f>VLOOKUP(A141,'[1]BASE DTPA'!A:DB,18,0)</f>
        <v>1 PERSONA NATURAL</v>
      </c>
      <c r="O141" s="1" t="str">
        <f>VLOOKUP(A141,'[1]BASE DTPA'!A:DC,19,0)</f>
        <v>3 CÉDULA DE CIUDADANÍA</v>
      </c>
      <c r="P141" s="6">
        <f>VLOOKUP(A141,'[1]BASE DTPA'!A:DD,20,0)</f>
        <v>12001258</v>
      </c>
      <c r="Q141" s="6" t="str">
        <f>VLOOKUP(A141,'[1]BASE DTPA'!A:DE,22,0)</f>
        <v>N-A</v>
      </c>
      <c r="R141" s="1" t="str">
        <f>VLOOKUP(A141,'[1]BASE DTPA'!A:DF,38,0)</f>
        <v>PNN LOS KATIOS</v>
      </c>
      <c r="S141" s="1">
        <f>VLOOKUP(A141,'[1]BASE DTPA'!A:DG,43,0)</f>
        <v>301</v>
      </c>
      <c r="T141" s="8">
        <f>VLOOKUP(A141,'[1]BASE DTPA'!A:DH,53,0)</f>
        <v>45709</v>
      </c>
      <c r="U141" s="8">
        <f>VLOOKUP(A141,'[1]BASE DTPA'!A:DI,54,0)</f>
        <v>46012</v>
      </c>
      <c r="V141" s="1">
        <f>VLOOKUP(A141,'[1]BASE DTPA'!A:DJ,79,0)</f>
        <v>0</v>
      </c>
      <c r="W141" s="1" t="s">
        <v>373</v>
      </c>
      <c r="X141" s="10" t="str">
        <f>VLOOKUP(A141,'[1]BASE DTPA'!A:DL,70,0)</f>
        <v xml:space="preserve">https://community.secop.gov.co/Public/Tendering/ContractDetailView/Index?UniqueIdentifier=CO1.PCCNTR.7542384 </v>
      </c>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row>
    <row r="142" spans="1:92" x14ac:dyDescent="0.3">
      <c r="A142" s="2" t="s">
        <v>162</v>
      </c>
      <c r="B142" s="3" t="str">
        <f>VLOOKUP(A142,'[1]BASE DTPA'!A:CN,2,0)</f>
        <v>1 FONAM</v>
      </c>
      <c r="C142" s="3" t="str">
        <f>VLOOKUP(A142,'[1]BASE DTPA'!A:CQ,3,0)</f>
        <v>CPS-DTPA-141-2025</v>
      </c>
      <c r="D142" s="3" t="str">
        <f>VLOOKUP(A142,'[1]BASE DTPA'!A:CR,4,0)</f>
        <v>JENNY MOSQUERA PEREA</v>
      </c>
      <c r="E142" s="4">
        <f>VLOOKUP(A142,'[1]BASE DTPA'!A:CS,5,0)</f>
        <v>45709</v>
      </c>
      <c r="F142" s="5" t="str">
        <f>VLOOKUP(A142,'[1]BASE DTPA'!A:CT,6,0)</f>
        <v>Prestar servicios profesionales con plena autonomía técnica y administrativa en el PNN Utría para adelantar el proceso de comunicación, educación ambiental con actores priorizados y vinculados al área protegida, en el marco de la conservación de la diversidad biológica de las áreas protegidas del SINAP nacional.</v>
      </c>
      <c r="G142" s="3" t="str">
        <f>VLOOKUP(A142,'[1]BASE DTPA'!A:CU,7,0)</f>
        <v>PROFESIONAL</v>
      </c>
      <c r="H142" s="3" t="str">
        <f>VLOOKUP(A142,'[1]BASE DTPA'!A:CV,8,0)</f>
        <v>2 CONTRATACIÓN DIRECTA</v>
      </c>
      <c r="I142" s="3" t="str">
        <f>VLOOKUP(A142,'[1]BASE DTPA'!A:CW,9,0)</f>
        <v>14 PRESTACIÓN DE SERVICIOS</v>
      </c>
      <c r="J142" s="1" t="str">
        <f>VLOOKUP(A142,'[1]BASE DTPA'!A:CX,10,0)</f>
        <v>N/A</v>
      </c>
      <c r="K142" s="1">
        <f>VLOOKUP(A142,'[1]BASE DTPA'!A:CY,11,0)</f>
        <v>80111600</v>
      </c>
      <c r="L142" s="6">
        <f>VLOOKUP(A142,'[1]BASE DTPA'!A:CZ,15,0)</f>
        <v>4620818</v>
      </c>
      <c r="M142" s="6">
        <f>VLOOKUP(A142,'[1]BASE DTPA'!A:DA,16,0)</f>
        <v>47594425</v>
      </c>
      <c r="N142" s="1" t="str">
        <f>VLOOKUP(A142,'[1]BASE DTPA'!A:DB,18,0)</f>
        <v>1 PERSONA NATURAL</v>
      </c>
      <c r="O142" s="1" t="str">
        <f>VLOOKUP(A142,'[1]BASE DTPA'!A:DC,19,0)</f>
        <v>3 CÉDULA DE CIUDADANÍA</v>
      </c>
      <c r="P142" s="6">
        <f>VLOOKUP(A142,'[1]BASE DTPA'!A:DD,20,0)</f>
        <v>26363463</v>
      </c>
      <c r="Q142" s="6" t="str">
        <f>VLOOKUP(A142,'[1]BASE DTPA'!A:DE,22,0)</f>
        <v>N-A</v>
      </c>
      <c r="R142" s="1" t="str">
        <f>VLOOKUP(A142,'[1]BASE DTPA'!A:DF,38,0)</f>
        <v>PNN UTRÍA</v>
      </c>
      <c r="S142" s="1">
        <f>VLOOKUP(A142,'[1]BASE DTPA'!A:DG,43,0)</f>
        <v>309</v>
      </c>
      <c r="T142" s="8">
        <f>VLOOKUP(A142,'[1]BASE DTPA'!A:DH,53,0)</f>
        <v>45709</v>
      </c>
      <c r="U142" s="8">
        <f>VLOOKUP(A142,'[1]BASE DTPA'!A:DI,54,0)</f>
        <v>46020</v>
      </c>
      <c r="V142" s="1">
        <f>VLOOKUP(A142,'[1]BASE DTPA'!A:DJ,79,0)</f>
        <v>0</v>
      </c>
      <c r="W142" s="1" t="s">
        <v>373</v>
      </c>
      <c r="X142" s="10" t="str">
        <f>VLOOKUP(A142,'[1]BASE DTPA'!A:DL,70,0)</f>
        <v xml:space="preserve">https://community.secop.gov.co/Public/Tendering/ContractDetailView/Index?UniqueIdentifier=CO1.PCCNTR.7542383 </v>
      </c>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row>
    <row r="143" spans="1:92" x14ac:dyDescent="0.3">
      <c r="A143" s="2" t="s">
        <v>163</v>
      </c>
      <c r="B143" s="3" t="str">
        <f>VLOOKUP(A143,'[1]BASE DTPA'!A:CN,2,0)</f>
        <v>1 FONAM</v>
      </c>
      <c r="C143" s="3" t="str">
        <f>VLOOKUP(A143,'[1]BASE DTPA'!A:CQ,3,0)</f>
        <v>CPS-DTPA-142-2025</v>
      </c>
      <c r="D143" s="3" t="str">
        <f>VLOOKUP(A143,'[1]BASE DTPA'!A:CR,4,0)</f>
        <v>ANDRÉS GARCÍA VELASQUEZ</v>
      </c>
      <c r="E143" s="4">
        <f>VLOOKUP(A143,'[1]BASE DTPA'!A:CS,5,0)</f>
        <v>45712</v>
      </c>
      <c r="F143" s="5" t="str">
        <f>VLOOKUP(A143,'[1]BASE DTPA'!A:CT,6,0)</f>
        <v>Prestar servicios profesionales con plena autonomía técnica y administrativa en el PNN Gorgona en la administración y manejo fortaleciendo los procesos administrativos y de planeación y fortalecimiento, en el marco de la conservación de la diversidad biológica de las áreas protegidas del SINAP nacional</v>
      </c>
      <c r="G143" s="3" t="str">
        <f>VLOOKUP(A143,'[1]BASE DTPA'!A:CU,7,0)</f>
        <v>PROFESIONAL</v>
      </c>
      <c r="H143" s="3" t="str">
        <f>VLOOKUP(A143,'[1]BASE DTPA'!A:CV,8,0)</f>
        <v>2 CONTRATACIÓN DIRECTA</v>
      </c>
      <c r="I143" s="3" t="str">
        <f>VLOOKUP(A143,'[1]BASE DTPA'!A:CW,9,0)</f>
        <v>14 PRESTACIÓN DE SERVICIOS</v>
      </c>
      <c r="J143" s="1" t="str">
        <f>VLOOKUP(A143,'[1]BASE DTPA'!A:CX,10,0)</f>
        <v>N/A</v>
      </c>
      <c r="K143" s="1">
        <f>VLOOKUP(A143,'[1]BASE DTPA'!A:CY,11,0)</f>
        <v>80111600</v>
      </c>
      <c r="L143" s="6">
        <f>VLOOKUP(A143,'[1]BASE DTPA'!A:CZ,15,0)</f>
        <v>6347912</v>
      </c>
      <c r="M143" s="6">
        <f>VLOOKUP(A143,'[1]BASE DTPA'!A:DA,16,0)</f>
        <v>64960299</v>
      </c>
      <c r="N143" s="1" t="str">
        <f>VLOOKUP(A143,'[1]BASE DTPA'!A:DB,18,0)</f>
        <v>1 PERSONA NATURAL</v>
      </c>
      <c r="O143" s="1" t="str">
        <f>VLOOKUP(A143,'[1]BASE DTPA'!A:DC,19,0)</f>
        <v>3 CÉDULA DE CIUDADANÍA</v>
      </c>
      <c r="P143" s="6">
        <f>VLOOKUP(A143,'[1]BASE DTPA'!A:DD,20,0)</f>
        <v>10003070</v>
      </c>
      <c r="Q143" s="6" t="str">
        <f>VLOOKUP(A143,'[1]BASE DTPA'!A:DE,22,0)</f>
        <v>N-A</v>
      </c>
      <c r="R143" s="1" t="str">
        <f>VLOOKUP(A143,'[1]BASE DTPA'!A:DF,38,0)</f>
        <v>PNN GORGONA</v>
      </c>
      <c r="S143" s="1">
        <f>VLOOKUP(A143,'[1]BASE DTPA'!A:DG,43,0)</f>
        <v>307</v>
      </c>
      <c r="T143" s="8">
        <f>VLOOKUP(A143,'[1]BASE DTPA'!A:DH,53,0)</f>
        <v>45712</v>
      </c>
      <c r="U143" s="8">
        <f>VLOOKUP(A143,'[1]BASE DTPA'!A:DI,54,0)</f>
        <v>46022</v>
      </c>
      <c r="V143" s="1">
        <f>VLOOKUP(A143,'[1]BASE DTPA'!A:DJ,79,0)</f>
        <v>0</v>
      </c>
      <c r="W143" s="1" t="s">
        <v>373</v>
      </c>
      <c r="X143" s="10" t="str">
        <f>VLOOKUP(A143,'[1]BASE DTPA'!A:DL,70,0)</f>
        <v xml:space="preserve">https://community.secop.gov.co/Public/Tendering/ContractDetailView/Index?UniqueIdentifier=CO1.PCCNTR.7550849 </v>
      </c>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row>
    <row r="144" spans="1:92" x14ac:dyDescent="0.3">
      <c r="A144" s="2" t="s">
        <v>164</v>
      </c>
      <c r="B144" s="3" t="str">
        <f>VLOOKUP(A144,'[1]BASE DTPA'!A:CN,2,0)</f>
        <v>1 FONAM</v>
      </c>
      <c r="C144" s="3" t="str">
        <f>VLOOKUP(A144,'[1]BASE DTPA'!A:CQ,3,0)</f>
        <v>CPS-DTPA-143-2025</v>
      </c>
      <c r="D144" s="3" t="str">
        <f>VLOOKUP(A144,'[1]BASE DTPA'!A:CR,4,0)</f>
        <v>ANGIE DANIELA CASTAÑEDA RUIZ</v>
      </c>
      <c r="E144" s="4">
        <f>VLOOKUP(A144,'[1]BASE DTPA'!A:CS,5,0)</f>
        <v>45712</v>
      </c>
      <c r="F144" s="5" t="str">
        <f>VLOOKUP(A144,'[1]BASE DTPA'!A:CT,6,0)</f>
        <v>Prestar servicios de apoyo a la gestión con plena autonomía técnica y administrativa en las actividades requeridas del PNN Farallones de Cali, consistente en actividades de viverismo, en la producción y mantenimiento de plántulas para las actividades de restauración, especialmente en los ecosistemas andinos y de páramo, en el marco de la conservación de la diversidad biológica de las Áreas Protegidas del SINAP Nacional.</v>
      </c>
      <c r="G144" s="3" t="str">
        <f>VLOOKUP(A144,'[1]BASE DTPA'!A:CU,7,0)</f>
        <v>APOYO A LA GESTIÓN</v>
      </c>
      <c r="H144" s="3" t="str">
        <f>VLOOKUP(A144,'[1]BASE DTPA'!A:CV,8,0)</f>
        <v>2 CONTRATACIÓN DIRECTA</v>
      </c>
      <c r="I144" s="3" t="str">
        <f>VLOOKUP(A144,'[1]BASE DTPA'!A:CW,9,0)</f>
        <v>14 PRESTACIÓN DE SERVICIOS</v>
      </c>
      <c r="J144" s="1" t="str">
        <f>VLOOKUP(A144,'[1]BASE DTPA'!A:CX,10,0)</f>
        <v>N/A</v>
      </c>
      <c r="K144" s="1">
        <f>VLOOKUP(A144,'[1]BASE DTPA'!A:CY,11,0)</f>
        <v>80111600</v>
      </c>
      <c r="L144" s="6">
        <f>VLOOKUP(A144,'[1]BASE DTPA'!A:CZ,15,0)</f>
        <v>2084129</v>
      </c>
      <c r="M144" s="6">
        <f>VLOOKUP(A144,'[1]BASE DTPA'!A:DA,16,0)</f>
        <v>21327587</v>
      </c>
      <c r="N144" s="1" t="str">
        <f>VLOOKUP(A144,'[1]BASE DTPA'!A:DB,18,0)</f>
        <v>1 PERSONA NATURAL</v>
      </c>
      <c r="O144" s="1" t="str">
        <f>VLOOKUP(A144,'[1]BASE DTPA'!A:DC,19,0)</f>
        <v>3 CÉDULA DE CIUDADANÍA</v>
      </c>
      <c r="P144" s="6">
        <f>VLOOKUP(A144,'[1]BASE DTPA'!A:DD,20,0)</f>
        <v>1143876578</v>
      </c>
      <c r="Q144" s="6" t="str">
        <f>VLOOKUP(A144,'[1]BASE DTPA'!A:DE,22,0)</f>
        <v>N-A</v>
      </c>
      <c r="R144" s="1" t="str">
        <f>VLOOKUP(A144,'[1]BASE DTPA'!A:DF,38,0)</f>
        <v>PNN FARALLONES DE CALI</v>
      </c>
      <c r="S144" s="1">
        <f>VLOOKUP(A144,'[1]BASE DTPA'!A:DG,43,0)</f>
        <v>307</v>
      </c>
      <c r="T144" s="8">
        <f>VLOOKUP(A144,'[1]BASE DTPA'!A:DH,53,0)</f>
        <v>45712</v>
      </c>
      <c r="U144" s="8">
        <f>VLOOKUP(A144,'[1]BASE DTPA'!A:DI,54,0)</f>
        <v>46022</v>
      </c>
      <c r="V144" s="1">
        <f>VLOOKUP(A144,'[1]BASE DTPA'!A:DJ,79,0)</f>
        <v>0</v>
      </c>
      <c r="W144" s="1" t="s">
        <v>373</v>
      </c>
      <c r="X144" s="10" t="str">
        <f>VLOOKUP(A144,'[1]BASE DTPA'!A:DL,70,0)</f>
        <v xml:space="preserve">https://community.secop.gov.co/Public/Tendering/ContractDetailView/Index?UniqueIdentifier=CO1.PCCNTR.7547054 </v>
      </c>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row>
    <row r="145" spans="1:92" x14ac:dyDescent="0.3">
      <c r="A145" s="2" t="s">
        <v>165</v>
      </c>
      <c r="B145" s="3" t="str">
        <f>VLOOKUP(A145,'[1]BASE DTPA'!A:CN,2,0)</f>
        <v>1 FONAM</v>
      </c>
      <c r="C145" s="3" t="str">
        <f>VLOOKUP(A145,'[1]BASE DTPA'!A:CQ,3,0)</f>
        <v>CPS-DTPA-144-2025</v>
      </c>
      <c r="D145" s="3" t="str">
        <f>VLOOKUP(A145,'[1]BASE DTPA'!A:CR,4,0)</f>
        <v>ZORAIDA BERMUDEZ CARDONA</v>
      </c>
      <c r="E145" s="4">
        <f>VLOOKUP(A145,'[1]BASE DTPA'!A:CS,5,0)</f>
        <v>45712</v>
      </c>
      <c r="F145" s="5" t="str">
        <f>VLOOKUP(A145,'[1]BASE DTPA'!A:CT,6,0)</f>
        <v>Prestar servicios de apoyo a la gestion con plena autonomia tecnica y administrativa en las actividades requeridas del PNN Farallones de Cali, consistente en actividades de viverismo, en la produccion y mantenimiento de plantulas para las actividades de restauracion, especialmente en los ecosistemas andinos y de paramo, en el marco de la conservacion de la diversidad biologica de las Areas Protegidas del SINAP Nacional</v>
      </c>
      <c r="G145" s="3" t="str">
        <f>VLOOKUP(A145,'[1]BASE DTPA'!A:CU,7,0)</f>
        <v>APOYO A LA GESTIÓN</v>
      </c>
      <c r="H145" s="3" t="str">
        <f>VLOOKUP(A145,'[1]BASE DTPA'!A:CV,8,0)</f>
        <v>2 CONTRATACIÓN DIRECTA</v>
      </c>
      <c r="I145" s="3" t="str">
        <f>VLOOKUP(A145,'[1]BASE DTPA'!A:CW,9,0)</f>
        <v>14 PRESTACIÓN DE SERVICIOS</v>
      </c>
      <c r="J145" s="1" t="str">
        <f>VLOOKUP(A145,'[1]BASE DTPA'!A:CX,10,0)</f>
        <v>N/A</v>
      </c>
      <c r="K145" s="1">
        <f>VLOOKUP(A145,'[1]BASE DTPA'!A:CY,11,0)</f>
        <v>80111600</v>
      </c>
      <c r="L145" s="6">
        <f>VLOOKUP(A145,'[1]BASE DTPA'!A:CZ,15,0)</f>
        <v>2084129</v>
      </c>
      <c r="M145" s="6">
        <f>VLOOKUP(A145,'[1]BASE DTPA'!A:DA,16,0)</f>
        <v>21327587</v>
      </c>
      <c r="N145" s="1" t="str">
        <f>VLOOKUP(A145,'[1]BASE DTPA'!A:DB,18,0)</f>
        <v>1 PERSONA NATURAL</v>
      </c>
      <c r="O145" s="1" t="str">
        <f>VLOOKUP(A145,'[1]BASE DTPA'!A:DC,19,0)</f>
        <v>3 CÉDULA DE CIUDADANÍA</v>
      </c>
      <c r="P145" s="6">
        <f>VLOOKUP(A145,'[1]BASE DTPA'!A:DD,20,0)</f>
        <v>1118287049</v>
      </c>
      <c r="Q145" s="6" t="str">
        <f>VLOOKUP(A145,'[1]BASE DTPA'!A:DE,22,0)</f>
        <v>N-A</v>
      </c>
      <c r="R145" s="1" t="str">
        <f>VLOOKUP(A145,'[1]BASE DTPA'!A:DF,38,0)</f>
        <v>PNN FARALLONES DE CALI</v>
      </c>
      <c r="S145" s="1">
        <f>VLOOKUP(A145,'[1]BASE DTPA'!A:DG,43,0)</f>
        <v>307</v>
      </c>
      <c r="T145" s="8">
        <f>VLOOKUP(A145,'[1]BASE DTPA'!A:DH,53,0)</f>
        <v>45712</v>
      </c>
      <c r="U145" s="8">
        <f>VLOOKUP(A145,'[1]BASE DTPA'!A:DI,54,0)</f>
        <v>46022</v>
      </c>
      <c r="V145" s="1">
        <f>VLOOKUP(A145,'[1]BASE DTPA'!A:DJ,79,0)</f>
        <v>0</v>
      </c>
      <c r="W145" s="1" t="s">
        <v>373</v>
      </c>
      <c r="X145" s="10" t="str">
        <f>VLOOKUP(A145,'[1]BASE DTPA'!A:DL,70,0)</f>
        <v xml:space="preserve">https://community.secop.gov.co/Public/Tendering/ContractDetailView/Index?UniqueIdentifier=CO1.PCCNTR.7551998 </v>
      </c>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row>
    <row r="146" spans="1:92" x14ac:dyDescent="0.3">
      <c r="A146" s="2" t="s">
        <v>166</v>
      </c>
      <c r="B146" s="3" t="str">
        <f>VLOOKUP(A146,'[1]BASE DTPA'!A:CN,2,0)</f>
        <v>1 FONAM</v>
      </c>
      <c r="C146" s="3" t="str">
        <f>VLOOKUP(A146,'[1]BASE DTPA'!A:CQ,3,0)</f>
        <v>CPS-DTPA-145-2025</v>
      </c>
      <c r="D146" s="3" t="str">
        <f>VLOOKUP(A146,'[1]BASE DTPA'!A:CR,4,0)</f>
        <v>ETIEN ARISTIZABAL</v>
      </c>
      <c r="E146" s="4">
        <f>VLOOKUP(A146,'[1]BASE DTPA'!A:CS,5,0)</f>
        <v>45712</v>
      </c>
      <c r="F146" s="5" t="str">
        <f>VLOOKUP(A146,'[1]BASE DTPA'!A:CT,6,0)</f>
        <v>Prestar servicios de apoyo a la gestión con plena autonomía técnica y administrativa en las actividades requeridas del PNN Farallones de Cali, consistente en actividades de viverismo, en la producción y mantenimiento de plántulas para las actividades de restauración, especialmente en los ecosistemas andinos y de páramo, en el marco de la conservación de la diversidad biológica de las Áreas Protegidas del SINAP Nacional.</v>
      </c>
      <c r="G146" s="3" t="str">
        <f>VLOOKUP(A146,'[1]BASE DTPA'!A:CU,7,0)</f>
        <v>APOYO A LA GESTIÓN</v>
      </c>
      <c r="H146" s="3" t="str">
        <f>VLOOKUP(A146,'[1]BASE DTPA'!A:CV,8,0)</f>
        <v>2 CONTRATACIÓN DIRECTA</v>
      </c>
      <c r="I146" s="3" t="str">
        <f>VLOOKUP(A146,'[1]BASE DTPA'!A:CW,9,0)</f>
        <v>14 PRESTACIÓN DE SERVICIOS</v>
      </c>
      <c r="J146" s="1" t="str">
        <f>VLOOKUP(A146,'[1]BASE DTPA'!A:CX,10,0)</f>
        <v>N/A</v>
      </c>
      <c r="K146" s="1">
        <f>VLOOKUP(A146,'[1]BASE DTPA'!A:CY,11,0)</f>
        <v>80111600</v>
      </c>
      <c r="L146" s="6">
        <f>VLOOKUP(A146,'[1]BASE DTPA'!A:CZ,15,0)</f>
        <v>2084129</v>
      </c>
      <c r="M146" s="6">
        <f>VLOOKUP(A146,'[1]BASE DTPA'!A:DA,16,0)</f>
        <v>21327587</v>
      </c>
      <c r="N146" s="1" t="str">
        <f>VLOOKUP(A146,'[1]BASE DTPA'!A:DB,18,0)</f>
        <v>1 PERSONA NATURAL</v>
      </c>
      <c r="O146" s="1" t="str">
        <f>VLOOKUP(A146,'[1]BASE DTPA'!A:DC,19,0)</f>
        <v>3 CÉDULA DE CIUDADANÍA</v>
      </c>
      <c r="P146" s="6">
        <f>VLOOKUP(A146,'[1]BASE DTPA'!A:DD,20,0)</f>
        <v>94524892</v>
      </c>
      <c r="Q146" s="6" t="str">
        <f>VLOOKUP(A146,'[1]BASE DTPA'!A:DE,22,0)</f>
        <v>N-A</v>
      </c>
      <c r="R146" s="1" t="str">
        <f>VLOOKUP(A146,'[1]BASE DTPA'!A:DF,38,0)</f>
        <v>PNN FARALLONES DE CALI</v>
      </c>
      <c r="S146" s="1">
        <f>VLOOKUP(A146,'[1]BASE DTPA'!A:DG,43,0)</f>
        <v>307</v>
      </c>
      <c r="T146" s="8">
        <f>VLOOKUP(A146,'[1]BASE DTPA'!A:DH,53,0)</f>
        <v>45712</v>
      </c>
      <c r="U146" s="8">
        <f>VLOOKUP(A146,'[1]BASE DTPA'!A:DI,54,0)</f>
        <v>46022</v>
      </c>
      <c r="V146" s="1">
        <f>VLOOKUP(A146,'[1]BASE DTPA'!A:DJ,79,0)</f>
        <v>0</v>
      </c>
      <c r="W146" s="1" t="s">
        <v>373</v>
      </c>
      <c r="X146" s="10" t="str">
        <f>VLOOKUP(A146,'[1]BASE DTPA'!A:DL,70,0)</f>
        <v xml:space="preserve"> https://community.secop.gov.co/Public/Tendering/ContractDetailView/Index?UniqueIdentifier=CO1.PCCNTR.7546990 </v>
      </c>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row>
    <row r="147" spans="1:92" x14ac:dyDescent="0.3">
      <c r="A147" s="2" t="s">
        <v>167</v>
      </c>
      <c r="B147" s="3" t="str">
        <f>VLOOKUP(A147,'[1]BASE DTPA'!A:CN,2,0)</f>
        <v>1 FONAM</v>
      </c>
      <c r="C147" s="3" t="str">
        <f>VLOOKUP(A147,'[1]BASE DTPA'!A:CQ,3,0)</f>
        <v>CPS-DTPA-146-2025</v>
      </c>
      <c r="D147" s="3" t="str">
        <f>VLOOKUP(A147,'[1]BASE DTPA'!A:CR,4,0)</f>
        <v>MARIA CAMILA FREYRE GUASPUD</v>
      </c>
      <c r="E147" s="4">
        <f>VLOOKUP(A147,'[1]BASE DTPA'!A:CS,5,0)</f>
        <v>45712</v>
      </c>
      <c r="F147" s="5" t="str">
        <f>VLOOKUP(A147,'[1]BASE DTPA'!A:CT,6,0)</f>
        <v>Prestar servicio de apoyo a la gestión con plena autonomía técnica y administrativa en el PNN Farallones de Cali para la realización de las actividades necesarias para la implementación de los instrumentos de planeación (Programa de Monitoreo y Portafolio de Investigaciones) de la entidad, asociados a la estrategia de investigación y monitoreo en el área protegida, especialmente en los ecosistemas andinos y de páramo, en el marco de la conservación de la diversidad biológica de las áreas protegidas.</v>
      </c>
      <c r="G147" s="3" t="str">
        <f>VLOOKUP(A147,'[1]BASE DTPA'!A:CU,7,0)</f>
        <v>APOYO A LA GESTIÓN</v>
      </c>
      <c r="H147" s="3" t="str">
        <f>VLOOKUP(A147,'[1]BASE DTPA'!A:CV,8,0)</f>
        <v>2 CONTRATACIÓN DIRECTA</v>
      </c>
      <c r="I147" s="3" t="str">
        <f>VLOOKUP(A147,'[1]BASE DTPA'!A:CW,9,0)</f>
        <v>14 PRESTACIÓN DE SERVICIOS</v>
      </c>
      <c r="J147" s="1" t="str">
        <f>VLOOKUP(A147,'[1]BASE DTPA'!A:CX,10,0)</f>
        <v>N/A</v>
      </c>
      <c r="K147" s="1">
        <f>VLOOKUP(A147,'[1]BASE DTPA'!A:CY,11,0)</f>
        <v>80111600</v>
      </c>
      <c r="L147" s="6">
        <f>VLOOKUP(A147,'[1]BASE DTPA'!A:CZ,15,0)</f>
        <v>1836238</v>
      </c>
      <c r="M147" s="6">
        <f>VLOOKUP(A147,'[1]BASE DTPA'!A:DA,16,0)</f>
        <v>18790836</v>
      </c>
      <c r="N147" s="1" t="str">
        <f>VLOOKUP(A147,'[1]BASE DTPA'!A:DB,18,0)</f>
        <v>1 PERSONA NATURAL</v>
      </c>
      <c r="O147" s="1" t="str">
        <f>VLOOKUP(A147,'[1]BASE DTPA'!A:DC,19,0)</f>
        <v>3 CÉDULA DE CIUDADANÍA</v>
      </c>
      <c r="P147" s="6">
        <f>VLOOKUP(A147,'[1]BASE DTPA'!A:DD,20,0)</f>
        <v>1005895897</v>
      </c>
      <c r="Q147" s="6" t="str">
        <f>VLOOKUP(A147,'[1]BASE DTPA'!A:DE,22,0)</f>
        <v>N-A</v>
      </c>
      <c r="R147" s="1" t="str">
        <f>VLOOKUP(A147,'[1]BASE DTPA'!A:DF,38,0)</f>
        <v>PNN FARALLONES DE CALI</v>
      </c>
      <c r="S147" s="1">
        <f>VLOOKUP(A147,'[1]BASE DTPA'!A:DG,43,0)</f>
        <v>307</v>
      </c>
      <c r="T147" s="8">
        <f>VLOOKUP(A147,'[1]BASE DTPA'!A:DH,53,0)</f>
        <v>45712</v>
      </c>
      <c r="U147" s="8">
        <f>VLOOKUP(A147,'[1]BASE DTPA'!A:DI,54,0)</f>
        <v>46022</v>
      </c>
      <c r="V147" s="1">
        <f>VLOOKUP(A147,'[1]BASE DTPA'!A:DJ,79,0)</f>
        <v>0</v>
      </c>
      <c r="W147" s="1" t="s">
        <v>373</v>
      </c>
      <c r="X147" s="10" t="str">
        <f>VLOOKUP(A147,'[1]BASE DTPA'!A:DL,70,0)</f>
        <v xml:space="preserve">https://community.secop.gov.co/Public/Tendering/ContractDetailView/Index?UniqueIdentifier=CO1.PCCNTR.7546993 </v>
      </c>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row>
    <row r="148" spans="1:92" x14ac:dyDescent="0.3">
      <c r="A148" s="2" t="s">
        <v>168</v>
      </c>
      <c r="B148" s="3" t="str">
        <f>VLOOKUP(A148,'[1]BASE DTPA'!A:CN,2,0)</f>
        <v>1 FONAM</v>
      </c>
      <c r="C148" s="3" t="str">
        <f>VLOOKUP(A148,'[1]BASE DTPA'!A:CQ,3,0)</f>
        <v>CPS-DTPA-147-2025</v>
      </c>
      <c r="D148" s="3" t="str">
        <f>VLOOKUP(A148,'[1]BASE DTPA'!A:CR,4,0)</f>
        <v>MARIA FERNANDA PARRA OSPINA</v>
      </c>
      <c r="E148" s="4">
        <f>VLOOKUP(A148,'[1]BASE DTPA'!A:CS,5,0)</f>
        <v>45712</v>
      </c>
      <c r="F148" s="5" t="str">
        <f>VLOOKUP(A148,'[1]BASE DTPA'!A:CT,6,0)</f>
        <v>PA04-3202060-19-1-069 Prestar servicios profesionales con plena autonomia tecnica y administrativa en el PNN Farallones de Cali en la realizacion de las actividades necesarias para Implementar el proceso de restauracion en las zonas degradadas y/o alteradas de las areas protegidas nacionales y/o zonas de influencia especialmente en los ecosistemas andinos y de paramo, en el marco de la conservacion de la diversidad biologica de las Areas Protegidas del SINAP Nacional.</v>
      </c>
      <c r="G148" s="3" t="str">
        <f>VLOOKUP(A148,'[1]BASE DTPA'!A:CU,7,0)</f>
        <v>PROFESIONAL</v>
      </c>
      <c r="H148" s="3" t="str">
        <f>VLOOKUP(A148,'[1]BASE DTPA'!A:CV,8,0)</f>
        <v>2 CONTRATACIÓN DIRECTA</v>
      </c>
      <c r="I148" s="3" t="str">
        <f>VLOOKUP(A148,'[1]BASE DTPA'!A:CW,9,0)</f>
        <v>14 PRESTACIÓN DE SERVICIOS</v>
      </c>
      <c r="J148" s="1" t="str">
        <f>VLOOKUP(A148,'[1]BASE DTPA'!A:CX,10,0)</f>
        <v>N/A</v>
      </c>
      <c r="K148" s="1">
        <f>VLOOKUP(A148,'[1]BASE DTPA'!A:CY,11,0)</f>
        <v>80111600</v>
      </c>
      <c r="L148" s="6">
        <f>VLOOKUP(A148,'[1]BASE DTPA'!A:CZ,15,0)</f>
        <v>5693195</v>
      </c>
      <c r="M148" s="6">
        <f>VLOOKUP(A148,'[1]BASE DTPA'!A:DA,16,0)</f>
        <v>58260362</v>
      </c>
      <c r="N148" s="1" t="str">
        <f>VLOOKUP(A148,'[1]BASE DTPA'!A:DB,18,0)</f>
        <v>1 PERSONA NATURAL</v>
      </c>
      <c r="O148" s="1" t="str">
        <f>VLOOKUP(A148,'[1]BASE DTPA'!A:DC,19,0)</f>
        <v>3 CÉDULA DE CIUDADANÍA</v>
      </c>
      <c r="P148" s="6">
        <f>VLOOKUP(A148,'[1]BASE DTPA'!A:DD,20,0)</f>
        <v>1061048034</v>
      </c>
      <c r="Q148" s="6" t="str">
        <f>VLOOKUP(A148,'[1]BASE DTPA'!A:DE,22,0)</f>
        <v>N-A</v>
      </c>
      <c r="R148" s="1" t="str">
        <f>VLOOKUP(A148,'[1]BASE DTPA'!A:DF,38,0)</f>
        <v>PNN FARALLONES DE CALI</v>
      </c>
      <c r="S148" s="1">
        <f>VLOOKUP(A148,'[1]BASE DTPA'!A:DG,43,0)</f>
        <v>307</v>
      </c>
      <c r="T148" s="8">
        <f>VLOOKUP(A148,'[1]BASE DTPA'!A:DH,53,0)</f>
        <v>45712</v>
      </c>
      <c r="U148" s="8">
        <f>VLOOKUP(A148,'[1]BASE DTPA'!A:DI,54,0)</f>
        <v>46022</v>
      </c>
      <c r="V148" s="1">
        <f>VLOOKUP(A148,'[1]BASE DTPA'!A:DJ,79,0)</f>
        <v>0</v>
      </c>
      <c r="W148" s="1" t="s">
        <v>373</v>
      </c>
      <c r="X148" s="10" t="str">
        <f>VLOOKUP(A148,'[1]BASE DTPA'!A:DL,70,0)</f>
        <v xml:space="preserve">https://community.secop.gov.co/Public/Tendering/ContractDetailView/Index?UniqueIdentifier=CO1.PCCNTR.7551637 </v>
      </c>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row>
    <row r="149" spans="1:92" x14ac:dyDescent="0.3">
      <c r="A149" s="2" t="s">
        <v>169</v>
      </c>
      <c r="B149" s="3" t="str">
        <f>VLOOKUP(A149,'[1]BASE DTPA'!A:CN,2,0)</f>
        <v>1 FONAM</v>
      </c>
      <c r="C149" s="3" t="str">
        <f>VLOOKUP(A149,'[1]BASE DTPA'!A:CQ,3,0)</f>
        <v>CPS-DTPA-148-2025</v>
      </c>
      <c r="D149" s="3" t="str">
        <f>VLOOKUP(A149,'[1]BASE DTPA'!A:CR,4,0)</f>
        <v>HÉCTOR CHIRIMIA GONZALEZ</v>
      </c>
      <c r="E149" s="4">
        <f>VLOOKUP(A149,'[1]BASE DTPA'!A:CS,5,0)</f>
        <v>45712</v>
      </c>
      <c r="F149" s="5" t="str">
        <f>VLOOKUP(A149,'[1]BASE DTPA'!A:CT,6,0)</f>
        <v>Prestar servicios de apoyo a la gestión con plena autonomía técnica y administrativa en el PNN Utría en el desarrollo técnico de acciones en el proceso de restauración en las zonas degradadas y/o alteradas del área protegida y/o zonas de influencia, en el marco de la conservación de la diversidad biológica de las áreas protegidas del SINAP nacional.</v>
      </c>
      <c r="G149" s="3" t="str">
        <f>VLOOKUP(A149,'[1]BASE DTPA'!A:CU,7,0)</f>
        <v>APOYO A LA GESTIÓN</v>
      </c>
      <c r="H149" s="3" t="str">
        <f>VLOOKUP(A149,'[1]BASE DTPA'!A:CV,8,0)</f>
        <v>2 CONTRATACIÓN DIRECTA</v>
      </c>
      <c r="I149" s="3" t="str">
        <f>VLOOKUP(A149,'[1]BASE DTPA'!A:CW,9,0)</f>
        <v>14 PRESTACIÓN DE SERVICIOS</v>
      </c>
      <c r="J149" s="1" t="str">
        <f>VLOOKUP(A149,'[1]BASE DTPA'!A:CX,10,0)</f>
        <v>N/A</v>
      </c>
      <c r="K149" s="1">
        <f>VLOOKUP(A149,'[1]BASE DTPA'!A:CY,11,0)</f>
        <v>80111600</v>
      </c>
      <c r="L149" s="6">
        <f>VLOOKUP(A149,'[1]BASE DTPA'!A:CZ,15,0)</f>
        <v>3670920</v>
      </c>
      <c r="M149" s="6">
        <f>VLOOKUP(A149,'[1]BASE DTPA'!A:DA,16,0)</f>
        <v>37565748</v>
      </c>
      <c r="N149" s="1" t="str">
        <f>VLOOKUP(A149,'[1]BASE DTPA'!A:DB,18,0)</f>
        <v>1 PERSONA NATURAL</v>
      </c>
      <c r="O149" s="1" t="str">
        <f>VLOOKUP(A149,'[1]BASE DTPA'!A:DC,19,0)</f>
        <v>3 CÉDULA DE CIUDADANÍA</v>
      </c>
      <c r="P149" s="6">
        <f>VLOOKUP(A149,'[1]BASE DTPA'!A:DD,20,0)</f>
        <v>76279963</v>
      </c>
      <c r="Q149" s="6" t="str">
        <f>VLOOKUP(A149,'[1]BASE DTPA'!A:DE,22,0)</f>
        <v>N-A</v>
      </c>
      <c r="R149" s="1" t="str">
        <f>VLOOKUP(A149,'[1]BASE DTPA'!A:DF,38,0)</f>
        <v>PNN UTRÍA</v>
      </c>
      <c r="S149" s="1">
        <f>VLOOKUP(A149,'[1]BASE DTPA'!A:DG,43,0)</f>
        <v>307</v>
      </c>
      <c r="T149" s="8">
        <f>VLOOKUP(A149,'[1]BASE DTPA'!A:DH,53,0)</f>
        <v>45712</v>
      </c>
      <c r="U149" s="8">
        <f>VLOOKUP(A149,'[1]BASE DTPA'!A:DI,54,0)</f>
        <v>46022</v>
      </c>
      <c r="V149" s="1">
        <f>VLOOKUP(A149,'[1]BASE DTPA'!A:DJ,79,0)</f>
        <v>0</v>
      </c>
      <c r="W149" s="1" t="s">
        <v>373</v>
      </c>
      <c r="X149" s="10" t="str">
        <f>VLOOKUP(A149,'[1]BASE DTPA'!A:DL,70,0)</f>
        <v xml:space="preserve">https://community.secop.gov.co/Public/Tendering/ContractDetailView/Index?UniqueIdentifier=CO1.PCCNTR.7550162 </v>
      </c>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row>
    <row r="150" spans="1:92" x14ac:dyDescent="0.3">
      <c r="A150" s="2" t="s">
        <v>170</v>
      </c>
      <c r="B150" s="3" t="str">
        <f>VLOOKUP(A150,'[1]BASE DTPA'!A:CN,2,0)</f>
        <v>1 FONAM</v>
      </c>
      <c r="C150" s="3" t="str">
        <f>VLOOKUP(A150,'[1]BASE DTPA'!A:CQ,3,0)</f>
        <v>CPS-DTPA-149-2025</v>
      </c>
      <c r="D150" s="3" t="str">
        <f>VLOOKUP(A150,'[1]BASE DTPA'!A:CR,4,0)</f>
        <v>DARWIN ASPRILLA PALACIOS</v>
      </c>
      <c r="E150" s="4">
        <f>VLOOKUP(A150,'[1]BASE DTPA'!A:CS,5,0)</f>
        <v>45712</v>
      </c>
      <c r="F150" s="5" t="str">
        <f>VLOOKUP(A150,'[1]BASE DTPA'!A:CT,6,0)</f>
        <v>Prestar servicio de apoyo a la gestión con plena autonomía técnica y administrativa en el PNN Utría para el desarrollo de los recorridos de la estrategia de prevención, vigilancia y control, en el marco de la conservación de la diversidad biológica de las áreas protegidas del SINAP nacional.</v>
      </c>
      <c r="G150" s="3" t="str">
        <f>VLOOKUP(A150,'[1]BASE DTPA'!A:CU,7,0)</f>
        <v>APOYO A LA GESTIÓN</v>
      </c>
      <c r="H150" s="3" t="str">
        <f>VLOOKUP(A150,'[1]BASE DTPA'!A:CV,8,0)</f>
        <v>2 CONTRATACIÓN DIRECTA</v>
      </c>
      <c r="I150" s="3" t="str">
        <f>VLOOKUP(A150,'[1]BASE DTPA'!A:CW,9,0)</f>
        <v>14 PRESTACIÓN DE SERVICIOS</v>
      </c>
      <c r="J150" s="1" t="str">
        <f>VLOOKUP(A150,'[1]BASE DTPA'!A:CX,10,0)</f>
        <v>N/A</v>
      </c>
      <c r="K150" s="1">
        <f>VLOOKUP(A150,'[1]BASE DTPA'!A:CY,11,0)</f>
        <v>80111600</v>
      </c>
      <c r="L150" s="6">
        <f>VLOOKUP(A150,'[1]BASE DTPA'!A:CZ,15,0)</f>
        <v>2365487</v>
      </c>
      <c r="M150" s="6">
        <f>VLOOKUP(A150,'[1]BASE DTPA'!A:DA,16,0)</f>
        <v>23576020</v>
      </c>
      <c r="N150" s="1" t="str">
        <f>VLOOKUP(A150,'[1]BASE DTPA'!A:DB,18,0)</f>
        <v>1 PERSONA NATURAL</v>
      </c>
      <c r="O150" s="1" t="str">
        <f>VLOOKUP(A150,'[1]BASE DTPA'!A:DC,19,0)</f>
        <v>3 CÉDULA DE CIUDADANÍA</v>
      </c>
      <c r="P150" s="6">
        <f>VLOOKUP(A150,'[1]BASE DTPA'!A:DD,20,0)</f>
        <v>11621531</v>
      </c>
      <c r="Q150" s="6" t="str">
        <f>VLOOKUP(A150,'[1]BASE DTPA'!A:DE,22,0)</f>
        <v>N-A</v>
      </c>
      <c r="R150" s="1" t="str">
        <f>VLOOKUP(A150,'[1]BASE DTPA'!A:DF,38,0)</f>
        <v>PNN UTRÍA</v>
      </c>
      <c r="S150" s="1">
        <f>VLOOKUP(A150,'[1]BASE DTPA'!A:DG,43,0)</f>
        <v>299</v>
      </c>
      <c r="T150" s="8">
        <f>VLOOKUP(A150,'[1]BASE DTPA'!A:DH,53,0)</f>
        <v>45712</v>
      </c>
      <c r="U150" s="8">
        <f>VLOOKUP(A150,'[1]BASE DTPA'!A:DI,54,0)</f>
        <v>46013</v>
      </c>
      <c r="V150" s="1">
        <f>VLOOKUP(A150,'[1]BASE DTPA'!A:DJ,79,0)</f>
        <v>0</v>
      </c>
      <c r="W150" s="1" t="s">
        <v>373</v>
      </c>
      <c r="X150" s="10" t="str">
        <f>VLOOKUP(A150,'[1]BASE DTPA'!A:DL,70,0)</f>
        <v xml:space="preserve">https://community.secop.gov.co/Public/Tendering/ContractDetailView/Index?UniqueIdentifier=CO1.PCCNTR.7551656 </v>
      </c>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row>
    <row r="151" spans="1:92" x14ac:dyDescent="0.3">
      <c r="A151" s="2" t="s">
        <v>171</v>
      </c>
      <c r="B151" s="3" t="str">
        <f>VLOOKUP(A151,'[1]BASE DTPA'!A:CN,2,0)</f>
        <v>2 NACION</v>
      </c>
      <c r="C151" s="3" t="str">
        <f>VLOOKUP(A151,'[1]BASE DTPA'!A:CQ,3,0)</f>
        <v>CPS-DTPA-150-2025</v>
      </c>
      <c r="D151" s="3" t="str">
        <f>VLOOKUP(A151,'[1]BASE DTPA'!A:CR,4,0)</f>
        <v>PHIUSUT CHOCHO CARPIO</v>
      </c>
      <c r="E151" s="4">
        <f>VLOOKUP(A151,'[1]BASE DTPA'!A:CS,5,0)</f>
        <v>45713</v>
      </c>
      <c r="F151" s="5" t="str">
        <f>VLOOKUP(A151,'[1]BASE DTPA'!A:CT,6,0)</f>
        <v>Prestar servicios de apoyo a la gestión con plena autonomía técnica y administrativa en el PNN LOS Katíos en el desarrollo de actividades operativas de las estrategias especiales de manejo que contribuyen a la construcción de la gobernanza y fortalecen las diversas formas de participación con los grupos étnicos presentes en el área protegida, en el marco de la conservación de la diversidad biológica de las áreas protegidas del SINAP nacional.</v>
      </c>
      <c r="G151" s="3" t="str">
        <f>VLOOKUP(A151,'[1]BASE DTPA'!A:CU,7,0)</f>
        <v>APOYO A LA GESTIÓN</v>
      </c>
      <c r="H151" s="3" t="str">
        <f>VLOOKUP(A151,'[1]BASE DTPA'!A:CV,8,0)</f>
        <v>2 CONTRATACIÓN DIRECTA</v>
      </c>
      <c r="I151" s="3" t="str">
        <f>VLOOKUP(A151,'[1]BASE DTPA'!A:CW,9,0)</f>
        <v>14 PRESTACIÓN DE SERVICIOS</v>
      </c>
      <c r="J151" s="1" t="str">
        <f>VLOOKUP(A151,'[1]BASE DTPA'!A:CX,10,0)</f>
        <v>N/A</v>
      </c>
      <c r="K151" s="1">
        <f>VLOOKUP(A151,'[1]BASE DTPA'!A:CY,11,0)</f>
        <v>80111600</v>
      </c>
      <c r="L151" s="6">
        <f>VLOOKUP(A151,'[1]BASE DTPA'!A:CZ,15,0)</f>
        <v>1836237</v>
      </c>
      <c r="M151" s="6">
        <f>VLOOKUP(A151,'[1]BASE DTPA'!A:DA,16,0)</f>
        <v>18423578</v>
      </c>
      <c r="N151" s="1" t="str">
        <f>VLOOKUP(A151,'[1]BASE DTPA'!A:DB,18,0)</f>
        <v>1 PERSONA NATURAL</v>
      </c>
      <c r="O151" s="1" t="str">
        <f>VLOOKUP(A151,'[1]BASE DTPA'!A:DC,19,0)</f>
        <v>3 CÉDULA DE CIUDADANÍA</v>
      </c>
      <c r="P151" s="6">
        <f>VLOOKUP(A151,'[1]BASE DTPA'!A:DD,20,0)</f>
        <v>1003786679</v>
      </c>
      <c r="Q151" s="6" t="str">
        <f>VLOOKUP(A151,'[1]BASE DTPA'!A:DE,22,0)</f>
        <v>N-A</v>
      </c>
      <c r="R151" s="1" t="str">
        <f>VLOOKUP(A151,'[1]BASE DTPA'!A:DF,38,0)</f>
        <v>PNN LOS KATIOS</v>
      </c>
      <c r="S151" s="1">
        <f>VLOOKUP(A151,'[1]BASE DTPA'!A:DG,43,0)</f>
        <v>301</v>
      </c>
      <c r="T151" s="8">
        <f>VLOOKUP(A151,'[1]BASE DTPA'!A:DH,53,0)</f>
        <v>45713</v>
      </c>
      <c r="U151" s="8">
        <f>VLOOKUP(A151,'[1]BASE DTPA'!A:DI,54,0)</f>
        <v>46016</v>
      </c>
      <c r="V151" s="1">
        <f>VLOOKUP(A151,'[1]BASE DTPA'!A:DJ,79,0)</f>
        <v>0</v>
      </c>
      <c r="W151" s="1" t="s">
        <v>373</v>
      </c>
      <c r="X151" s="10" t="str">
        <f>VLOOKUP(A151,'[1]BASE DTPA'!A:DL,70,0)</f>
        <v xml:space="preserve">https://community.secop.gov.co/Public/Tendering/ContractDetailView/Index?UniqueIdentifier=CO1.PCCNTR.7555789 </v>
      </c>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row>
    <row r="152" spans="1:92" x14ac:dyDescent="0.3">
      <c r="A152" s="2" t="s">
        <v>172</v>
      </c>
      <c r="B152" s="3" t="str">
        <f>VLOOKUP(A152,'[1]BASE DTPA'!A:CN,2,0)</f>
        <v>2 NACION</v>
      </c>
      <c r="C152" s="3" t="str">
        <f>VLOOKUP(A152,'[1]BASE DTPA'!A:CQ,3,0)</f>
        <v>CPS-DTPA-151-2025</v>
      </c>
      <c r="D152" s="3" t="str">
        <f>VLOOKUP(A152,'[1]BASE DTPA'!A:CR,4,0)</f>
        <v>GLORIA ESTELA MOYA MARTINEZ</v>
      </c>
      <c r="E152" s="4">
        <f>VLOOKUP(A152,'[1]BASE DTPA'!A:CS,5,0)</f>
        <v>45713</v>
      </c>
      <c r="F152" s="5" t="str">
        <f>VLOOKUP(A152,'[1]BASE DTPA'!A:CT,6,0)</f>
        <v>Prestar servicio de apoyo a la gestión con plena autonomía técnica y administrativa en el PNN LOS Katíos en el desarrollo de las acciones operativas en la implementación de la línea de monitoreo e investigación en el marco de la conservación de la diversidad biológica de las áreas protegidas del SINAP nacional.</v>
      </c>
      <c r="G152" s="3" t="str">
        <f>VLOOKUP(A152,'[1]BASE DTPA'!A:CU,7,0)</f>
        <v>APOYO A LA GESTIÓN</v>
      </c>
      <c r="H152" s="3" t="str">
        <f>VLOOKUP(A152,'[1]BASE DTPA'!A:CV,8,0)</f>
        <v>2 CONTRATACIÓN DIRECTA</v>
      </c>
      <c r="I152" s="3" t="str">
        <f>VLOOKUP(A152,'[1]BASE DTPA'!A:CW,9,0)</f>
        <v>14 PRESTACIÓN DE SERVICIOS</v>
      </c>
      <c r="J152" s="1" t="str">
        <f>VLOOKUP(A152,'[1]BASE DTPA'!A:CX,10,0)</f>
        <v>N/A</v>
      </c>
      <c r="K152" s="1">
        <f>VLOOKUP(A152,'[1]BASE DTPA'!A:CY,11,0)</f>
        <v>80111600</v>
      </c>
      <c r="L152" s="6">
        <f>VLOOKUP(A152,'[1]BASE DTPA'!A:CZ,15,0)</f>
        <v>1836237</v>
      </c>
      <c r="M152" s="6">
        <f>VLOOKUP(A152,'[1]BASE DTPA'!A:DA,16,0)</f>
        <v>18729617</v>
      </c>
      <c r="N152" s="1" t="str">
        <f>VLOOKUP(A152,'[1]BASE DTPA'!A:DB,18,0)</f>
        <v>1 PERSONA NATURAL</v>
      </c>
      <c r="O152" s="1" t="str">
        <f>VLOOKUP(A152,'[1]BASE DTPA'!A:DC,19,0)</f>
        <v>3 CÉDULA DE CIUDADANÍA</v>
      </c>
      <c r="P152" s="6">
        <f>VLOOKUP(A152,'[1]BASE DTPA'!A:DD,20,0)</f>
        <v>26379327</v>
      </c>
      <c r="Q152" s="6" t="str">
        <f>VLOOKUP(A152,'[1]BASE DTPA'!A:DE,22,0)</f>
        <v>N-A</v>
      </c>
      <c r="R152" s="1" t="str">
        <f>VLOOKUP(A152,'[1]BASE DTPA'!A:DF,38,0)</f>
        <v>PNN LOS KATIOS</v>
      </c>
      <c r="S152" s="1">
        <f>VLOOKUP(A152,'[1]BASE DTPA'!A:DG,43,0)</f>
        <v>306</v>
      </c>
      <c r="T152" s="8">
        <f>VLOOKUP(A152,'[1]BASE DTPA'!A:DH,53,0)</f>
        <v>45713</v>
      </c>
      <c r="U152" s="8">
        <f>VLOOKUP(A152,'[1]BASE DTPA'!A:DI,54,0)</f>
        <v>46022</v>
      </c>
      <c r="V152" s="1">
        <f>VLOOKUP(A152,'[1]BASE DTPA'!A:DJ,79,0)</f>
        <v>0</v>
      </c>
      <c r="W152" s="1" t="s">
        <v>373</v>
      </c>
      <c r="X152" s="10" t="str">
        <f>VLOOKUP(A152,'[1]BASE DTPA'!A:DL,70,0)</f>
        <v>https://community.secop.gov.co/Public/Tendering/ContractDetailView/Index?UniqueIdentifier=CO1.PCCNTR.7555855</v>
      </c>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row>
    <row r="153" spans="1:92" x14ac:dyDescent="0.3">
      <c r="A153" s="2" t="s">
        <v>173</v>
      </c>
      <c r="B153" s="3" t="str">
        <f>VLOOKUP(A153,'[1]BASE DTPA'!A:CN,2,0)</f>
        <v>1 FONAM</v>
      </c>
      <c r="C153" s="3" t="str">
        <f>VLOOKUP(A153,'[1]BASE DTPA'!A:CQ,3,0)</f>
        <v>CPS-DTPA-152-2025</v>
      </c>
      <c r="D153" s="3" t="str">
        <f>VLOOKUP(A153,'[1]BASE DTPA'!A:CR,4,0)</f>
        <v>ANDRÉS FELIPE ARICAPA BURITICA</v>
      </c>
      <c r="E153" s="4">
        <f>VLOOKUP(A153,'[1]BASE DTPA'!A:CS,5,0)</f>
        <v>45713</v>
      </c>
      <c r="F153" s="5" t="str">
        <f>VLOOKUP(A153,'[1]BASE DTPA'!A:CT,6,0)</f>
        <v>Prestar servicios de apoyo a la gestión con plena autonomía técnica y administrativa en las actividades requeridas del PNN Farallones de Cali, consistente en actividades de viverismo, en la producción y mantenimiento de plántulas para las actividades de restauración, especialmente en los ecosistemas andinos y de páramo, en el marco de la conservación de la diversidad biológica de las Áreas Protegidas del SINAP Nacional.</v>
      </c>
      <c r="G153" s="3" t="str">
        <f>VLOOKUP(A153,'[1]BASE DTPA'!A:CU,7,0)</f>
        <v>APOYO A LA GESTIÓN</v>
      </c>
      <c r="H153" s="3" t="str">
        <f>VLOOKUP(A153,'[1]BASE DTPA'!A:CV,8,0)</f>
        <v>2 CONTRATACIÓN DIRECTA</v>
      </c>
      <c r="I153" s="3" t="str">
        <f>VLOOKUP(A153,'[1]BASE DTPA'!A:CW,9,0)</f>
        <v>14 PRESTACIÓN DE SERVICIOS</v>
      </c>
      <c r="J153" s="1" t="str">
        <f>VLOOKUP(A153,'[1]BASE DTPA'!A:CX,10,0)</f>
        <v>N/A</v>
      </c>
      <c r="K153" s="1">
        <f>VLOOKUP(A153,'[1]BASE DTPA'!A:CY,11,0)</f>
        <v>80111600</v>
      </c>
      <c r="L153" s="6">
        <f>VLOOKUP(A153,'[1]BASE DTPA'!A:CZ,15,0)</f>
        <v>2084129</v>
      </c>
      <c r="M153" s="6">
        <f>VLOOKUP(A153,'[1]BASE DTPA'!A:DA,16,0)</f>
        <v>21258116</v>
      </c>
      <c r="N153" s="1" t="str">
        <f>VLOOKUP(A153,'[1]BASE DTPA'!A:DB,18,0)</f>
        <v>1 PERSONA NATURAL</v>
      </c>
      <c r="O153" s="1" t="str">
        <f>VLOOKUP(A153,'[1]BASE DTPA'!A:DC,19,0)</f>
        <v>3 CÉDULA DE CIUDADANÍA</v>
      </c>
      <c r="P153" s="6">
        <f>VLOOKUP(A153,'[1]BASE DTPA'!A:DD,20,0)</f>
        <v>1109114551</v>
      </c>
      <c r="Q153" s="6" t="str">
        <f>VLOOKUP(A153,'[1]BASE DTPA'!A:DE,22,0)</f>
        <v>N-A</v>
      </c>
      <c r="R153" s="1" t="str">
        <f>VLOOKUP(A153,'[1]BASE DTPA'!A:DF,38,0)</f>
        <v>PNN FARALLONES DE CALI</v>
      </c>
      <c r="S153" s="1">
        <f>VLOOKUP(A153,'[1]BASE DTPA'!A:DG,43,0)</f>
        <v>306</v>
      </c>
      <c r="T153" s="8">
        <f>VLOOKUP(A153,'[1]BASE DTPA'!A:DH,53,0)</f>
        <v>45713</v>
      </c>
      <c r="U153" s="8">
        <f>VLOOKUP(A153,'[1]BASE DTPA'!A:DI,54,0)</f>
        <v>46022</v>
      </c>
      <c r="V153" s="1">
        <f>VLOOKUP(A153,'[1]BASE DTPA'!A:DJ,79,0)</f>
        <v>0</v>
      </c>
      <c r="W153" s="1" t="s">
        <v>373</v>
      </c>
      <c r="X153" s="10" t="str">
        <f>VLOOKUP(A153,'[1]BASE DTPA'!A:DL,70,0)</f>
        <v xml:space="preserve">https://community.secop.gov.co/Public/Tendering/ContractDetailView/Index?UniqueIdentifier=CO1.PCCNTR.7557202 </v>
      </c>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row>
    <row r="154" spans="1:92" x14ac:dyDescent="0.3">
      <c r="A154" s="2" t="s">
        <v>174</v>
      </c>
      <c r="B154" s="3" t="str">
        <f>VLOOKUP(A154,'[1]BASE DTPA'!A:CN,2,0)</f>
        <v>1 FONAM</v>
      </c>
      <c r="C154" s="3" t="str">
        <f>VLOOKUP(A154,'[1]BASE DTPA'!A:CQ,3,0)</f>
        <v>CPS-DTPA-153-2025</v>
      </c>
      <c r="D154" s="3" t="str">
        <f>VLOOKUP(A154,'[1]BASE DTPA'!A:CR,4,0)</f>
        <v>JOSE ALEXANDER GÓMEZ CASTAÑEDA</v>
      </c>
      <c r="E154" s="4">
        <f>VLOOKUP(A154,'[1]BASE DTPA'!A:CS,5,0)</f>
        <v>45713</v>
      </c>
      <c r="F154" s="5" t="str">
        <f>VLOOKUP(A154,'[1]BASE DTPA'!A:CT,6,0)</f>
        <v>Prestar servicios de apoyo a la gestión con plena autonomía técnica y administrativa en los procedimientos requeridos del PNN Farallones de Cali para Implementar acciones encaminadas al sostenimiento del ecoturismo, especialmente en los ecosistemas andinos y de páramo, en el marco de la conservación de la diversidad biológica de las Áreas Protegidas del SINAP Nacional.</v>
      </c>
      <c r="G154" s="3" t="str">
        <f>VLOOKUP(A154,'[1]BASE DTPA'!A:CU,7,0)</f>
        <v>APOYO A LA GESTIÓN</v>
      </c>
      <c r="H154" s="3" t="str">
        <f>VLOOKUP(A154,'[1]BASE DTPA'!A:CV,8,0)</f>
        <v>2 CONTRATACIÓN DIRECTA</v>
      </c>
      <c r="I154" s="3" t="str">
        <f>VLOOKUP(A154,'[1]BASE DTPA'!A:CW,9,0)</f>
        <v>14 PRESTACIÓN DE SERVICIOS</v>
      </c>
      <c r="J154" s="1" t="str">
        <f>VLOOKUP(A154,'[1]BASE DTPA'!A:CX,10,0)</f>
        <v>N/A</v>
      </c>
      <c r="K154" s="1">
        <f>VLOOKUP(A154,'[1]BASE DTPA'!A:CY,11,0)</f>
        <v>80111600</v>
      </c>
      <c r="L154" s="6">
        <f>VLOOKUP(A154,'[1]BASE DTPA'!A:CZ,15,0)</f>
        <v>2436452</v>
      </c>
      <c r="M154" s="6">
        <f>VLOOKUP(A154,'[1]BASE DTPA'!A:DA,16,0)</f>
        <v>24851810</v>
      </c>
      <c r="N154" s="1" t="str">
        <f>VLOOKUP(A154,'[1]BASE DTPA'!A:DB,18,0)</f>
        <v>1 PERSONA NATURAL</v>
      </c>
      <c r="O154" s="1" t="str">
        <f>VLOOKUP(A154,'[1]BASE DTPA'!A:DC,19,0)</f>
        <v>3 CÉDULA DE CIUDADANÍA</v>
      </c>
      <c r="P154" s="6">
        <f>VLOOKUP(A154,'[1]BASE DTPA'!A:DD,20,0)</f>
        <v>1130616152</v>
      </c>
      <c r="Q154" s="6" t="str">
        <f>VLOOKUP(A154,'[1]BASE DTPA'!A:DE,22,0)</f>
        <v>N-A</v>
      </c>
      <c r="R154" s="1" t="str">
        <f>VLOOKUP(A154,'[1]BASE DTPA'!A:DF,38,0)</f>
        <v>PNN FARALLONES DE CALI</v>
      </c>
      <c r="S154" s="1">
        <f>VLOOKUP(A154,'[1]BASE DTPA'!A:DG,43,0)</f>
        <v>306</v>
      </c>
      <c r="T154" s="8">
        <f>VLOOKUP(A154,'[1]BASE DTPA'!A:DH,53,0)</f>
        <v>45713</v>
      </c>
      <c r="U154" s="8">
        <f>VLOOKUP(A154,'[1]BASE DTPA'!A:DI,54,0)</f>
        <v>46022</v>
      </c>
      <c r="V154" s="1">
        <f>VLOOKUP(A154,'[1]BASE DTPA'!A:DJ,79,0)</f>
        <v>0</v>
      </c>
      <c r="W154" s="1" t="s">
        <v>373</v>
      </c>
      <c r="X154" s="10" t="str">
        <f>VLOOKUP(A154,'[1]BASE DTPA'!A:DL,70,0)</f>
        <v xml:space="preserve">https://community.secop.gov.co/Public/Tendering/ContractDetailView/Index?UniqueIdentifier=CO1.PCCNTR.7557812 </v>
      </c>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row>
    <row r="155" spans="1:92" x14ac:dyDescent="0.3">
      <c r="A155" s="2" t="s">
        <v>175</v>
      </c>
      <c r="B155" s="3" t="str">
        <f>VLOOKUP(A155,'[1]BASE DTPA'!A:CN,2,0)</f>
        <v>1 FONAM</v>
      </c>
      <c r="C155" s="3" t="str">
        <f>VLOOKUP(A155,'[1]BASE DTPA'!A:CQ,3,0)</f>
        <v>CPS-DTPA-154-2025</v>
      </c>
      <c r="D155" s="3" t="str">
        <f>VLOOKUP(A155,'[1]BASE DTPA'!A:CR,4,0)</f>
        <v>ELIANA SOFIA MARTINEZ ANDINO</v>
      </c>
      <c r="E155" s="4">
        <f>VLOOKUP(A155,'[1]BASE DTPA'!A:CS,5,0)</f>
        <v>45713</v>
      </c>
      <c r="F155" s="5" t="str">
        <f>VLOOKUP(A155,'[1]BASE DTPA'!A:CT,6,0)</f>
        <v>Prestar servicios de apoyo a la gestión con plena autonomía técnica y administrativa en las actividades tecnicas requeridas del PNN Farallones de Cali Implementar acciones encaminadas al sostenimiento del ecoturismo, especialmente en los ecosistemas andinos y de páramo, en el marco de la conservación de la diversidad biológica de las Áreas Protegidas del SINAP Nacional.</v>
      </c>
      <c r="G155" s="3" t="str">
        <f>VLOOKUP(A155,'[1]BASE DTPA'!A:CU,7,0)</f>
        <v>APOYO A LA GESTIÓN</v>
      </c>
      <c r="H155" s="3" t="str">
        <f>VLOOKUP(A155,'[1]BASE DTPA'!A:CV,8,0)</f>
        <v>2 CONTRATACIÓN DIRECTA</v>
      </c>
      <c r="I155" s="3" t="str">
        <f>VLOOKUP(A155,'[1]BASE DTPA'!A:CW,9,0)</f>
        <v>14 PRESTACIÓN DE SERVICIOS</v>
      </c>
      <c r="J155" s="1" t="str">
        <f>VLOOKUP(A155,'[1]BASE DTPA'!A:CX,10,0)</f>
        <v>N/A</v>
      </c>
      <c r="K155" s="1">
        <f>VLOOKUP(A155,'[1]BASE DTPA'!A:CY,11,0)</f>
        <v>80111600</v>
      </c>
      <c r="L155" s="6">
        <f>VLOOKUP(A155,'[1]BASE DTPA'!A:CZ,15,0)</f>
        <v>2948106</v>
      </c>
      <c r="M155" s="6">
        <f>VLOOKUP(A155,'[1]BASE DTPA'!A:DA,16,0)</f>
        <v>30070681</v>
      </c>
      <c r="N155" s="1" t="str">
        <f>VLOOKUP(A155,'[1]BASE DTPA'!A:DB,18,0)</f>
        <v>1 PERSONA NATURAL</v>
      </c>
      <c r="O155" s="1" t="str">
        <f>VLOOKUP(A155,'[1]BASE DTPA'!A:DC,19,0)</f>
        <v>3 CÉDULA DE CIUDADANÍA</v>
      </c>
      <c r="P155" s="6">
        <f>VLOOKUP(A155,'[1]BASE DTPA'!A:DD,20,0)</f>
        <v>1144069929</v>
      </c>
      <c r="Q155" s="6" t="str">
        <f>VLOOKUP(A155,'[1]BASE DTPA'!A:DE,22,0)</f>
        <v>N-A</v>
      </c>
      <c r="R155" s="1" t="str">
        <f>VLOOKUP(A155,'[1]BASE DTPA'!A:DF,38,0)</f>
        <v>PNN FARALLONES DE CALI</v>
      </c>
      <c r="S155" s="1">
        <f>VLOOKUP(A155,'[1]BASE DTPA'!A:DG,43,0)</f>
        <v>306</v>
      </c>
      <c r="T155" s="8">
        <f>VLOOKUP(A155,'[1]BASE DTPA'!A:DH,53,0)</f>
        <v>45713</v>
      </c>
      <c r="U155" s="8">
        <f>VLOOKUP(A155,'[1]BASE DTPA'!A:DI,54,0)</f>
        <v>46022</v>
      </c>
      <c r="V155" s="1">
        <f>VLOOKUP(A155,'[1]BASE DTPA'!A:DJ,79,0)</f>
        <v>0</v>
      </c>
      <c r="W155" s="1" t="s">
        <v>373</v>
      </c>
      <c r="X155" s="10" t="str">
        <f>VLOOKUP(A155,'[1]BASE DTPA'!A:DL,70,0)</f>
        <v>https://community.secop.gov.co/Public/Tendering/ContractDetailView/Index?UniqueIdentifier=CO1.PCCNTR.7557399</v>
      </c>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row>
    <row r="156" spans="1:92" x14ac:dyDescent="0.3">
      <c r="A156" s="2" t="s">
        <v>176</v>
      </c>
      <c r="B156" s="3" t="str">
        <f>VLOOKUP(A156,'[1]BASE DTPA'!A:CN,2,0)</f>
        <v>1 FONAM</v>
      </c>
      <c r="C156" s="3" t="str">
        <f>VLOOKUP(A156,'[1]BASE DTPA'!A:CQ,3,0)</f>
        <v>CPS-DTPA-155-2025</v>
      </c>
      <c r="D156" s="3" t="str">
        <f>VLOOKUP(A156,'[1]BASE DTPA'!A:CR,4,0)</f>
        <v>LANYS VANESSA VALOYES VALOIS</v>
      </c>
      <c r="E156" s="4">
        <f>VLOOKUP(A156,'[1]BASE DTPA'!A:CS,5,0)</f>
        <v>45713</v>
      </c>
      <c r="F156" s="5" t="str">
        <f>VLOOKUP(A156,'[1]BASE DTPA'!A:CT,6,0)</f>
        <v>Prestar servicios profesionales con plena autonomía técnica y administrativa en el PNN Utría para adelantar actividades requeridas en la articulación de las partes involucradas en los procesos de ejecución y seguimiento de las estrategias especiales de manejo en el marco de la conservación de diversidad biológica de las áreas protegidas del SINAP nacional</v>
      </c>
      <c r="G156" s="3" t="str">
        <f>VLOOKUP(A156,'[1]BASE DTPA'!A:CU,7,0)</f>
        <v>PROFESIONAL</v>
      </c>
      <c r="H156" s="3" t="str">
        <f>VLOOKUP(A156,'[1]BASE DTPA'!A:CV,8,0)</f>
        <v>2 CONTRATACIÓN DIRECTA</v>
      </c>
      <c r="I156" s="3" t="str">
        <f>VLOOKUP(A156,'[1]BASE DTPA'!A:CW,9,0)</f>
        <v>14 PRESTACIÓN DE SERVICIOS</v>
      </c>
      <c r="J156" s="1" t="str">
        <f>VLOOKUP(A156,'[1]BASE DTPA'!A:CX,10,0)</f>
        <v>N/A</v>
      </c>
      <c r="K156" s="1">
        <f>VLOOKUP(A156,'[1]BASE DTPA'!A:CY,11,0)</f>
        <v>80111600</v>
      </c>
      <c r="L156" s="6">
        <f>VLOOKUP(A156,'[1]BASE DTPA'!A:CZ,15,0)</f>
        <v>5106004</v>
      </c>
      <c r="M156" s="6">
        <f>VLOOKUP(A156,'[1]BASE DTPA'!A:DA,16,0)</f>
        <v>52081241</v>
      </c>
      <c r="N156" s="1" t="str">
        <f>VLOOKUP(A156,'[1]BASE DTPA'!A:DB,18,0)</f>
        <v>1 PERSONA NATURAL</v>
      </c>
      <c r="O156" s="1" t="str">
        <f>VLOOKUP(A156,'[1]BASE DTPA'!A:DC,19,0)</f>
        <v>3 CÉDULA DE CIUDADANÍA</v>
      </c>
      <c r="P156" s="6">
        <f>VLOOKUP(A156,'[1]BASE DTPA'!A:DD,20,0)</f>
        <v>26365367</v>
      </c>
      <c r="Q156" s="6" t="str">
        <f>VLOOKUP(A156,'[1]BASE DTPA'!A:DE,22,0)</f>
        <v>N-A</v>
      </c>
      <c r="R156" s="1" t="str">
        <f>VLOOKUP(A156,'[1]BASE DTPA'!A:DF,38,0)</f>
        <v>PNN UTRÍA</v>
      </c>
      <c r="S156" s="1">
        <f>VLOOKUP(A156,'[1]BASE DTPA'!A:DG,43,0)</f>
        <v>306</v>
      </c>
      <c r="T156" s="8">
        <f>VLOOKUP(A156,'[1]BASE DTPA'!A:DH,53,0)</f>
        <v>45713</v>
      </c>
      <c r="U156" s="8">
        <f>VLOOKUP(A156,'[1]BASE DTPA'!A:DI,54,0)</f>
        <v>46022</v>
      </c>
      <c r="V156" s="1">
        <f>VLOOKUP(A156,'[1]BASE DTPA'!A:DJ,79,0)</f>
        <v>0</v>
      </c>
      <c r="W156" s="1" t="s">
        <v>373</v>
      </c>
      <c r="X156" s="10" t="str">
        <f>VLOOKUP(A156,'[1]BASE DTPA'!A:DL,70,0)</f>
        <v xml:space="preserve">https://community.secop.gov.co/Public/Tendering/ContractDetailView/Index?UniqueIdentifier=CO1.PCCNTR.7556854 </v>
      </c>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row>
    <row r="157" spans="1:92" x14ac:dyDescent="0.3">
      <c r="A157" s="2" t="s">
        <v>177</v>
      </c>
      <c r="B157" s="3" t="str">
        <f>VLOOKUP(A157,'[1]BASE DTPA'!A:CN,2,0)</f>
        <v>2 NACION</v>
      </c>
      <c r="C157" s="3" t="str">
        <f>VLOOKUP(A157,'[1]BASE DTPA'!A:CQ,3,0)</f>
        <v>CPS-DTPA-156-2025</v>
      </c>
      <c r="D157" s="3" t="str">
        <f>VLOOKUP(A157,'[1]BASE DTPA'!A:CR,4,0)</f>
        <v>EDER MARQUEZ GUERRERO</v>
      </c>
      <c r="E157" s="4">
        <f>VLOOKUP(A157,'[1]BASE DTPA'!A:CS,5,0)</f>
        <v>45713</v>
      </c>
      <c r="F157" s="5" t="str">
        <f>VLOOKUP(A157,'[1]BASE DTPA'!A:CT,6,0)</f>
        <v>Prestar servicios de apoyo a la gestión con plena autonomía técnica y administrativa en el PNN Sanquianga para el desarrollo de las actividades técnicas relacionadas con la implementación de la estrategia de investigación y monitoreo en el área protegida en el marco de la conservación de la biodiversidad de las áreas protegidas del SINAP nacional.</v>
      </c>
      <c r="G157" s="3" t="str">
        <f>VLOOKUP(A157,'[1]BASE DTPA'!A:CU,7,0)</f>
        <v>APOYO A LA GESTIÓN</v>
      </c>
      <c r="H157" s="3" t="str">
        <f>VLOOKUP(A157,'[1]BASE DTPA'!A:CV,8,0)</f>
        <v>2 CONTRATACIÓN DIRECTA</v>
      </c>
      <c r="I157" s="3" t="str">
        <f>VLOOKUP(A157,'[1]BASE DTPA'!A:CW,9,0)</f>
        <v>14 PRESTACIÓN DE SERVICIOS</v>
      </c>
      <c r="J157" s="1" t="str">
        <f>VLOOKUP(A157,'[1]BASE DTPA'!A:CX,10,0)</f>
        <v>N/A</v>
      </c>
      <c r="K157" s="1">
        <f>VLOOKUP(A157,'[1]BASE DTPA'!A:CY,11,0)</f>
        <v>80111600</v>
      </c>
      <c r="L157" s="6">
        <f>VLOOKUP(A157,'[1]BASE DTPA'!A:CZ,15,0)</f>
        <v>2680096</v>
      </c>
      <c r="M157" s="6">
        <f>VLOOKUP(A157,'[1]BASE DTPA'!A:DA,16,0)</f>
        <v>27336979</v>
      </c>
      <c r="N157" s="1" t="str">
        <f>VLOOKUP(A157,'[1]BASE DTPA'!A:DB,18,0)</f>
        <v>1 PERSONA NATURAL</v>
      </c>
      <c r="O157" s="1" t="str">
        <f>VLOOKUP(A157,'[1]BASE DTPA'!A:DC,19,0)</f>
        <v>3 CÉDULA DE CIUDADANÍA</v>
      </c>
      <c r="P157" s="6">
        <f>VLOOKUP(A157,'[1]BASE DTPA'!A:DD,20,0)</f>
        <v>1192764575</v>
      </c>
      <c r="Q157" s="6" t="str">
        <f>VLOOKUP(A157,'[1]BASE DTPA'!A:DE,22,0)</f>
        <v>N-A</v>
      </c>
      <c r="R157" s="1" t="str">
        <f>VLOOKUP(A157,'[1]BASE DTPA'!A:DF,38,0)</f>
        <v>PNN SANQUIANGA</v>
      </c>
      <c r="S157" s="1">
        <f>VLOOKUP(A157,'[1]BASE DTPA'!A:DG,43,0)</f>
        <v>306</v>
      </c>
      <c r="T157" s="8">
        <f>VLOOKUP(A157,'[1]BASE DTPA'!A:DH,53,0)</f>
        <v>45713</v>
      </c>
      <c r="U157" s="8">
        <f>VLOOKUP(A157,'[1]BASE DTPA'!A:DI,54,0)</f>
        <v>46022</v>
      </c>
      <c r="V157" s="1">
        <f>VLOOKUP(A157,'[1]BASE DTPA'!A:DJ,79,0)</f>
        <v>0</v>
      </c>
      <c r="W157" s="1" t="s">
        <v>373</v>
      </c>
      <c r="X157" s="10" t="str">
        <f>VLOOKUP(A157,'[1]BASE DTPA'!A:DL,70,0)</f>
        <v xml:space="preserve">https://community.secop.gov.co/Public/Tendering/ContractDetailView/Index?UniqueIdentifier=CO1.PCCNTR.7556986 </v>
      </c>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row>
    <row r="158" spans="1:92" x14ac:dyDescent="0.3">
      <c r="A158" s="2" t="s">
        <v>178</v>
      </c>
      <c r="B158" s="3" t="str">
        <f>VLOOKUP(A158,'[1]BASE DTPA'!A:CN,2,0)</f>
        <v>2 NACION</v>
      </c>
      <c r="C158" s="3" t="str">
        <f>VLOOKUP(A158,'[1]BASE DTPA'!A:CQ,3,0)</f>
        <v>CPS-DTPA-157-2025</v>
      </c>
      <c r="D158" s="3" t="str">
        <f>VLOOKUP(A158,'[1]BASE DTPA'!A:CR,4,0)</f>
        <v>JAUIN CORTES IBARBO</v>
      </c>
      <c r="E158" s="4">
        <f>VLOOKUP(A158,'[1]BASE DTPA'!A:CS,5,0)</f>
        <v>45713</v>
      </c>
      <c r="F158" s="5" t="str">
        <f>VLOOKUP(A158,'[1]BASE DTPA'!A:CT,6,0)</f>
        <v>Prestar servicios de apoyo a la gestión con plena autonomía técnica y administrativa en el PNN Sanquianga para desarrollar las acciones técnicas en el proceso de restauraPrestar servicios de apoyo a la gestión con plena autonomía técnica y administrativa en el PNN Sanquianga para desarrollar las acciones técnicas en el proceso de restauración adelantado por el área protegida, en el marco de la conservación de la diversidad biológica de las áreas protegidas del SINAP nacional</v>
      </c>
      <c r="G158" s="3" t="str">
        <f>VLOOKUP(A158,'[1]BASE DTPA'!A:CU,7,0)</f>
        <v>APOYO A LA GESTIÓN</v>
      </c>
      <c r="H158" s="3" t="str">
        <f>VLOOKUP(A158,'[1]BASE DTPA'!A:CV,8,0)</f>
        <v>2 CONTRATACIÓN DIRECTA</v>
      </c>
      <c r="I158" s="3" t="str">
        <f>VLOOKUP(A158,'[1]BASE DTPA'!A:CW,9,0)</f>
        <v>14 PRESTACIÓN DE SERVICIOS</v>
      </c>
      <c r="J158" s="1" t="str">
        <f>VLOOKUP(A158,'[1]BASE DTPA'!A:CX,10,0)</f>
        <v>N/A</v>
      </c>
      <c r="K158" s="1">
        <f>VLOOKUP(A158,'[1]BASE DTPA'!A:CY,11,0)</f>
        <v>80111600</v>
      </c>
      <c r="L158" s="6">
        <f>VLOOKUP(A158,'[1]BASE DTPA'!A:CZ,15,0)</f>
        <v>2680096</v>
      </c>
      <c r="M158" s="6">
        <f>VLOOKUP(A158,'[1]BASE DTPA'!A:DA,16,0)</f>
        <v>27247643</v>
      </c>
      <c r="N158" s="1" t="str">
        <f>VLOOKUP(A158,'[1]BASE DTPA'!A:DB,18,0)</f>
        <v>1 PERSONA NATURAL</v>
      </c>
      <c r="O158" s="1" t="str">
        <f>VLOOKUP(A158,'[1]BASE DTPA'!A:DC,19,0)</f>
        <v>3 CÉDULA DE CIUDADANÍA</v>
      </c>
      <c r="P158" s="6">
        <f>VLOOKUP(A158,'[1]BASE DTPA'!A:DD,20,0)</f>
        <v>1149189457</v>
      </c>
      <c r="Q158" s="6" t="str">
        <f>VLOOKUP(A158,'[1]BASE DTPA'!A:DE,22,0)</f>
        <v>N-A</v>
      </c>
      <c r="R158" s="1" t="str">
        <f>VLOOKUP(A158,'[1]BASE DTPA'!A:DF,38,0)</f>
        <v>PNN SANQUIANGA</v>
      </c>
      <c r="S158" s="1">
        <f>VLOOKUP(A158,'[1]BASE DTPA'!A:DG,43,0)</f>
        <v>306</v>
      </c>
      <c r="T158" s="8">
        <f>VLOOKUP(A158,'[1]BASE DTPA'!A:DH,53,0)</f>
        <v>45713</v>
      </c>
      <c r="U158" s="8">
        <f>VLOOKUP(A158,'[1]BASE DTPA'!A:DI,54,0)</f>
        <v>46022</v>
      </c>
      <c r="V158" s="1">
        <f>VLOOKUP(A158,'[1]BASE DTPA'!A:DJ,79,0)</f>
        <v>0</v>
      </c>
      <c r="W158" s="1" t="s">
        <v>373</v>
      </c>
      <c r="X158" s="10" t="str">
        <f>VLOOKUP(A158,'[1]BASE DTPA'!A:DL,70,0)</f>
        <v xml:space="preserve">https://community.secop.gov.co/Public/Tendering/ContractDetailView/Index?UniqueIdentifier=CO1.PCCNTR.7557314 </v>
      </c>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row>
    <row r="159" spans="1:92" x14ac:dyDescent="0.3">
      <c r="A159" s="2" t="s">
        <v>179</v>
      </c>
      <c r="B159" s="3" t="str">
        <f>VLOOKUP(A159,'[1]BASE DTPA'!A:CN,2,0)</f>
        <v>1 FONAM</v>
      </c>
      <c r="C159" s="3" t="str">
        <f>VLOOKUP(A159,'[1]BASE DTPA'!A:CQ,3,0)</f>
        <v>CPS-DTPA-158-2025</v>
      </c>
      <c r="D159" s="3" t="str">
        <f>VLOOKUP(A159,'[1]BASE DTPA'!A:CR,4,0)</f>
        <v>JOHANA GERALDINNE NUÑEZ PEÑA</v>
      </c>
      <c r="E159" s="4">
        <f>VLOOKUP(A159,'[1]BASE DTPA'!A:CS,5,0)</f>
        <v>45713</v>
      </c>
      <c r="F159" s="5" t="str">
        <f>VLOOKUP(A159,'[1]BASE DTPA'!A:CT,6,0)</f>
        <v>PA05-3202008-9-007 Prestar servicios profesionales con plena autonomía técnica y administrativa en el PNN Gorgona para la implementación de la estrategia de investigación y monitoreo en el área protegida en el marco de la conservación de la diversidad biológica de las áreas protegidas del SINAP nacional.</v>
      </c>
      <c r="G159" s="3" t="str">
        <f>VLOOKUP(A159,'[1]BASE DTPA'!A:CU,7,0)</f>
        <v>PROFESIONAL</v>
      </c>
      <c r="H159" s="3" t="str">
        <f>VLOOKUP(A159,'[1]BASE DTPA'!A:CV,8,0)</f>
        <v>2 CONTRATACIÓN DIRECTA</v>
      </c>
      <c r="I159" s="3" t="str">
        <f>VLOOKUP(A159,'[1]BASE DTPA'!A:CW,9,0)</f>
        <v>14 PRESTACIÓN DE SERVICIOS</v>
      </c>
      <c r="J159" s="1" t="str">
        <f>VLOOKUP(A159,'[1]BASE DTPA'!A:CX,10,0)</f>
        <v>N/A</v>
      </c>
      <c r="K159" s="1">
        <f>VLOOKUP(A159,'[1]BASE DTPA'!A:CY,11,0)</f>
        <v>80111600</v>
      </c>
      <c r="L159" s="6">
        <f>VLOOKUP(A159,'[1]BASE DTPA'!A:CZ,15,0)</f>
        <v>5106004</v>
      </c>
      <c r="M159" s="6">
        <f>VLOOKUP(A159,'[1]BASE DTPA'!A:DA,16,0)</f>
        <v>52081241</v>
      </c>
      <c r="N159" s="1" t="str">
        <f>VLOOKUP(A159,'[1]BASE DTPA'!A:DB,18,0)</f>
        <v>1 PERSONA NATURAL</v>
      </c>
      <c r="O159" s="1" t="str">
        <f>VLOOKUP(A159,'[1]BASE DTPA'!A:DC,19,0)</f>
        <v>3 CÉDULA DE CIUDADANÍA</v>
      </c>
      <c r="P159" s="6">
        <f>VLOOKUP(A159,'[1]BASE DTPA'!A:DD,20,0)</f>
        <v>1023953632</v>
      </c>
      <c r="Q159" s="6" t="str">
        <f>VLOOKUP(A159,'[1]BASE DTPA'!A:DE,22,0)</f>
        <v>N-A</v>
      </c>
      <c r="R159" s="1" t="str">
        <f>VLOOKUP(A159,'[1]BASE DTPA'!A:DF,38,0)</f>
        <v>PNN GORGONA</v>
      </c>
      <c r="S159" s="1">
        <f>VLOOKUP(A159,'[1]BASE DTPA'!A:DG,43,0)</f>
        <v>306</v>
      </c>
      <c r="T159" s="8">
        <f>VLOOKUP(A159,'[1]BASE DTPA'!A:DH,53,0)</f>
        <v>45713</v>
      </c>
      <c r="U159" s="8">
        <f>VLOOKUP(A159,'[1]BASE DTPA'!A:DI,54,0)</f>
        <v>46022</v>
      </c>
      <c r="V159" s="1">
        <f>VLOOKUP(A159,'[1]BASE DTPA'!A:DJ,79,0)</f>
        <v>0</v>
      </c>
      <c r="W159" s="1" t="s">
        <v>373</v>
      </c>
      <c r="X159" s="10" t="str">
        <f>VLOOKUP(A159,'[1]BASE DTPA'!A:DL,70,0)</f>
        <v xml:space="preserve">https://community.secop.gov.co/Public/Tendering/ContractDetailView/Index?UniqueIdentifier=CO1.PCCNTR.7557868 </v>
      </c>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row>
    <row r="160" spans="1:92" x14ac:dyDescent="0.3">
      <c r="A160" s="2" t="s">
        <v>180</v>
      </c>
      <c r="B160" s="3" t="str">
        <f>VLOOKUP(A160,'[1]BASE DTPA'!A:CN,2,0)</f>
        <v>1 FONAM</v>
      </c>
      <c r="C160" s="3" t="str">
        <f>VLOOKUP(A160,'[1]BASE DTPA'!A:CQ,3,0)</f>
        <v>CPS-DTPA-159-2025</v>
      </c>
      <c r="D160" s="3" t="str">
        <f>VLOOKUP(A160,'[1]BASE DTPA'!A:CR,4,0)</f>
        <v>ALVARO JAVIER FIERRO PERDOMO</v>
      </c>
      <c r="E160" s="4">
        <f>VLOOKUP(A160,'[1]BASE DTPA'!A:CS,5,0)</f>
        <v>45713</v>
      </c>
      <c r="F160" s="5" t="str">
        <f>VLOOKUP(A160,'[1]BASE DTPA'!A:CT,6,0)</f>
        <v>Prestar servicios de apoyo a la gestión en con plena autonomía técnica y administrativa requeridas por el PNN Gorgona en el desarrollo de los procesos de comunicación, educación ambiental con actores priorizados y vinculados a la gestión territorial, en el marco de la conservación de la diversidad biológica de las áreas protegidas del SINAP nacional.</v>
      </c>
      <c r="G160" s="3" t="str">
        <f>VLOOKUP(A160,'[1]BASE DTPA'!A:CU,7,0)</f>
        <v>APOYO A LA GESTIÓN</v>
      </c>
      <c r="H160" s="3" t="str">
        <f>VLOOKUP(A160,'[1]BASE DTPA'!A:CV,8,0)</f>
        <v>2 CONTRATACIÓN DIRECTA</v>
      </c>
      <c r="I160" s="3" t="str">
        <f>VLOOKUP(A160,'[1]BASE DTPA'!A:CW,9,0)</f>
        <v>14 PRESTACIÓN DE SERVICIOS</v>
      </c>
      <c r="J160" s="1" t="str">
        <f>VLOOKUP(A160,'[1]BASE DTPA'!A:CX,10,0)</f>
        <v>N/A</v>
      </c>
      <c r="K160" s="1">
        <f>VLOOKUP(A160,'[1]BASE DTPA'!A:CY,11,0)</f>
        <v>80111600</v>
      </c>
      <c r="L160" s="6">
        <f>VLOOKUP(A160,'[1]BASE DTPA'!A:CZ,15,0)</f>
        <v>3670920</v>
      </c>
      <c r="M160" s="6">
        <f>VLOOKUP(A160,'[1]BASE DTPA'!A:DA,16,0)</f>
        <v>37443384</v>
      </c>
      <c r="N160" s="1" t="str">
        <f>VLOOKUP(A160,'[1]BASE DTPA'!A:DB,18,0)</f>
        <v>1 PERSONA NATURAL</v>
      </c>
      <c r="O160" s="1" t="str">
        <f>VLOOKUP(A160,'[1]BASE DTPA'!A:DC,19,0)</f>
        <v>3 CÉDULA DE CIUDADANÍA</v>
      </c>
      <c r="P160" s="6">
        <f>VLOOKUP(A160,'[1]BASE DTPA'!A:DD,20,0)</f>
        <v>1081159124</v>
      </c>
      <c r="Q160" s="6" t="str">
        <f>VLOOKUP(A160,'[1]BASE DTPA'!A:DE,22,0)</f>
        <v>N-A</v>
      </c>
      <c r="R160" s="1" t="str">
        <f>VLOOKUP(A160,'[1]BASE DTPA'!A:DF,38,0)</f>
        <v>PNN GORGONA</v>
      </c>
      <c r="S160" s="1">
        <f>VLOOKUP(A160,'[1]BASE DTPA'!A:DG,43,0)</f>
        <v>306</v>
      </c>
      <c r="T160" s="8">
        <f>VLOOKUP(A160,'[1]BASE DTPA'!A:DH,53,0)</f>
        <v>45713</v>
      </c>
      <c r="U160" s="8">
        <f>VLOOKUP(A160,'[1]BASE DTPA'!A:DI,54,0)</f>
        <v>46022</v>
      </c>
      <c r="V160" s="1">
        <f>VLOOKUP(A160,'[1]BASE DTPA'!A:DJ,79,0)</f>
        <v>0</v>
      </c>
      <c r="W160" s="1" t="s">
        <v>373</v>
      </c>
      <c r="X160" s="10" t="str">
        <f>VLOOKUP(A160,'[1]BASE DTPA'!A:DL,70,0)</f>
        <v xml:space="preserve">https://community.secop.gov.co/Public/Tendering/ContractDetailView/Index?UniqueIdentifier=CO1.PCCNTR.7558264 </v>
      </c>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row>
    <row r="161" spans="1:92" x14ac:dyDescent="0.3">
      <c r="A161" s="2" t="s">
        <v>181</v>
      </c>
      <c r="B161" s="3" t="str">
        <f>VLOOKUP(A161,'[1]BASE DTPA'!A:CN,2,0)</f>
        <v>2 NACION</v>
      </c>
      <c r="C161" s="3" t="str">
        <f>VLOOKUP(A161,'[1]BASE DTPA'!A:CQ,3,0)</f>
        <v>CPS-DTPA-160-2025</v>
      </c>
      <c r="D161" s="3" t="str">
        <f>VLOOKUP(A161,'[1]BASE DTPA'!A:CR,4,0)</f>
        <v>SANDRA VIVIANA ANDRADE CORTES</v>
      </c>
      <c r="E161" s="4">
        <f>VLOOKUP(A161,'[1]BASE DTPA'!A:CS,5,0)</f>
        <v>45713</v>
      </c>
      <c r="F161" s="5" t="str">
        <f>VLOOKUP(A161,'[1]BASE DTPA'!A:CT,6,0)</f>
        <v>PA01-3202060-19-1-007 Prestar servicios profesionales con plena autonomía técnica y administrativa en el DNMI Cabo Manglares en la implementación del proceso de restauración en zonas degradadas y/o alteradas en el área protegida y/o zonas de influencia en el marco de la conservación de la diversidad biológica de las áreas protegidas del SINAP.</v>
      </c>
      <c r="G161" s="3" t="str">
        <f>VLOOKUP(A161,'[1]BASE DTPA'!A:CU,7,0)</f>
        <v>PROFESIONAL</v>
      </c>
      <c r="H161" s="3" t="str">
        <f>VLOOKUP(A161,'[1]BASE DTPA'!A:CV,8,0)</f>
        <v>2 CONTRATACIÓN DIRECTA</v>
      </c>
      <c r="I161" s="3" t="str">
        <f>VLOOKUP(A161,'[1]BASE DTPA'!A:CW,9,0)</f>
        <v>14 PRESTACIÓN DE SERVICIOS</v>
      </c>
      <c r="J161" s="1" t="str">
        <f>VLOOKUP(A161,'[1]BASE DTPA'!A:CX,10,0)</f>
        <v>N/A</v>
      </c>
      <c r="K161" s="1">
        <f>VLOOKUP(A161,'[1]BASE DTPA'!A:CY,11,0)</f>
        <v>80111600</v>
      </c>
      <c r="L161" s="6">
        <f>VLOOKUP(A161,'[1]BASE DTPA'!A:CZ,15,0)</f>
        <v>4200744</v>
      </c>
      <c r="M161" s="6">
        <f>VLOOKUP(A161,'[1]BASE DTPA'!A:DA,16,0)</f>
        <v>42847589</v>
      </c>
      <c r="N161" s="1" t="str">
        <f>VLOOKUP(A161,'[1]BASE DTPA'!A:DB,18,0)</f>
        <v>1 PERSONA NATURAL</v>
      </c>
      <c r="O161" s="1" t="str">
        <f>VLOOKUP(A161,'[1]BASE DTPA'!A:DC,19,0)</f>
        <v>3 CÉDULA DE CIUDADANÍA</v>
      </c>
      <c r="P161" s="6">
        <f>VLOOKUP(A161,'[1]BASE DTPA'!A:DD,20,0)</f>
        <v>1087195505</v>
      </c>
      <c r="Q161" s="6" t="str">
        <f>VLOOKUP(A161,'[1]BASE DTPA'!A:DE,22,0)</f>
        <v>N-A</v>
      </c>
      <c r="R161" s="1" t="str">
        <f>VLOOKUP(A161,'[1]BASE DTPA'!A:DF,38,0)</f>
        <v>DNMI CABO MANGLARES</v>
      </c>
      <c r="S161" s="1">
        <f>VLOOKUP(A161,'[1]BASE DTPA'!A:DG,43,0)</f>
        <v>306</v>
      </c>
      <c r="T161" s="8">
        <f>VLOOKUP(A161,'[1]BASE DTPA'!A:DH,53,0)</f>
        <v>45713</v>
      </c>
      <c r="U161" s="8">
        <f>VLOOKUP(A161,'[1]BASE DTPA'!A:DI,54,0)</f>
        <v>46021</v>
      </c>
      <c r="V161" s="1">
        <f>VLOOKUP(A161,'[1]BASE DTPA'!A:DJ,79,0)</f>
        <v>0</v>
      </c>
      <c r="W161" s="1" t="s">
        <v>373</v>
      </c>
      <c r="X161" s="10" t="str">
        <f>VLOOKUP(A161,'[1]BASE DTPA'!A:DL,70,0)</f>
        <v xml:space="preserve">https://community.secop.gov.co/Public/Tendering/ContractDetailView/Index?UniqueIdentifier=CO1.PCCNTR.7558197 </v>
      </c>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row>
    <row r="162" spans="1:92" x14ac:dyDescent="0.3">
      <c r="A162" s="2" t="s">
        <v>182</v>
      </c>
      <c r="B162" s="3" t="str">
        <f>VLOOKUP(A162,'[1]BASE DTPA'!A:CN,2,0)</f>
        <v>2 NACION</v>
      </c>
      <c r="C162" s="3" t="str">
        <f>VLOOKUP(A162,'[1]BASE DTPA'!A:CQ,3,0)</f>
        <v>CPS-DTPA-161-2025</v>
      </c>
      <c r="D162" s="3" t="str">
        <f>VLOOKUP(A162,'[1]BASE DTPA'!A:CR,4,0)</f>
        <v>KATHERINE CUESTA CARRILLO</v>
      </c>
      <c r="E162" s="4">
        <f>VLOOKUP(A162,'[1]BASE DTPA'!A:CS,5,0)</f>
        <v>45713</v>
      </c>
      <c r="F162" s="5" t="str">
        <f>VLOOKUP(A162,'[1]BASE DTPA'!A:CT,6,0)</f>
        <v>Prestar servicios de apoyo a la gestión con plena autonomía técnica y administrativa en el PNN Los Katíos para el desarrollo de las actividades operativas de la implementación del proceso de restauración en zonas degradadas y/o alteradas en el área protegida y/o zonas de influencia en el marco de la conservación de la diversidad biológica de las áreas protegidas del SINAP.</v>
      </c>
      <c r="G162" s="3" t="str">
        <f>VLOOKUP(A162,'[1]BASE DTPA'!A:CU,7,0)</f>
        <v>APOYO A LA GESTIÓN</v>
      </c>
      <c r="H162" s="3" t="str">
        <f>VLOOKUP(A162,'[1]BASE DTPA'!A:CV,8,0)</f>
        <v>2 CONTRATACIÓN DIRECTA</v>
      </c>
      <c r="I162" s="3" t="str">
        <f>VLOOKUP(A162,'[1]BASE DTPA'!A:CW,9,0)</f>
        <v>14 PRESTACIÓN DE SERVICIOS</v>
      </c>
      <c r="J162" s="1" t="str">
        <f>VLOOKUP(A162,'[1]BASE DTPA'!A:CX,10,0)</f>
        <v>N/A</v>
      </c>
      <c r="K162" s="1">
        <f>VLOOKUP(A162,'[1]BASE DTPA'!A:CY,11,0)</f>
        <v>80111600</v>
      </c>
      <c r="L162" s="6">
        <f>VLOOKUP(A162,'[1]BASE DTPA'!A:CZ,15,0)</f>
        <v>1836237</v>
      </c>
      <c r="M162" s="6">
        <f>VLOOKUP(A162,'[1]BASE DTPA'!A:DA,16,0)</f>
        <v>18423578</v>
      </c>
      <c r="N162" s="1" t="str">
        <f>VLOOKUP(A162,'[1]BASE DTPA'!A:DB,18,0)</f>
        <v>1 PERSONA NATURAL</v>
      </c>
      <c r="O162" s="1" t="str">
        <f>VLOOKUP(A162,'[1]BASE DTPA'!A:DC,19,0)</f>
        <v>3 CÉDULA DE CIUDADANÍA</v>
      </c>
      <c r="P162" s="6">
        <f>VLOOKUP(A162,'[1]BASE DTPA'!A:DD,20,0)</f>
        <v>1045500630</v>
      </c>
      <c r="Q162" s="6" t="str">
        <f>VLOOKUP(A162,'[1]BASE DTPA'!A:DE,22,0)</f>
        <v>N-A</v>
      </c>
      <c r="R162" s="1" t="str">
        <f>VLOOKUP(A162,'[1]BASE DTPA'!A:DF,38,0)</f>
        <v>PNN LOS KATIOS</v>
      </c>
      <c r="S162" s="1">
        <f>VLOOKUP(A162,'[1]BASE DTPA'!A:DG,43,0)</f>
        <v>301</v>
      </c>
      <c r="T162" s="8">
        <f>VLOOKUP(A162,'[1]BASE DTPA'!A:DH,53,0)</f>
        <v>45713</v>
      </c>
      <c r="U162" s="8">
        <f>VLOOKUP(A162,'[1]BASE DTPA'!A:DI,54,0)</f>
        <v>46016</v>
      </c>
      <c r="V162" s="1">
        <f>VLOOKUP(A162,'[1]BASE DTPA'!A:DJ,79,0)</f>
        <v>0</v>
      </c>
      <c r="W162" s="1" t="s">
        <v>373</v>
      </c>
      <c r="X162" s="10" t="str">
        <f>VLOOKUP(A162,'[1]BASE DTPA'!A:DL,70,0)</f>
        <v xml:space="preserve">https://community.secop.gov.co/Public/Tendering/ContractDetailView/Index?UniqueIdentifier=CO1.PCCNTR.7559166 </v>
      </c>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row>
    <row r="163" spans="1:92" x14ac:dyDescent="0.3">
      <c r="A163" s="2" t="s">
        <v>183</v>
      </c>
      <c r="B163" s="3" t="str">
        <f>VLOOKUP(A163,'[1]BASE DTPA'!A:CN,2,0)</f>
        <v>1 FONAM</v>
      </c>
      <c r="C163" s="3" t="str">
        <f>VLOOKUP(A163,'[1]BASE DTPA'!A:CQ,3,0)</f>
        <v>CPS-DTPA-162-2025</v>
      </c>
      <c r="D163" s="3" t="str">
        <f>VLOOKUP(A163,'[1]BASE DTPA'!A:CR,4,0)</f>
        <v>EDGAR HUMBERTO HERRERA FIGUEROA</v>
      </c>
      <c r="E163" s="4">
        <f>VLOOKUP(A163,'[1]BASE DTPA'!A:CS,5,0)</f>
        <v>45714</v>
      </c>
      <c r="F163" s="5" t="str">
        <f>VLOOKUP(A163,'[1]BASE DTPA'!A:CT,6,0)</f>
        <v>PA04-3202008-9-048 Prestar servicios profesionales con plena autonomia tecnica y administrativa en el el PNN Farallones de Cali en realizacion de las actividades necesarias para Implementar los instrumentos de planeacion (planes de manejo / rem u otros programas y lineamientos) de la entidad, con acciones que permitan generar una ruta para la futura implementacion de un laboratorio ambiental en el PNN Farallones, especialmente en los ecosistemas andinos y de paramo.</v>
      </c>
      <c r="G163" s="3" t="str">
        <f>VLOOKUP(A163,'[1]BASE DTPA'!A:CU,7,0)</f>
        <v>PROFESIONAL</v>
      </c>
      <c r="H163" s="3" t="str">
        <f>VLOOKUP(A163,'[1]BASE DTPA'!A:CV,8,0)</f>
        <v>2 CONTRATACIÓN DIRECTA</v>
      </c>
      <c r="I163" s="3" t="str">
        <f>VLOOKUP(A163,'[1]BASE DTPA'!A:CW,9,0)</f>
        <v>14 PRESTACIÓN DE SERVICIOS</v>
      </c>
      <c r="J163" s="1" t="str">
        <f>VLOOKUP(A163,'[1]BASE DTPA'!A:CX,10,0)</f>
        <v>N/A</v>
      </c>
      <c r="K163" s="1">
        <f>VLOOKUP(A163,'[1]BASE DTPA'!A:CY,11,0)</f>
        <v>80111600</v>
      </c>
      <c r="L163" s="6">
        <f>VLOOKUP(A163,'[1]BASE DTPA'!A:CZ,15,0)</f>
        <v>5106004</v>
      </c>
      <c r="M163" s="6">
        <f>VLOOKUP(A163,'[1]BASE DTPA'!A:DA,16,0)</f>
        <v>51911041</v>
      </c>
      <c r="N163" s="1" t="str">
        <f>VLOOKUP(A163,'[1]BASE DTPA'!A:DB,18,0)</f>
        <v>1 PERSONA NATURAL</v>
      </c>
      <c r="O163" s="1" t="str">
        <f>VLOOKUP(A163,'[1]BASE DTPA'!A:DC,19,0)</f>
        <v>3 CÉDULA DE CIUDADANÍA</v>
      </c>
      <c r="P163" s="6">
        <f>VLOOKUP(A163,'[1]BASE DTPA'!A:DD,20,0)</f>
        <v>16769037</v>
      </c>
      <c r="Q163" s="6" t="str">
        <f>VLOOKUP(A163,'[1]BASE DTPA'!A:DE,22,0)</f>
        <v>N-A</v>
      </c>
      <c r="R163" s="1" t="str">
        <f>VLOOKUP(A163,'[1]BASE DTPA'!A:DF,38,0)</f>
        <v>PNN FARALLONES DE CALI</v>
      </c>
      <c r="S163" s="1">
        <f>VLOOKUP(A163,'[1]BASE DTPA'!A:DG,43,0)</f>
        <v>305</v>
      </c>
      <c r="T163" s="8">
        <f>VLOOKUP(A163,'[1]BASE DTPA'!A:DH,53,0)</f>
        <v>45714</v>
      </c>
      <c r="U163" s="8">
        <f>VLOOKUP(A163,'[1]BASE DTPA'!A:DI,54,0)</f>
        <v>46022</v>
      </c>
      <c r="V163" s="1">
        <f>VLOOKUP(A163,'[1]BASE DTPA'!A:DJ,79,0)</f>
        <v>0</v>
      </c>
      <c r="W163" s="1" t="s">
        <v>373</v>
      </c>
      <c r="X163" s="10" t="str">
        <f>VLOOKUP(A163,'[1]BASE DTPA'!A:DL,70,0)</f>
        <v xml:space="preserve">https://community.secop.gov.co/Public/Tendering/ContractDetailView/Index?UniqueIdentifier=CO1.PCCNTR.7559947 </v>
      </c>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row>
    <row r="164" spans="1:92" x14ac:dyDescent="0.3">
      <c r="A164" s="2" t="s">
        <v>184</v>
      </c>
      <c r="B164" s="3" t="str">
        <f>VLOOKUP(A164,'[1]BASE DTPA'!A:CN,2,0)</f>
        <v>2 NACION</v>
      </c>
      <c r="C164" s="3" t="str">
        <f>VLOOKUP(A164,'[1]BASE DTPA'!A:CQ,3,0)</f>
        <v>CPS-DTPA-163-2025</v>
      </c>
      <c r="D164" s="3" t="str">
        <f>VLOOKUP(A164,'[1]BASE DTPA'!A:CR,4,0)</f>
        <v>POLICARPO TOVAR PEÑA</v>
      </c>
      <c r="E164" s="4">
        <f>VLOOKUP(A164,'[1]BASE DTPA'!A:CS,5,0)</f>
        <v>45714</v>
      </c>
      <c r="F164" s="5" t="str">
        <f>VLOOKUP(A164,'[1]BASE DTPA'!A:CT,6,0)</f>
        <v>Prestar servicios de apoyo a la gestión con plena autonomía técnica y administrativa en el PNN LOS Katíos en el desarrollo de actividades operativas de las estrategias especiales de manejo que contribuyen a la construcción de la gobernanza y fortalecen las diversas formas de participación con los grupos étnicos presentes en el área protegida, en el marco de la conservación de la diversidad biológica de las áreas protegidas del SINAP nacional.</v>
      </c>
      <c r="G164" s="3" t="str">
        <f>VLOOKUP(A164,'[1]BASE DTPA'!A:CU,7,0)</f>
        <v>APOYO A LA GESTIÓN</v>
      </c>
      <c r="H164" s="3" t="str">
        <f>VLOOKUP(A164,'[1]BASE DTPA'!A:CV,8,0)</f>
        <v>2 CONTRATACIÓN DIRECTA</v>
      </c>
      <c r="I164" s="3" t="str">
        <f>VLOOKUP(A164,'[1]BASE DTPA'!A:CW,9,0)</f>
        <v>14 PRESTACIÓN DE SERVICIOS</v>
      </c>
      <c r="J164" s="1" t="str">
        <f>VLOOKUP(A164,'[1]BASE DTPA'!A:CX,10,0)</f>
        <v>N/A</v>
      </c>
      <c r="K164" s="1">
        <f>VLOOKUP(A164,'[1]BASE DTPA'!A:CY,11,0)</f>
        <v>80111600</v>
      </c>
      <c r="L164" s="6">
        <f>VLOOKUP(A164,'[1]BASE DTPA'!A:CZ,15,0)</f>
        <v>1836237</v>
      </c>
      <c r="M164" s="6">
        <f>VLOOKUP(A164,'[1]BASE DTPA'!A:DA,16,0)</f>
        <v>18423578</v>
      </c>
      <c r="N164" s="1" t="str">
        <f>VLOOKUP(A164,'[1]BASE DTPA'!A:DB,18,0)</f>
        <v>1 PERSONA NATURAL</v>
      </c>
      <c r="O164" s="1" t="str">
        <f>VLOOKUP(A164,'[1]BASE DTPA'!A:DC,19,0)</f>
        <v>3 CÉDULA DE CIUDADANÍA</v>
      </c>
      <c r="P164" s="6">
        <f>VLOOKUP(A164,'[1]BASE DTPA'!A:DD,20,0)</f>
        <v>12002023</v>
      </c>
      <c r="Q164" s="6" t="str">
        <f>VLOOKUP(A164,'[1]BASE DTPA'!A:DE,22,0)</f>
        <v>N-A</v>
      </c>
      <c r="R164" s="1" t="str">
        <f>VLOOKUP(A164,'[1]BASE DTPA'!A:DF,38,0)</f>
        <v>PNN LOS KATIOS</v>
      </c>
      <c r="S164" s="1">
        <f>VLOOKUP(A164,'[1]BASE DTPA'!A:DG,43,0)</f>
        <v>301</v>
      </c>
      <c r="T164" s="8">
        <f>VLOOKUP(A164,'[1]BASE DTPA'!A:DH,53,0)</f>
        <v>45714</v>
      </c>
      <c r="U164" s="8">
        <f>VLOOKUP(A164,'[1]BASE DTPA'!A:DI,54,0)</f>
        <v>46017</v>
      </c>
      <c r="V164" s="1">
        <f>VLOOKUP(A164,'[1]BASE DTPA'!A:DJ,79,0)</f>
        <v>0</v>
      </c>
      <c r="W164" s="1" t="s">
        <v>373</v>
      </c>
      <c r="X164" s="10" t="str">
        <f>VLOOKUP(A164,'[1]BASE DTPA'!A:DL,70,0)</f>
        <v xml:space="preserve">https://community.secop.gov.co/Public/Tendering/ContractDetailView/Index?UniqueIdentifier=CO1.PCCNTR.7563777 </v>
      </c>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row>
    <row r="165" spans="1:92" x14ac:dyDescent="0.3">
      <c r="A165" s="2" t="s">
        <v>185</v>
      </c>
      <c r="B165" s="3" t="str">
        <f>VLOOKUP(A165,'[1]BASE DTPA'!A:CN,2,0)</f>
        <v>1 FONAM</v>
      </c>
      <c r="C165" s="3" t="str">
        <f>VLOOKUP(A165,'[1]BASE DTPA'!A:CQ,3,0)</f>
        <v>CPS-DTPA-164-2025</v>
      </c>
      <c r="D165" s="3" t="str">
        <f>VLOOKUP(A165,'[1]BASE DTPA'!A:CR,4,0)</f>
        <v>LUISA FERNANDA MORENO BELTRAN</v>
      </c>
      <c r="E165" s="4">
        <f>VLOOKUP(A165,'[1]BASE DTPA'!A:CS,5,0)</f>
        <v>45714</v>
      </c>
      <c r="F165" s="5" t="str">
        <f>VLOOKUP(A165,'[1]BASE DTPA'!A:CT,6,0)</f>
        <v>PA04-3202032-1-013 Prestar servicios de apoyo a la gestion con plena autonomia tecnica y administrativa en las actividades requeridas del PNN Farallones de Cali para adelantar las actividades requeridas de los procesos sociales e institucionales que permitan la implementacion del protocolo de prevencion, vigilancia y control, especialmente en los ecosistemas andinos y de paramo, en el marco de la conservacion de la diversidad biologica de las Areas Protegidas del SINAP Nacional</v>
      </c>
      <c r="G165" s="3" t="str">
        <f>VLOOKUP(A165,'[1]BASE DTPA'!A:CU,7,0)</f>
        <v>APOYO A LA GESTIÓN</v>
      </c>
      <c r="H165" s="3" t="str">
        <f>VLOOKUP(A165,'[1]BASE DTPA'!A:CV,8,0)</f>
        <v>2 CONTRATACIÓN DIRECTA</v>
      </c>
      <c r="I165" s="3" t="str">
        <f>VLOOKUP(A165,'[1]BASE DTPA'!A:CW,9,0)</f>
        <v>14 PRESTACIÓN DE SERVICIOS</v>
      </c>
      <c r="J165" s="1" t="str">
        <f>VLOOKUP(A165,'[1]BASE DTPA'!A:CX,10,0)</f>
        <v>N/A</v>
      </c>
      <c r="K165" s="1">
        <f>VLOOKUP(A165,'[1]BASE DTPA'!A:CY,11,0)</f>
        <v>80111600</v>
      </c>
      <c r="L165" s="6">
        <f>VLOOKUP(A165,'[1]BASE DTPA'!A:CZ,15,0)</f>
        <v>3388192</v>
      </c>
      <c r="M165" s="6">
        <f>VLOOKUP(A165,'[1]BASE DTPA'!A:DA,16,0)</f>
        <v>34446619</v>
      </c>
      <c r="N165" s="1" t="str">
        <f>VLOOKUP(A165,'[1]BASE DTPA'!A:DB,18,0)</f>
        <v>1 PERSONA NATURAL</v>
      </c>
      <c r="O165" s="1" t="str">
        <f>VLOOKUP(A165,'[1]BASE DTPA'!A:DC,19,0)</f>
        <v>3 CÉDULA DE CIUDADANÍA</v>
      </c>
      <c r="P165" s="6">
        <f>VLOOKUP(A165,'[1]BASE DTPA'!A:DD,20,0)</f>
        <v>1020814652</v>
      </c>
      <c r="Q165" s="6" t="str">
        <f>VLOOKUP(A165,'[1]BASE DTPA'!A:DE,22,0)</f>
        <v>N-A</v>
      </c>
      <c r="R165" s="1" t="str">
        <f>VLOOKUP(A165,'[1]BASE DTPA'!A:DF,38,0)</f>
        <v>PNN FARALLONES DE CALI</v>
      </c>
      <c r="S165" s="1">
        <f>VLOOKUP(A165,'[1]BASE DTPA'!A:DG,43,0)</f>
        <v>305</v>
      </c>
      <c r="T165" s="8">
        <f>VLOOKUP(A165,'[1]BASE DTPA'!A:DH,53,0)</f>
        <v>45714</v>
      </c>
      <c r="U165" s="8">
        <f>VLOOKUP(A165,'[1]BASE DTPA'!A:DI,54,0)</f>
        <v>46022</v>
      </c>
      <c r="V165" s="1">
        <f>VLOOKUP(A165,'[1]BASE DTPA'!A:DJ,79,0)</f>
        <v>0</v>
      </c>
      <c r="W165" s="1" t="s">
        <v>373</v>
      </c>
      <c r="X165" s="10" t="str">
        <f>VLOOKUP(A165,'[1]BASE DTPA'!A:DL,70,0)</f>
        <v xml:space="preserve">https://community.secop.gov.co/Public/Tendering/ContractDetailView/Index?UniqueIdentifier=CO1.PCCNTR.7565977 </v>
      </c>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row>
    <row r="166" spans="1:92" x14ac:dyDescent="0.3">
      <c r="A166" s="2" t="s">
        <v>186</v>
      </c>
      <c r="B166" s="3" t="str">
        <f>VLOOKUP(A166,'[1]BASE DTPA'!A:CN,2,0)</f>
        <v>1 FONAM</v>
      </c>
      <c r="C166" s="3" t="str">
        <f>VLOOKUP(A166,'[1]BASE DTPA'!A:CQ,3,0)</f>
        <v>CPS-DTPA-165-2025</v>
      </c>
      <c r="D166" s="3" t="str">
        <f>VLOOKUP(A166,'[1]BASE DTPA'!A:CR,4,0)</f>
        <v>RONALDO PALOMEQUE PALACIOS</v>
      </c>
      <c r="E166" s="4">
        <f>VLOOKUP(A166,'[1]BASE DTPA'!A:CS,5,0)</f>
        <v>45714</v>
      </c>
      <c r="F166" s="5" t="str">
        <f>VLOOKUP(A166,'[1]BASE DTPA'!A:CT,6,0)</f>
        <v>Prestar servicios profesionales con plena autonomía técnica y administrativa en el PNN Utría para realizar consolidación, revisión, análisis, reporte de información y demás actividades requeridas en el plan de ordenamiento ecoturístico del área protegida, en el marco de la conservación de la diversidad biológica de las áreas protegidas del SINAP nacional</v>
      </c>
      <c r="G166" s="3" t="str">
        <f>VLOOKUP(A166,'[1]BASE DTPA'!A:CU,7,0)</f>
        <v>PROFESIONAL</v>
      </c>
      <c r="H166" s="3" t="str">
        <f>VLOOKUP(A166,'[1]BASE DTPA'!A:CV,8,0)</f>
        <v>2 CONTRATACIÓN DIRECTA</v>
      </c>
      <c r="I166" s="3" t="str">
        <f>VLOOKUP(A166,'[1]BASE DTPA'!A:CW,9,0)</f>
        <v>14 PRESTACIÓN DE SERVICIOS</v>
      </c>
      <c r="J166" s="1" t="str">
        <f>VLOOKUP(A166,'[1]BASE DTPA'!A:CX,10,0)</f>
        <v>N/A</v>
      </c>
      <c r="K166" s="1">
        <f>VLOOKUP(A166,'[1]BASE DTPA'!A:CY,11,0)</f>
        <v>80111600</v>
      </c>
      <c r="L166" s="6">
        <f>VLOOKUP(A166,'[1]BASE DTPA'!A:CZ,15,0)</f>
        <v>3670921</v>
      </c>
      <c r="M166" s="6">
        <f>VLOOKUP(A166,'[1]BASE DTPA'!A:DA,16,0)</f>
        <v>37321030</v>
      </c>
      <c r="N166" s="1" t="str">
        <f>VLOOKUP(A166,'[1]BASE DTPA'!A:DB,18,0)</f>
        <v>1 PERSONA NATURAL</v>
      </c>
      <c r="O166" s="1" t="str">
        <f>VLOOKUP(A166,'[1]BASE DTPA'!A:DC,19,0)</f>
        <v>3 CÉDULA DE CIUDADANÍA</v>
      </c>
      <c r="P166" s="6">
        <f>VLOOKUP(A166,'[1]BASE DTPA'!A:DD,20,0)</f>
        <v>1004071914</v>
      </c>
      <c r="Q166" s="6" t="str">
        <f>VLOOKUP(A166,'[1]BASE DTPA'!A:DE,22,0)</f>
        <v>N-A</v>
      </c>
      <c r="R166" s="1" t="str">
        <f>VLOOKUP(A166,'[1]BASE DTPA'!A:DF,38,0)</f>
        <v>PNN UTRÍA</v>
      </c>
      <c r="S166" s="1">
        <f>VLOOKUP(A166,'[1]BASE DTPA'!A:DG,43,0)</f>
        <v>305</v>
      </c>
      <c r="T166" s="8">
        <f>VLOOKUP(A166,'[1]BASE DTPA'!A:DH,53,0)</f>
        <v>45714</v>
      </c>
      <c r="U166" s="8">
        <f>VLOOKUP(A166,'[1]BASE DTPA'!A:DI,54,0)</f>
        <v>46022</v>
      </c>
      <c r="V166" s="1">
        <f>VLOOKUP(A166,'[1]BASE DTPA'!A:DJ,79,0)</f>
        <v>0</v>
      </c>
      <c r="W166" s="1" t="s">
        <v>373</v>
      </c>
      <c r="X166" s="10" t="str">
        <f>VLOOKUP(A166,'[1]BASE DTPA'!A:DL,70,0)</f>
        <v xml:space="preserve">https://community.secop.gov.co/Public/Tendering/ContractDetailView/Index?UniqueIdentifier=CO1.PCCNTR.7563962 </v>
      </c>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row>
    <row r="167" spans="1:92" x14ac:dyDescent="0.3">
      <c r="A167" s="2" t="s">
        <v>187</v>
      </c>
      <c r="B167" s="3" t="str">
        <f>VLOOKUP(A167,'[1]BASE DTPA'!A:CN,2,0)</f>
        <v>2 NACION</v>
      </c>
      <c r="C167" s="3" t="str">
        <f>VLOOKUP(A167,'[1]BASE DTPA'!A:CQ,3,0)</f>
        <v>CPS-DTPA-166-2025</v>
      </c>
      <c r="D167" s="3" t="str">
        <f>VLOOKUP(A167,'[1]BASE DTPA'!A:CR,4,0)</f>
        <v>JAIME RODOLFO CORTES QUIÑONES</v>
      </c>
      <c r="E167" s="4">
        <f>VLOOKUP(A167,'[1]BASE DTPA'!A:CS,5,0)</f>
        <v>45714</v>
      </c>
      <c r="F167" s="5" t="str">
        <f>VLOOKUP(A167,'[1]BASE DTPA'!A:CT,6,0)</f>
        <v>PA01-3202008-10-010 Prestar servicios profesionales con plena autonomía técnica y administrativa en el DNMI Cabo Manglares para la implementación de procesos que contribuyan a la construcción de la gobernanza y fortalezcan las diversas formas de participación con los grupos étnicos presentes en las área protegida en el marco de la conservación de la diversidad biológica de las áreas protegidas del SINAP.</v>
      </c>
      <c r="G167" s="3" t="str">
        <f>VLOOKUP(A167,'[1]BASE DTPA'!A:CU,7,0)</f>
        <v>PROFESIONAL</v>
      </c>
      <c r="H167" s="3" t="str">
        <f>VLOOKUP(A167,'[1]BASE DTPA'!A:CV,8,0)</f>
        <v>2 CONTRATACIÓN DIRECTA</v>
      </c>
      <c r="I167" s="3" t="str">
        <f>VLOOKUP(A167,'[1]BASE DTPA'!A:CW,9,0)</f>
        <v>14 PRESTACIÓN DE SERVICIOS</v>
      </c>
      <c r="J167" s="1" t="str">
        <f>VLOOKUP(A167,'[1]BASE DTPA'!A:CX,10,0)</f>
        <v>N/A</v>
      </c>
      <c r="K167" s="1">
        <f>VLOOKUP(A167,'[1]BASE DTPA'!A:CY,11,0)</f>
        <v>80111600</v>
      </c>
      <c r="L167" s="6">
        <f>VLOOKUP(A167,'[1]BASE DTPA'!A:CZ,15,0)</f>
        <v>5106004</v>
      </c>
      <c r="M167" s="6">
        <f>VLOOKUP(A167,'[1]BASE DTPA'!A:DA,16,0)</f>
        <v>51911041</v>
      </c>
      <c r="N167" s="1" t="str">
        <f>VLOOKUP(A167,'[1]BASE DTPA'!A:DB,18,0)</f>
        <v>1 PERSONA NATURAL</v>
      </c>
      <c r="O167" s="1" t="str">
        <f>VLOOKUP(A167,'[1]BASE DTPA'!A:DC,19,0)</f>
        <v>3 CÉDULA DE CIUDADANÍA</v>
      </c>
      <c r="P167" s="6">
        <f>VLOOKUP(A167,'[1]BASE DTPA'!A:DD,20,0)</f>
        <v>1087193372</v>
      </c>
      <c r="Q167" s="6" t="str">
        <f>VLOOKUP(A167,'[1]BASE DTPA'!A:DE,22,0)</f>
        <v>N-A</v>
      </c>
      <c r="R167" s="1" t="str">
        <f>VLOOKUP(A167,'[1]BASE DTPA'!A:DF,38,0)</f>
        <v>DNMI CABO MANGLARES</v>
      </c>
      <c r="S167" s="1">
        <f>VLOOKUP(A167,'[1]BASE DTPA'!A:DG,43,0)</f>
        <v>305</v>
      </c>
      <c r="T167" s="8">
        <f>VLOOKUP(A167,'[1]BASE DTPA'!A:DH,53,0)</f>
        <v>45714</v>
      </c>
      <c r="U167" s="8">
        <f>VLOOKUP(A167,'[1]BASE DTPA'!A:DI,54,0)</f>
        <v>46022</v>
      </c>
      <c r="V167" s="1">
        <f>VLOOKUP(A167,'[1]BASE DTPA'!A:DJ,79,0)</f>
        <v>0</v>
      </c>
      <c r="W167" s="1" t="s">
        <v>373</v>
      </c>
      <c r="X167" s="10" t="str">
        <f>VLOOKUP(A167,'[1]BASE DTPA'!A:DL,70,0)</f>
        <v xml:space="preserve">https://community.secop.gov.co/Public/Tendering/ContractDetailView/Index?UniqueIdentifier=CO1.PCCNTR.7565602 </v>
      </c>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c r="CJ167" s="3"/>
      <c r="CK167" s="3"/>
      <c r="CL167" s="3"/>
      <c r="CM167" s="3"/>
      <c r="CN167" s="3"/>
    </row>
    <row r="168" spans="1:92" x14ac:dyDescent="0.3">
      <c r="A168" s="2" t="s">
        <v>188</v>
      </c>
      <c r="B168" s="3" t="str">
        <f>VLOOKUP(A168,'[1]BASE DTPA'!A:CN,2,0)</f>
        <v>1 FONAM</v>
      </c>
      <c r="C168" s="3" t="str">
        <f>VLOOKUP(A168,'[1]BASE DTPA'!A:CQ,3,0)</f>
        <v>CPS-DTPA-167-2025</v>
      </c>
      <c r="D168" s="3" t="str">
        <f>VLOOKUP(A168,'[1]BASE DTPA'!A:CR,4,0)</f>
        <v>FELIBERTO PAREDES MINA</v>
      </c>
      <c r="E168" s="4">
        <f>VLOOKUP(A168,'[1]BASE DTPA'!A:CS,5,0)</f>
        <v>45714</v>
      </c>
      <c r="F168" s="5" t="str">
        <f>VLOOKUP(A168,'[1]BASE DTPA'!A:CT,6,0)</f>
        <v>Prestar servicios de apoyo a la gestión con plena autonomía técnica y administrativa en el PNN Gorgona en el desarrollo de las acciones operativas en la implementación de la estrategia de prevención, vigilancia y control en el área protegida, en el marco de la conservación de la diversidad biológica de las áreas protegidas del SINAP nacional.</v>
      </c>
      <c r="G168" s="3" t="str">
        <f>VLOOKUP(A168,'[1]BASE DTPA'!A:CU,7,0)</f>
        <v>APOYO A LA GESTIÓN</v>
      </c>
      <c r="H168" s="3" t="str">
        <f>VLOOKUP(A168,'[1]BASE DTPA'!A:CV,8,0)</f>
        <v>2 CONTRATACIÓN DIRECTA</v>
      </c>
      <c r="I168" s="3" t="str">
        <f>VLOOKUP(A168,'[1]BASE DTPA'!A:CW,9,0)</f>
        <v>14 PRESTACIÓN DE SERVICIOS</v>
      </c>
      <c r="J168" s="1" t="str">
        <f>VLOOKUP(A168,'[1]BASE DTPA'!A:CX,10,0)</f>
        <v>N/A</v>
      </c>
      <c r="K168" s="1">
        <f>VLOOKUP(A168,'[1]BASE DTPA'!A:CY,11,0)</f>
        <v>80111600</v>
      </c>
      <c r="L168" s="6">
        <f>VLOOKUP(A168,'[1]BASE DTPA'!A:CZ,15,0)</f>
        <v>1836237</v>
      </c>
      <c r="M168" s="6">
        <f>VLOOKUP(A168,'[1]BASE DTPA'!A:DA,16,0)</f>
        <v>18668410</v>
      </c>
      <c r="N168" s="1" t="str">
        <f>VLOOKUP(A168,'[1]BASE DTPA'!A:DB,18,0)</f>
        <v>1 PERSONA NATURAL</v>
      </c>
      <c r="O168" s="1" t="str">
        <f>VLOOKUP(A168,'[1]BASE DTPA'!A:DC,19,0)</f>
        <v>3 CÉDULA DE CIUDADANÍA</v>
      </c>
      <c r="P168" s="6">
        <f>VLOOKUP(A168,'[1]BASE DTPA'!A:DD,20,0)</f>
        <v>10386402</v>
      </c>
      <c r="Q168" s="6" t="str">
        <f>VLOOKUP(A168,'[1]BASE DTPA'!A:DE,22,0)</f>
        <v>N-A</v>
      </c>
      <c r="R168" s="1" t="str">
        <f>VLOOKUP(A168,'[1]BASE DTPA'!A:DF,38,0)</f>
        <v>PNN GORGONA</v>
      </c>
      <c r="S168" s="1">
        <f>VLOOKUP(A168,'[1]BASE DTPA'!A:DG,43,0)</f>
        <v>305</v>
      </c>
      <c r="T168" s="8">
        <f>VLOOKUP(A168,'[1]BASE DTPA'!A:DH,53,0)</f>
        <v>45714</v>
      </c>
      <c r="U168" s="8">
        <f>VLOOKUP(A168,'[1]BASE DTPA'!A:DI,54,0)</f>
        <v>46022</v>
      </c>
      <c r="V168" s="1">
        <f>VLOOKUP(A168,'[1]BASE DTPA'!A:DJ,79,0)</f>
        <v>0</v>
      </c>
      <c r="W168" s="1" t="s">
        <v>373</v>
      </c>
      <c r="X168" s="10" t="str">
        <f>VLOOKUP(A168,'[1]BASE DTPA'!A:DL,70,0)</f>
        <v xml:space="preserve">https://community.secop.gov.co/Public/Tendering/ContractDetailView/Index?UniqueIdentifier=CO1.PCCNTR.7564692 </v>
      </c>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row>
    <row r="169" spans="1:92" x14ac:dyDescent="0.3">
      <c r="A169" s="2" t="s">
        <v>189</v>
      </c>
      <c r="B169" s="3" t="str">
        <f>VLOOKUP(A169,'[1]BASE DTPA'!A:CN,2,0)</f>
        <v>2 NACION</v>
      </c>
      <c r="C169" s="3" t="str">
        <f>VLOOKUP(A169,'[1]BASE DTPA'!A:CQ,3,0)</f>
        <v>CPS-DTPA-168-2025</v>
      </c>
      <c r="D169" s="3" t="str">
        <f>VLOOKUP(A169,'[1]BASE DTPA'!A:CR,4,0)</f>
        <v>SANTIAGO KALETH GARRIDO CARDENAS</v>
      </c>
      <c r="E169" s="4">
        <f>VLOOKUP(A169,'[1]BASE DTPA'!A:CS,5,0)</f>
        <v>45714</v>
      </c>
      <c r="F169" s="5" t="str">
        <f>VLOOKUP(A169,'[1]BASE DTPA'!A:CT,6,0)</f>
        <v>Prestar servicios de apoyo a la gestión con plena autonomía técnica y administrativa en el PNN LOS Katíos en el desarrollo de actividades operativas de las estrategias especiales de manejo que contribuyen a la construcción de la gobernanza y fortalecen las diversas formas de participación con los grupos étnicos presentes en el área protegida, en el marco de la conservación de la diversidad biológica de las áreas protegidas del SINAP nacional.</v>
      </c>
      <c r="G169" s="3" t="str">
        <f>VLOOKUP(A169,'[1]BASE DTPA'!A:CU,7,0)</f>
        <v>APOYO A LA GESTIÓN</v>
      </c>
      <c r="H169" s="3" t="str">
        <f>VLOOKUP(A169,'[1]BASE DTPA'!A:CV,8,0)</f>
        <v>2 CONTRATACIÓN DIRECTA</v>
      </c>
      <c r="I169" s="3" t="str">
        <f>VLOOKUP(A169,'[1]BASE DTPA'!A:CW,9,0)</f>
        <v>14 PRESTACIÓN DE SERVICIOS</v>
      </c>
      <c r="J169" s="1" t="str">
        <f>VLOOKUP(A169,'[1]BASE DTPA'!A:CX,10,0)</f>
        <v>N/A</v>
      </c>
      <c r="K169" s="1">
        <f>VLOOKUP(A169,'[1]BASE DTPA'!A:CY,11,0)</f>
        <v>80111600</v>
      </c>
      <c r="L169" s="6">
        <f>VLOOKUP(A169,'[1]BASE DTPA'!A:CZ,15,0)</f>
        <v>1836237</v>
      </c>
      <c r="M169" s="6">
        <f>VLOOKUP(A169,'[1]BASE DTPA'!A:DA,16,0)</f>
        <v>18423578</v>
      </c>
      <c r="N169" s="1" t="str">
        <f>VLOOKUP(A169,'[1]BASE DTPA'!A:DB,18,0)</f>
        <v>1 PERSONA NATURAL</v>
      </c>
      <c r="O169" s="1" t="str">
        <f>VLOOKUP(A169,'[1]BASE DTPA'!A:DC,19,0)</f>
        <v>3 CÉDULA DE CIUDADANÍA</v>
      </c>
      <c r="P169" s="6">
        <f>VLOOKUP(A169,'[1]BASE DTPA'!A:DD,20,0)</f>
        <v>1003757633</v>
      </c>
      <c r="Q169" s="6" t="str">
        <f>VLOOKUP(A169,'[1]BASE DTPA'!A:DE,22,0)</f>
        <v>N-A</v>
      </c>
      <c r="R169" s="1" t="str">
        <f>VLOOKUP(A169,'[1]BASE DTPA'!A:DF,38,0)</f>
        <v>PNN LOS KATIOS</v>
      </c>
      <c r="S169" s="1">
        <f>VLOOKUP(A169,'[1]BASE DTPA'!A:DG,43,0)</f>
        <v>301</v>
      </c>
      <c r="T169" s="8">
        <f>VLOOKUP(A169,'[1]BASE DTPA'!A:DH,53,0)</f>
        <v>45714</v>
      </c>
      <c r="U169" s="8">
        <f>VLOOKUP(A169,'[1]BASE DTPA'!A:DI,54,0)</f>
        <v>46017</v>
      </c>
      <c r="V169" s="1">
        <f>VLOOKUP(A169,'[1]BASE DTPA'!A:DJ,79,0)</f>
        <v>0</v>
      </c>
      <c r="W169" s="1" t="s">
        <v>373</v>
      </c>
      <c r="X169" s="10" t="str">
        <f>VLOOKUP(A169,'[1]BASE DTPA'!A:DL,70,0)</f>
        <v xml:space="preserve">https://community.secop.gov.co/Public/Tendering/ContractDetailView/Index?UniqueIdentifier=CO1.PCCNTR.7566419 </v>
      </c>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c r="CI169" s="3"/>
      <c r="CJ169" s="3"/>
      <c r="CK169" s="3"/>
      <c r="CL169" s="3"/>
      <c r="CM169" s="3"/>
      <c r="CN169" s="3"/>
    </row>
    <row r="170" spans="1:92" x14ac:dyDescent="0.3">
      <c r="A170" s="2" t="s">
        <v>190</v>
      </c>
      <c r="B170" s="3" t="str">
        <f>VLOOKUP(A170,'[1]BASE DTPA'!A:CN,2,0)</f>
        <v>2 NACION</v>
      </c>
      <c r="C170" s="3" t="str">
        <f>VLOOKUP(A170,'[1]BASE DTPA'!A:CQ,3,0)</f>
        <v>CPS-DTPA-169-2025</v>
      </c>
      <c r="D170" s="3" t="str">
        <f>VLOOKUP(A170,'[1]BASE DTPA'!A:CR,4,0)</f>
        <v>LISANA MOSQUERA VACA</v>
      </c>
      <c r="E170" s="4">
        <f>VLOOKUP(A170,'[1]BASE DTPA'!A:CS,5,0)</f>
        <v>45715</v>
      </c>
      <c r="F170" s="5" t="str">
        <f>VLOOKUP(A170,'[1]BASE DTPA'!A:CT,6,0)</f>
        <v>Prestar servicios profesionales con plena autonomía técnica y administrativa en el PNN Los Katíos para realizar la consolidación, revisión, análisis, reporte de información y demás actividades requeridas para la construcción e implementación del plan de ordenamiento ecoturístico del área protegida en el marco de la conservación de la diversidad biológica de las áreas protegidas del SINAP.</v>
      </c>
      <c r="G170" s="3" t="str">
        <f>VLOOKUP(A170,'[1]BASE DTPA'!A:CU,7,0)</f>
        <v>PROFESIONAL</v>
      </c>
      <c r="H170" s="3" t="str">
        <f>VLOOKUP(A170,'[1]BASE DTPA'!A:CV,8,0)</f>
        <v>2 CONTRATACIÓN DIRECTA</v>
      </c>
      <c r="I170" s="3" t="str">
        <f>VLOOKUP(A170,'[1]BASE DTPA'!A:CW,9,0)</f>
        <v>14 PRESTACIÓN DE SERVICIOS</v>
      </c>
      <c r="J170" s="1" t="str">
        <f>VLOOKUP(A170,'[1]BASE DTPA'!A:CX,10,0)</f>
        <v>N/A</v>
      </c>
      <c r="K170" s="1">
        <f>VLOOKUP(A170,'[1]BASE DTPA'!A:CY,11,0)</f>
        <v>80111600</v>
      </c>
      <c r="L170" s="6">
        <f>VLOOKUP(A170,'[1]BASE DTPA'!A:CZ,15,0)</f>
        <v>4620818</v>
      </c>
      <c r="M170" s="6">
        <f>VLOOKUP(A170,'[1]BASE DTPA'!A:DA,16,0)</f>
        <v>46362207</v>
      </c>
      <c r="N170" s="1" t="str">
        <f>VLOOKUP(A170,'[1]BASE DTPA'!A:DB,18,0)</f>
        <v>1 PERSONA NATURAL</v>
      </c>
      <c r="O170" s="1" t="str">
        <f>VLOOKUP(A170,'[1]BASE DTPA'!A:DC,19,0)</f>
        <v>3 CÉDULA DE CIUDADANÍA</v>
      </c>
      <c r="P170" s="6">
        <f>VLOOKUP(A170,'[1]BASE DTPA'!A:DD,20,0)</f>
        <v>1045519506</v>
      </c>
      <c r="Q170" s="6" t="str">
        <f>VLOOKUP(A170,'[1]BASE DTPA'!A:DE,22,0)</f>
        <v>N-A</v>
      </c>
      <c r="R170" s="1" t="str">
        <f>VLOOKUP(A170,'[1]BASE DTPA'!A:DF,38,0)</f>
        <v>PNN LOS KATIOS</v>
      </c>
      <c r="S170" s="1">
        <f>VLOOKUP(A170,'[1]BASE DTPA'!A:DG,43,0)</f>
        <v>301</v>
      </c>
      <c r="T170" s="8">
        <f>VLOOKUP(A170,'[1]BASE DTPA'!A:DH,53,0)</f>
        <v>45715</v>
      </c>
      <c r="U170" s="8">
        <f>VLOOKUP(A170,'[1]BASE DTPA'!A:DI,54,0)</f>
        <v>46018</v>
      </c>
      <c r="V170" s="1">
        <f>VLOOKUP(A170,'[1]BASE DTPA'!A:DJ,79,0)</f>
        <v>0</v>
      </c>
      <c r="W170" s="1" t="s">
        <v>373</v>
      </c>
      <c r="X170" s="10" t="str">
        <f>VLOOKUP(A170,'[1]BASE DTPA'!A:DL,70,0)</f>
        <v xml:space="preserve">https://community.secop.gov.co/Public/Tendering/ContractDetailView/Index?UniqueIdentifier=CO1.PCCNTR.7570511 </v>
      </c>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row>
    <row r="171" spans="1:92" x14ac:dyDescent="0.3">
      <c r="A171" s="2" t="s">
        <v>191</v>
      </c>
      <c r="B171" s="3" t="str">
        <f>VLOOKUP(A171,'[1]BASE DTPA'!A:CN,2,0)</f>
        <v>1 FONAM</v>
      </c>
      <c r="C171" s="3" t="str">
        <f>VLOOKUP(A171,'[1]BASE DTPA'!A:CQ,3,0)</f>
        <v>CPS-DTPA-170-2025</v>
      </c>
      <c r="D171" s="3" t="str">
        <f>VLOOKUP(A171,'[1]BASE DTPA'!A:CR,4,0)</f>
        <v>LIBIO DUMASA DOGIRAMA</v>
      </c>
      <c r="E171" s="4">
        <f>VLOOKUP(A171,'[1]BASE DTPA'!A:CS,5,0)</f>
        <v>45714</v>
      </c>
      <c r="F171" s="5" t="str">
        <f>VLOOKUP(A171,'[1]BASE DTPA'!A:CT,6,0)</f>
        <v>Prestar servicio de apoyo a la gestión con plena autonomía técnica y administrativa en el PNN Utría para el desarrollo de las acciones operativas de prevención, vigilancia y control, en el marco de la conservación de la diversidad biológica de las áreas protegidas del SINAP nacional.</v>
      </c>
      <c r="G171" s="3" t="str">
        <f>VLOOKUP(A171,'[1]BASE DTPA'!A:CU,7,0)</f>
        <v>APOYO A LA GESTIÓN</v>
      </c>
      <c r="H171" s="3" t="str">
        <f>VLOOKUP(A171,'[1]BASE DTPA'!A:CV,8,0)</f>
        <v>2 CONTRATACIÓN DIRECTA</v>
      </c>
      <c r="I171" s="3" t="str">
        <f>VLOOKUP(A171,'[1]BASE DTPA'!A:CW,9,0)</f>
        <v>14 PRESTACIÓN DE SERVICIOS</v>
      </c>
      <c r="J171" s="1" t="str">
        <f>VLOOKUP(A171,'[1]BASE DTPA'!A:CX,10,0)</f>
        <v>N/A</v>
      </c>
      <c r="K171" s="1">
        <f>VLOOKUP(A171,'[1]BASE DTPA'!A:CY,11,0)</f>
        <v>80111600</v>
      </c>
      <c r="L171" s="6">
        <f>VLOOKUP(A171,'[1]BASE DTPA'!A:CZ,15,0)</f>
        <v>2084129</v>
      </c>
      <c r="M171" s="6">
        <f>VLOOKUP(A171,'[1]BASE DTPA'!A:DA,16,0)</f>
        <v>20771819</v>
      </c>
      <c r="N171" s="1" t="str">
        <f>VLOOKUP(A171,'[1]BASE DTPA'!A:DB,18,0)</f>
        <v>1 PERSONA NATURAL</v>
      </c>
      <c r="O171" s="1" t="str">
        <f>VLOOKUP(A171,'[1]BASE DTPA'!A:DC,19,0)</f>
        <v>3 CÉDULA DE CIUDADANÍA</v>
      </c>
      <c r="P171" s="6">
        <f>VLOOKUP(A171,'[1]BASE DTPA'!A:DD,20,0)</f>
        <v>1076019812</v>
      </c>
      <c r="Q171" s="6" t="str">
        <f>VLOOKUP(A171,'[1]BASE DTPA'!A:DE,22,0)</f>
        <v>N-A</v>
      </c>
      <c r="R171" s="1" t="str">
        <f>VLOOKUP(A171,'[1]BASE DTPA'!A:DF,38,0)</f>
        <v>PNN UTRÍA</v>
      </c>
      <c r="S171" s="1">
        <f>VLOOKUP(A171,'[1]BASE DTPA'!A:DG,43,0)</f>
        <v>299</v>
      </c>
      <c r="T171" s="8">
        <f>VLOOKUP(A171,'[1]BASE DTPA'!A:DH,53,0)</f>
        <v>45714</v>
      </c>
      <c r="U171" s="8">
        <f>VLOOKUP(A171,'[1]BASE DTPA'!A:DI,54,0)</f>
        <v>46015</v>
      </c>
      <c r="V171" s="1">
        <f>VLOOKUP(A171,'[1]BASE DTPA'!A:DJ,79,0)</f>
        <v>0</v>
      </c>
      <c r="W171" s="1" t="s">
        <v>373</v>
      </c>
      <c r="X171" s="10" t="str">
        <f>VLOOKUP(A171,'[1]BASE DTPA'!A:DL,70,0)</f>
        <v xml:space="preserve">https://community.secop.gov.co/Public/Tendering/ContractDetailView/Index?UniqueIdentifier=CO1.PCCNTR.7566176 </v>
      </c>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row>
    <row r="172" spans="1:92" x14ac:dyDescent="0.3">
      <c r="A172" s="2" t="s">
        <v>192</v>
      </c>
      <c r="B172" s="3" t="str">
        <f>VLOOKUP(A172,'[1]BASE DTPA'!A:CN,2,0)</f>
        <v>2 NACION</v>
      </c>
      <c r="C172" s="3" t="str">
        <f>VLOOKUP(A172,'[1]BASE DTPA'!A:CQ,3,0)</f>
        <v>CPS-DTPA-171-2025</v>
      </c>
      <c r="D172" s="3" t="str">
        <f>VLOOKUP(A172,'[1]BASE DTPA'!A:CR,4,0)</f>
        <v>SANDRA SULEIMA CUERO VALVERDE</v>
      </c>
      <c r="E172" s="4">
        <f>VLOOKUP(A172,'[1]BASE DTPA'!A:CS,5,0)</f>
        <v>45715</v>
      </c>
      <c r="F172" s="5" t="str">
        <f>VLOOKUP(A172,'[1]BASE DTPA'!A:CT,6,0)</f>
        <v>PA01-3202008-10-011Prestar servicios de apoyo a la gestión con plena autonomía técnica y administrativa en el DNMI Cabo Manglares para la implementación de procesos que contribuyan a la construcción de la gobernanza y fortalezcan las diversas formas de participación con los grupos étnicos presentes en las área protegida en el marco de la conservación de la diversidad biológica de las áreas protegidas del SINAP.</v>
      </c>
      <c r="G172" s="3" t="str">
        <f>VLOOKUP(A172,'[1]BASE DTPA'!A:CU,7,0)</f>
        <v>APOYO A LA GESTIÓN</v>
      </c>
      <c r="H172" s="3" t="str">
        <f>VLOOKUP(A172,'[1]BASE DTPA'!A:CV,8,0)</f>
        <v>2 CONTRATACIÓN DIRECTA</v>
      </c>
      <c r="I172" s="3" t="str">
        <f>VLOOKUP(A172,'[1]BASE DTPA'!A:CW,9,0)</f>
        <v>14 PRESTACIÓN DE SERVICIOS</v>
      </c>
      <c r="J172" s="1" t="str">
        <f>VLOOKUP(A172,'[1]BASE DTPA'!A:CX,10,0)</f>
        <v>N/A</v>
      </c>
      <c r="K172" s="1">
        <f>VLOOKUP(A172,'[1]BASE DTPA'!A:CY,11,0)</f>
        <v>80111600</v>
      </c>
      <c r="L172" s="6">
        <f>VLOOKUP(A172,'[1]BASE DTPA'!A:CZ,15,0)</f>
        <v>2948106</v>
      </c>
      <c r="M172" s="6">
        <f>VLOOKUP(A172,'[1]BASE DTPA'!A:DA,16,0)</f>
        <v>29874141</v>
      </c>
      <c r="N172" s="1" t="str">
        <f>VLOOKUP(A172,'[1]BASE DTPA'!A:DB,18,0)</f>
        <v>1 PERSONA NATURAL</v>
      </c>
      <c r="O172" s="1" t="str">
        <f>VLOOKUP(A172,'[1]BASE DTPA'!A:DC,19,0)</f>
        <v>3 CÉDULA DE CIUDADANÍA</v>
      </c>
      <c r="P172" s="6">
        <f>VLOOKUP(A172,'[1]BASE DTPA'!A:DD,20,0)</f>
        <v>1087128671</v>
      </c>
      <c r="Q172" s="6" t="str">
        <f>VLOOKUP(A172,'[1]BASE DTPA'!A:DE,22,0)</f>
        <v>N-A</v>
      </c>
      <c r="R172" s="1" t="str">
        <f>VLOOKUP(A172,'[1]BASE DTPA'!A:DF,38,0)</f>
        <v>DNMI CABO MANGLARES</v>
      </c>
      <c r="S172" s="1">
        <f>VLOOKUP(A172,'[1]BASE DTPA'!A:DG,43,0)</f>
        <v>304</v>
      </c>
      <c r="T172" s="8">
        <f>VLOOKUP(A172,'[1]BASE DTPA'!A:DH,53,0)</f>
        <v>45715</v>
      </c>
      <c r="U172" s="8">
        <f>VLOOKUP(A172,'[1]BASE DTPA'!A:DI,54,0)</f>
        <v>46022</v>
      </c>
      <c r="V172" s="1">
        <f>VLOOKUP(A172,'[1]BASE DTPA'!A:DJ,79,0)</f>
        <v>0</v>
      </c>
      <c r="W172" s="1" t="s">
        <v>373</v>
      </c>
      <c r="X172" s="10" t="str">
        <f>VLOOKUP(A172,'[1]BASE DTPA'!A:DL,70,0)</f>
        <v xml:space="preserve">https://community.secop.gov.co/Public/Tendering/ContractDetailView/Index?UniqueIdentifier=CO1.PCCNTR.7568340 </v>
      </c>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c r="CI172" s="3"/>
      <c r="CJ172" s="3"/>
      <c r="CK172" s="3"/>
      <c r="CL172" s="3"/>
      <c r="CM172" s="3"/>
      <c r="CN172" s="3"/>
    </row>
    <row r="173" spans="1:92" x14ac:dyDescent="0.3">
      <c r="A173" s="2" t="s">
        <v>193</v>
      </c>
      <c r="B173" s="3" t="str">
        <f>VLOOKUP(A173,'[1]BASE DTPA'!A:CN,2,0)</f>
        <v>1 FONAM</v>
      </c>
      <c r="C173" s="3" t="str">
        <f>VLOOKUP(A173,'[1]BASE DTPA'!A:CQ,3,0)</f>
        <v>CPS-DTPA-172-2025</v>
      </c>
      <c r="D173" s="3" t="str">
        <f>VLOOKUP(A173,'[1]BASE DTPA'!A:CR,4,0)</f>
        <v>ISIDORO TAPI MACHUCA</v>
      </c>
      <c r="E173" s="4">
        <f>VLOOKUP(A173,'[1]BASE DTPA'!A:CS,5,0)</f>
        <v>45715</v>
      </c>
      <c r="F173" s="5" t="str">
        <f>VLOOKUP(A173,'[1]BASE DTPA'!A:CT,6,0)</f>
        <v>Prestar servicio de apoyo a la gestión con plena autonomía técnica y administrativa en el PNN Utría en el monitoreo y mantenimiento a los procesos de restauración ecológica en el marco de la conservación de la diversidad biológica de las áreas protegidas del SINAP nacional.</v>
      </c>
      <c r="G173" s="3" t="str">
        <f>VLOOKUP(A173,'[1]BASE DTPA'!A:CU,7,0)</f>
        <v>APOYO A LA GESTIÓN</v>
      </c>
      <c r="H173" s="3" t="str">
        <f>VLOOKUP(A173,'[1]BASE DTPA'!A:CV,8,0)</f>
        <v>2 CONTRATACIÓN DIRECTA</v>
      </c>
      <c r="I173" s="3" t="str">
        <f>VLOOKUP(A173,'[1]BASE DTPA'!A:CW,9,0)</f>
        <v>14 PRESTACIÓN DE SERVICIOS</v>
      </c>
      <c r="J173" s="1" t="str">
        <f>VLOOKUP(A173,'[1]BASE DTPA'!A:CX,10,0)</f>
        <v>N/A</v>
      </c>
      <c r="K173" s="1">
        <f>VLOOKUP(A173,'[1]BASE DTPA'!A:CY,11,0)</f>
        <v>80111600</v>
      </c>
      <c r="L173" s="6">
        <f>VLOOKUP(A173,'[1]BASE DTPA'!A:CZ,15,0)</f>
        <v>1836238</v>
      </c>
      <c r="M173" s="6">
        <f>VLOOKUP(A173,'[1]BASE DTPA'!A:DA,16,0)</f>
        <v>18607212</v>
      </c>
      <c r="N173" s="1" t="str">
        <f>VLOOKUP(A173,'[1]BASE DTPA'!A:DB,18,0)</f>
        <v>1 PERSONA NATURAL</v>
      </c>
      <c r="O173" s="1" t="str">
        <f>VLOOKUP(A173,'[1]BASE DTPA'!A:DC,19,0)</f>
        <v>3 CÉDULA DE CIUDADANÍA</v>
      </c>
      <c r="P173" s="6">
        <f>VLOOKUP(A173,'[1]BASE DTPA'!A:DD,20,0)</f>
        <v>82384610</v>
      </c>
      <c r="Q173" s="6" t="str">
        <f>VLOOKUP(A173,'[1]BASE DTPA'!A:DE,22,0)</f>
        <v>N-A</v>
      </c>
      <c r="R173" s="1" t="str">
        <f>VLOOKUP(A173,'[1]BASE DTPA'!A:DF,38,0)</f>
        <v>PNN UTRÍA</v>
      </c>
      <c r="S173" s="1">
        <f>VLOOKUP(A173,'[1]BASE DTPA'!A:DG,43,0)</f>
        <v>304</v>
      </c>
      <c r="T173" s="8">
        <f>VLOOKUP(A173,'[1]BASE DTPA'!A:DH,53,0)</f>
        <v>45715</v>
      </c>
      <c r="U173" s="8">
        <f>VLOOKUP(A173,'[1]BASE DTPA'!A:DI,54,0)</f>
        <v>46022</v>
      </c>
      <c r="V173" s="1">
        <f>VLOOKUP(A173,'[1]BASE DTPA'!A:DJ,79,0)</f>
        <v>0</v>
      </c>
      <c r="W173" s="1" t="s">
        <v>373</v>
      </c>
      <c r="X173" s="10" t="str">
        <f>VLOOKUP(A173,'[1]BASE DTPA'!A:DL,70,0)</f>
        <v xml:space="preserve">https://community.secop.gov.co/Public/Tendering/ContractDetailView/Index?UniqueIdentifier=CO1.PCCNTR.7572378 </v>
      </c>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c r="CN173" s="3"/>
    </row>
    <row r="174" spans="1:92" x14ac:dyDescent="0.3">
      <c r="A174" s="2" t="s">
        <v>194</v>
      </c>
      <c r="B174" s="3" t="str">
        <f>VLOOKUP(A174,'[1]BASE DTPA'!A:CN,2,0)</f>
        <v>2 NACION</v>
      </c>
      <c r="C174" s="3" t="str">
        <f>VLOOKUP(A174,'[1]BASE DTPA'!A:CQ,3,0)</f>
        <v>CPS-DTPA-173-2025</v>
      </c>
      <c r="D174" s="3" t="str">
        <f>VLOOKUP(A174,'[1]BASE DTPA'!A:CR,4,0)</f>
        <v>JUAN CAMILO CUESTA MORENO</v>
      </c>
      <c r="E174" s="4">
        <f>VLOOKUP(A174,'[1]BASE DTPA'!A:CS,5,0)</f>
        <v>45715</v>
      </c>
      <c r="F174" s="5" t="str">
        <f>VLOOKUP(A174,'[1]BASE DTPA'!A:CT,6,0)</f>
        <v>Prestar servicios de apoyo a la gestión con plena autonomía técnica y administrativa en el PNN LOS Katíos para Implementar las acciones técnicas de las estrategia de prevención, vigilancia y control en el área protegida, en el marco de la conservación de la diversidad biológica de las áreas protegidas del SINAP nacional.</v>
      </c>
      <c r="G174" s="3" t="str">
        <f>VLOOKUP(A174,'[1]BASE DTPA'!A:CU,7,0)</f>
        <v>APOYO A LA GESTIÓN</v>
      </c>
      <c r="H174" s="3" t="str">
        <f>VLOOKUP(A174,'[1]BASE DTPA'!A:CV,8,0)</f>
        <v>2 CONTRATACIÓN DIRECTA</v>
      </c>
      <c r="I174" s="3" t="str">
        <f>VLOOKUP(A174,'[1]BASE DTPA'!A:CW,9,0)</f>
        <v>14 PRESTACIÓN DE SERVICIOS</v>
      </c>
      <c r="J174" s="1" t="str">
        <f>VLOOKUP(A174,'[1]BASE DTPA'!A:CX,10,0)</f>
        <v>N/A</v>
      </c>
      <c r="K174" s="1">
        <f>VLOOKUP(A174,'[1]BASE DTPA'!A:CY,11,0)</f>
        <v>80111600</v>
      </c>
      <c r="L174" s="6">
        <f>VLOOKUP(A174,'[1]BASE DTPA'!A:CZ,15,0)</f>
        <v>2948106</v>
      </c>
      <c r="M174" s="6">
        <f>VLOOKUP(A174,'[1]BASE DTPA'!A:DA,16,0)</f>
        <v>29874141</v>
      </c>
      <c r="N174" s="1" t="str">
        <f>VLOOKUP(A174,'[1]BASE DTPA'!A:DB,18,0)</f>
        <v>1 PERSONA NATURAL</v>
      </c>
      <c r="O174" s="1" t="str">
        <f>VLOOKUP(A174,'[1]BASE DTPA'!A:DC,19,0)</f>
        <v>3 CÉDULA DE CIUDADANÍA</v>
      </c>
      <c r="P174" s="6">
        <f>VLOOKUP(A174,'[1]BASE DTPA'!A:DD,20,0)</f>
        <v>1193549020</v>
      </c>
      <c r="Q174" s="6" t="str">
        <f>VLOOKUP(A174,'[1]BASE DTPA'!A:DE,22,0)</f>
        <v>N-A</v>
      </c>
      <c r="R174" s="1" t="str">
        <f>VLOOKUP(A174,'[1]BASE DTPA'!A:DF,38,0)</f>
        <v>PNN LOS KATIOS</v>
      </c>
      <c r="S174" s="1">
        <f>VLOOKUP(A174,'[1]BASE DTPA'!A:DG,43,0)</f>
        <v>304</v>
      </c>
      <c r="T174" s="8">
        <f>VLOOKUP(A174,'[1]BASE DTPA'!A:DH,53,0)</f>
        <v>45715</v>
      </c>
      <c r="U174" s="8">
        <f>VLOOKUP(A174,'[1]BASE DTPA'!A:DI,54,0)</f>
        <v>46022</v>
      </c>
      <c r="V174" s="1">
        <f>VLOOKUP(A174,'[1]BASE DTPA'!A:DJ,79,0)</f>
        <v>0</v>
      </c>
      <c r="W174" s="1" t="s">
        <v>373</v>
      </c>
      <c r="X174" s="10" t="str">
        <f>VLOOKUP(A174,'[1]BASE DTPA'!A:DL,70,0)</f>
        <v xml:space="preserve">https://community.secop.gov.co/Public/Tendering/ContractDetailView/Index?UniqueIdentifier=CO1.PCCNTR.7573952 </v>
      </c>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c r="CI174" s="3"/>
      <c r="CJ174" s="3"/>
      <c r="CK174" s="3"/>
      <c r="CL174" s="3"/>
      <c r="CM174" s="3"/>
      <c r="CN174" s="3"/>
    </row>
    <row r="175" spans="1:92" x14ac:dyDescent="0.3">
      <c r="A175" s="2" t="s">
        <v>195</v>
      </c>
      <c r="B175" s="3" t="str">
        <f>VLOOKUP(A175,'[1]BASE DTPA'!A:CN,2,0)</f>
        <v>1 FONAM</v>
      </c>
      <c r="C175" s="3" t="str">
        <f>VLOOKUP(A175,'[1]BASE DTPA'!A:CQ,3,0)</f>
        <v>CPS-DTPA-174-2025</v>
      </c>
      <c r="D175" s="3" t="str">
        <f>VLOOKUP(A175,'[1]BASE DTPA'!A:CR,4,0)</f>
        <v>FREDY ORLANDO RODRÍGUEZ ROJAS</v>
      </c>
      <c r="E175" s="4">
        <f>VLOOKUP(A175,'[1]BASE DTPA'!A:CS,5,0)</f>
        <v>45715</v>
      </c>
      <c r="F175" s="5" t="str">
        <f>VLOOKUP(A175,'[1]BASE DTPA'!A:CT,6,0)</f>
        <v>Prestar servicios profesionales con plena autonomía técnica y administrativa en el PNN Gorgona para realizar consolidación, revisión, análisis, reporte y demás actividades requeridas a partir de la información proveniente de la gestión de prevención, vigilancia y control en el marco de la conservación de la diversidad biológica de las áreas protegidas del SINAP nacional</v>
      </c>
      <c r="G175" s="3" t="str">
        <f>VLOOKUP(A175,'[1]BASE DTPA'!A:CU,7,0)</f>
        <v>PROFESIONAL</v>
      </c>
      <c r="H175" s="3" t="str">
        <f>VLOOKUP(A175,'[1]BASE DTPA'!A:CV,8,0)</f>
        <v>2 CONTRATACIÓN DIRECTA</v>
      </c>
      <c r="I175" s="3" t="str">
        <f>VLOOKUP(A175,'[1]BASE DTPA'!A:CW,9,0)</f>
        <v>14 PRESTACIÓN DE SERVICIOS</v>
      </c>
      <c r="J175" s="1" t="str">
        <f>VLOOKUP(A175,'[1]BASE DTPA'!A:CX,10,0)</f>
        <v>N/A</v>
      </c>
      <c r="K175" s="1">
        <f>VLOOKUP(A175,'[1]BASE DTPA'!A:CY,11,0)</f>
        <v>80111600</v>
      </c>
      <c r="L175" s="6">
        <f>VLOOKUP(A175,'[1]BASE DTPA'!A:CZ,15,0)</f>
        <v>5106004</v>
      </c>
      <c r="M175" s="6">
        <f>VLOOKUP(A175,'[1]BASE DTPA'!A:DA,16,0)</f>
        <v>51740841</v>
      </c>
      <c r="N175" s="1" t="str">
        <f>VLOOKUP(A175,'[1]BASE DTPA'!A:DB,18,0)</f>
        <v>1 PERSONA NATURAL</v>
      </c>
      <c r="O175" s="1" t="str">
        <f>VLOOKUP(A175,'[1]BASE DTPA'!A:DC,19,0)</f>
        <v>3 CÉDULA DE CIUDADANÍA</v>
      </c>
      <c r="P175" s="6">
        <f>VLOOKUP(A175,'[1]BASE DTPA'!A:DD,20,0)</f>
        <v>1022333005</v>
      </c>
      <c r="Q175" s="6" t="str">
        <f>VLOOKUP(A175,'[1]BASE DTPA'!A:DE,22,0)</f>
        <v>N-A</v>
      </c>
      <c r="R175" s="1" t="str">
        <f>VLOOKUP(A175,'[1]BASE DTPA'!A:DF,38,0)</f>
        <v>PNN GORGONA</v>
      </c>
      <c r="S175" s="1">
        <f>VLOOKUP(A175,'[1]BASE DTPA'!A:DG,43,0)</f>
        <v>304</v>
      </c>
      <c r="T175" s="8">
        <f>VLOOKUP(A175,'[1]BASE DTPA'!A:DH,53,0)</f>
        <v>45715</v>
      </c>
      <c r="U175" s="8">
        <f>VLOOKUP(A175,'[1]BASE DTPA'!A:DI,54,0)</f>
        <v>46022</v>
      </c>
      <c r="V175" s="1">
        <f>VLOOKUP(A175,'[1]BASE DTPA'!A:DJ,79,0)</f>
        <v>0</v>
      </c>
      <c r="W175" s="1" t="s">
        <v>373</v>
      </c>
      <c r="X175" s="10" t="str">
        <f>VLOOKUP(A175,'[1]BASE DTPA'!A:DL,70,0)</f>
        <v xml:space="preserve">https://community.secop.gov.co/Public/Tendering/ContractDetailView/Index?UniqueIdentifier=CO1.PCCNTR.7574112 </v>
      </c>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c r="CH175" s="3"/>
      <c r="CI175" s="3"/>
      <c r="CJ175" s="3"/>
      <c r="CK175" s="3"/>
      <c r="CL175" s="3"/>
      <c r="CM175" s="3"/>
      <c r="CN175" s="3"/>
    </row>
    <row r="176" spans="1:92" x14ac:dyDescent="0.3">
      <c r="A176" s="2" t="s">
        <v>196</v>
      </c>
      <c r="B176" s="3" t="str">
        <f>VLOOKUP(A176,'[1]BASE DTPA'!A:CN,2,0)</f>
        <v>1 FONAM</v>
      </c>
      <c r="C176" s="3" t="str">
        <f>VLOOKUP(A176,'[1]BASE DTPA'!A:CQ,3,0)</f>
        <v>CPS-DTPA-175-2025</v>
      </c>
      <c r="D176" s="3" t="str">
        <f>VLOOKUP(A176,'[1]BASE DTPA'!A:CR,4,0)</f>
        <v>NELLY CAMPAZ CORTES</v>
      </c>
      <c r="E176" s="4">
        <f>VLOOKUP(A176,'[1]BASE DTPA'!A:CS,5,0)</f>
        <v>45716</v>
      </c>
      <c r="F176" s="5" t="str">
        <f>VLOOKUP(A176,'[1]BASE DTPA'!A:CT,6,0)</f>
        <v>Prestar los servicios de apoyo a la gestión con plena autonomía técnica y administrativa en el PNN Gorgona para el desarrollo de las acciones operativas relacionadas con la implementación de la estrategia de investigación y monitoreo en el área protegida en el marco de la conservación de la diversidad biológica de las áreas protegidas del SINAP nacional.</v>
      </c>
      <c r="G176" s="3" t="str">
        <f>VLOOKUP(A176,'[1]BASE DTPA'!A:CU,7,0)</f>
        <v>APOYO A LA GESTIÓN</v>
      </c>
      <c r="H176" s="3" t="str">
        <f>VLOOKUP(A176,'[1]BASE DTPA'!A:CV,8,0)</f>
        <v>2 CONTRATACIÓN DIRECTA</v>
      </c>
      <c r="I176" s="3" t="str">
        <f>VLOOKUP(A176,'[1]BASE DTPA'!A:CW,9,0)</f>
        <v>14 PRESTACIÓN DE SERVICIOS</v>
      </c>
      <c r="J176" s="1" t="str">
        <f>VLOOKUP(A176,'[1]BASE DTPA'!A:CX,10,0)</f>
        <v>N/A</v>
      </c>
      <c r="K176" s="1">
        <f>VLOOKUP(A176,'[1]BASE DTPA'!A:CY,11,0)</f>
        <v>80111600</v>
      </c>
      <c r="L176" s="6">
        <f>VLOOKUP(A176,'[1]BASE DTPA'!A:CZ,15,0)</f>
        <v>1836237</v>
      </c>
      <c r="M176" s="6">
        <f>VLOOKUP(A176,'[1]BASE DTPA'!A:DA,16,0)</f>
        <v>18545994</v>
      </c>
      <c r="N176" s="1" t="str">
        <f>VLOOKUP(A176,'[1]BASE DTPA'!A:DB,18,0)</f>
        <v>1 PERSONA NATURAL</v>
      </c>
      <c r="O176" s="1" t="str">
        <f>VLOOKUP(A176,'[1]BASE DTPA'!A:DC,19,0)</f>
        <v>3 CÉDULA DE CIUDADANÍA</v>
      </c>
      <c r="P176" s="6">
        <f>VLOOKUP(A176,'[1]BASE DTPA'!A:DD,20,0)</f>
        <v>34678345</v>
      </c>
      <c r="Q176" s="6" t="str">
        <f>VLOOKUP(A176,'[1]BASE DTPA'!A:DE,22,0)</f>
        <v>N-A</v>
      </c>
      <c r="R176" s="1" t="str">
        <f>VLOOKUP(A176,'[1]BASE DTPA'!A:DF,38,0)</f>
        <v>PNN GORGONA</v>
      </c>
      <c r="S176" s="1">
        <f>VLOOKUP(A176,'[1]BASE DTPA'!A:DG,43,0)</f>
        <v>303</v>
      </c>
      <c r="T176" s="8">
        <f>VLOOKUP(A176,'[1]BASE DTPA'!A:DH,53,0)</f>
        <v>45716</v>
      </c>
      <c r="U176" s="8">
        <f>VLOOKUP(A176,'[1]BASE DTPA'!A:DI,54,0)</f>
        <v>46022</v>
      </c>
      <c r="V176" s="1">
        <f>VLOOKUP(A176,'[1]BASE DTPA'!A:DJ,79,0)</f>
        <v>0</v>
      </c>
      <c r="W176" s="1" t="s">
        <v>373</v>
      </c>
      <c r="X176" s="10" t="str">
        <f>VLOOKUP(A176,'[1]BASE DTPA'!A:DL,70,0)</f>
        <v xml:space="preserve">https://community.secop.gov.co/Public/Tendering/ContractDetailView/Index?UniqueIdentifier=CO1.PCCNTR.7580806 </v>
      </c>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c r="CH176" s="3"/>
      <c r="CI176" s="3"/>
      <c r="CJ176" s="3"/>
      <c r="CK176" s="3"/>
      <c r="CL176" s="3"/>
      <c r="CM176" s="3"/>
      <c r="CN176" s="3"/>
    </row>
    <row r="177" spans="1:92" x14ac:dyDescent="0.3">
      <c r="A177" s="2" t="s">
        <v>197</v>
      </c>
      <c r="B177" s="3" t="str">
        <f>VLOOKUP(A177,'[1]BASE DTPA'!A:CN,2,0)</f>
        <v>2 NACION</v>
      </c>
      <c r="C177" s="3" t="str">
        <f>VLOOKUP(A177,'[1]BASE DTPA'!A:CQ,3,0)</f>
        <v>CPS-DTPA-176-2025</v>
      </c>
      <c r="D177" s="3" t="str">
        <f>VLOOKUP(A177,'[1]BASE DTPA'!A:CR,4,0)</f>
        <v>KENIA LUCIA CAMPAZ CORTES</v>
      </c>
      <c r="E177" s="4">
        <f>VLOOKUP(A177,'[1]BASE DTPA'!A:CS,5,0)</f>
        <v>45716</v>
      </c>
      <c r="F177" s="5" t="str">
        <f>VLOOKUP(A177,'[1]BASE DTPA'!A:CT,6,0)</f>
        <v>Prestar servicios de apoyo a la gestión con plena autonomía técnica y administrativa en el PNN Gorgona para realizar las acciones operativas del plan de ordenamiento ecoturístico del área protegida en el marco de la conservación de la diversidad biológica de las áreas protegidas del SINAP nacional.</v>
      </c>
      <c r="G177" s="3" t="str">
        <f>VLOOKUP(A177,'[1]BASE DTPA'!A:CU,7,0)</f>
        <v>APOYO A LA GESTIÓN</v>
      </c>
      <c r="H177" s="3" t="str">
        <f>VLOOKUP(A177,'[1]BASE DTPA'!A:CV,8,0)</f>
        <v>2 CONTRATACIÓN DIRECTA</v>
      </c>
      <c r="I177" s="3" t="str">
        <f>VLOOKUP(A177,'[1]BASE DTPA'!A:CW,9,0)</f>
        <v>14 PRESTACIÓN DE SERVICIOS</v>
      </c>
      <c r="J177" s="1" t="str">
        <f>VLOOKUP(A177,'[1]BASE DTPA'!A:CX,10,0)</f>
        <v>N/A</v>
      </c>
      <c r="K177" s="1">
        <f>VLOOKUP(A177,'[1]BASE DTPA'!A:CY,11,0)</f>
        <v>80111600</v>
      </c>
      <c r="L177" s="6">
        <f>VLOOKUP(A177,'[1]BASE DTPA'!A:CZ,15,0)</f>
        <v>2084129</v>
      </c>
      <c r="M177" s="6">
        <f>VLOOKUP(A177,'[1]BASE DTPA'!A:DA,16,0)</f>
        <v>21049703</v>
      </c>
      <c r="N177" s="1" t="str">
        <f>VLOOKUP(A177,'[1]BASE DTPA'!A:DB,18,0)</f>
        <v>1 PERSONA NATURAL</v>
      </c>
      <c r="O177" s="1" t="str">
        <f>VLOOKUP(A177,'[1]BASE DTPA'!A:DC,19,0)</f>
        <v>3 CÉDULA DE CIUDADANÍA</v>
      </c>
      <c r="P177" s="6">
        <f>VLOOKUP(A177,'[1]BASE DTPA'!A:DD,20,0)</f>
        <v>1059445705</v>
      </c>
      <c r="Q177" s="6" t="str">
        <f>VLOOKUP(A177,'[1]BASE DTPA'!A:DE,22,0)</f>
        <v>N-A</v>
      </c>
      <c r="R177" s="1" t="str">
        <f>VLOOKUP(A177,'[1]BASE DTPA'!A:DF,38,0)</f>
        <v>PNN GORGONA</v>
      </c>
      <c r="S177" s="1">
        <f>VLOOKUP(A177,'[1]BASE DTPA'!A:DG,43,0)</f>
        <v>303</v>
      </c>
      <c r="T177" s="8">
        <f>VLOOKUP(A177,'[1]BASE DTPA'!A:DH,53,0)</f>
        <v>45716</v>
      </c>
      <c r="U177" s="8">
        <f>VLOOKUP(A177,'[1]BASE DTPA'!A:DI,54,0)</f>
        <v>46022</v>
      </c>
      <c r="V177" s="1">
        <f>VLOOKUP(A177,'[1]BASE DTPA'!A:DJ,79,0)</f>
        <v>0</v>
      </c>
      <c r="W177" s="1" t="s">
        <v>373</v>
      </c>
      <c r="X177" s="10" t="str">
        <f>VLOOKUP(A177,'[1]BASE DTPA'!A:DL,70,0)</f>
        <v xml:space="preserve">https://community.secop.gov.co/Public/Tendering/ContractDetailView/Index?UniqueIdentifier=CO1.PCCNTR.7582451 </v>
      </c>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c r="CI177" s="3"/>
      <c r="CJ177" s="3"/>
      <c r="CK177" s="3"/>
      <c r="CL177" s="3"/>
      <c r="CM177" s="3"/>
      <c r="CN177" s="3"/>
    </row>
    <row r="178" spans="1:92" x14ac:dyDescent="0.3">
      <c r="A178" s="2" t="s">
        <v>198</v>
      </c>
      <c r="B178" s="3" t="str">
        <f>VLOOKUP(A178,'[1]BASE DTPA'!A:CN,2,0)</f>
        <v>1 FONAM</v>
      </c>
      <c r="C178" s="3" t="str">
        <f>VLOOKUP(A178,'[1]BASE DTPA'!A:CQ,3,0)</f>
        <v>CPS-DTPA-177-2025</v>
      </c>
      <c r="D178" s="3" t="str">
        <f>VLOOKUP(A178,'[1]BASE DTPA'!A:CR,4,0)</f>
        <v>LIZETH ARELLY DIAZ</v>
      </c>
      <c r="E178" s="4">
        <f>VLOOKUP(A178,'[1]BASE DTPA'!A:CS,5,0)</f>
        <v>45716</v>
      </c>
      <c r="F178" s="5" t="str">
        <f>VLOOKUP(A178,'[1]BASE DTPA'!A:CT,6,0)</f>
        <v>PA04-3202008-10-049 Prestar servicios profesionales con plena autonomía técnica y administrativa en el PNN Farallones de Cali en la realización de las actividades necesarias para Adelantar procesos que contribuyan a la construcción de la gobernanza, el desarrollo de las Estrategias Especiales de Manejo del Área protegida, en el marco de la conservación de la diversidad biológica de las Áreas Protegidas del SINAP Nacional, especialmente la presente en los ecosistemas de páramo y bosques del Parque Nacional Natural Farallones de Cali y su área de influencia</v>
      </c>
      <c r="G178" s="3" t="str">
        <f>VLOOKUP(A178,'[1]BASE DTPA'!A:CU,7,0)</f>
        <v>PROFESIONAL</v>
      </c>
      <c r="H178" s="3" t="str">
        <f>VLOOKUP(A178,'[1]BASE DTPA'!A:CV,8,0)</f>
        <v>2 CONTRATACIÓN DIRECTA</v>
      </c>
      <c r="I178" s="3" t="str">
        <f>VLOOKUP(A178,'[1]BASE DTPA'!A:CW,9,0)</f>
        <v>14 PRESTACIÓN DE SERVICIOS</v>
      </c>
      <c r="J178" s="1" t="str">
        <f>VLOOKUP(A178,'[1]BASE DTPA'!A:CX,10,0)</f>
        <v>N/A</v>
      </c>
      <c r="K178" s="1">
        <f>VLOOKUP(A178,'[1]BASE DTPA'!A:CY,11,0)</f>
        <v>80111600</v>
      </c>
      <c r="L178" s="6">
        <f>VLOOKUP(A178,'[1]BASE DTPA'!A:CZ,15,0)</f>
        <v>5693195</v>
      </c>
      <c r="M178" s="6">
        <f>VLOOKUP(A178,'[1]BASE DTPA'!A:DA,16,0)</f>
        <v>56931950</v>
      </c>
      <c r="N178" s="1" t="str">
        <f>VLOOKUP(A178,'[1]BASE DTPA'!A:DB,18,0)</f>
        <v>1 PERSONA NATURAL</v>
      </c>
      <c r="O178" s="1" t="str">
        <f>VLOOKUP(A178,'[1]BASE DTPA'!A:DC,19,0)</f>
        <v>3 CÉDULA DE CIUDADANÍA</v>
      </c>
      <c r="P178" s="6">
        <f>VLOOKUP(A178,'[1]BASE DTPA'!A:DD,20,0)</f>
        <v>1061696565</v>
      </c>
      <c r="Q178" s="6" t="str">
        <f>VLOOKUP(A178,'[1]BASE DTPA'!A:DE,22,0)</f>
        <v>N-A</v>
      </c>
      <c r="R178" s="1" t="str">
        <f>VLOOKUP(A178,'[1]BASE DTPA'!A:DF,38,0)</f>
        <v>PNN FARALLONES DE CALI</v>
      </c>
      <c r="S178" s="1">
        <f>VLOOKUP(A178,'[1]BASE DTPA'!A:DG,43,0)</f>
        <v>300</v>
      </c>
      <c r="T178" s="8">
        <f>VLOOKUP(A178,'[1]BASE DTPA'!A:DH,53,0)</f>
        <v>45717</v>
      </c>
      <c r="U178" s="8">
        <f>VLOOKUP(A178,'[1]BASE DTPA'!A:DI,54,0)</f>
        <v>46022</v>
      </c>
      <c r="V178" s="1">
        <f>VLOOKUP(A178,'[1]BASE DTPA'!A:DJ,79,0)</f>
        <v>0</v>
      </c>
      <c r="W178" s="1" t="s">
        <v>373</v>
      </c>
      <c r="X178" s="10" t="str">
        <f>VLOOKUP(A178,'[1]BASE DTPA'!A:DL,70,0)</f>
        <v xml:space="preserve">https://community.secop.gov.co/Public/Tendering/ContractDetailView/Index?UniqueIdentifier=CO1.PCCNTR.7577643 </v>
      </c>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c r="CJ178" s="3"/>
      <c r="CK178" s="3"/>
      <c r="CL178" s="3"/>
      <c r="CM178" s="3"/>
      <c r="CN178" s="3"/>
    </row>
    <row r="179" spans="1:92" x14ac:dyDescent="0.3">
      <c r="A179" s="2" t="s">
        <v>199</v>
      </c>
      <c r="B179" s="3" t="str">
        <f>VLOOKUP(A179,'[1]BASE DTPA'!A:CN,2,0)</f>
        <v>1 FONAM</v>
      </c>
      <c r="C179" s="3" t="str">
        <f>VLOOKUP(A179,'[1]BASE DTPA'!A:CQ,3,0)</f>
        <v>CPS-DTPA-178-2025</v>
      </c>
      <c r="D179" s="3" t="str">
        <f>VLOOKUP(A179,'[1]BASE DTPA'!A:CR,4,0)</f>
        <v>DIANID JOHANA TENORIO QUILCUE</v>
      </c>
      <c r="E179" s="4">
        <f>VLOOKUP(A179,'[1]BASE DTPA'!A:CS,5,0)</f>
        <v>45716</v>
      </c>
      <c r="F179" s="5" t="str">
        <f>VLOOKUP(A179,'[1]BASE DTPA'!A:CT,6,0)</f>
        <v>PA04-3202008-10-049 Prestar servicios profesionales con plena autonomía técnica y administrativa en el PNN Farallones de Cali en la realización de las actividades necesarias para Adelantar procesos que contribuyan a la construcción de la gobernanza, el desarrollo de las Estrategias Especiales de Manejo del Área protegida, en el marco de la conservación de la diversidad biológica de las Áreas Protegidas del SINAP Nacional, especialmente la presente en los ecosistemas de páramo y bosques del Parque Nacional Natural Farallones de Cali y su área de influencia</v>
      </c>
      <c r="G179" s="3" t="str">
        <f>VLOOKUP(A179,'[1]BASE DTPA'!A:CU,7,0)</f>
        <v>PROFESIONAL</v>
      </c>
      <c r="H179" s="3" t="str">
        <f>VLOOKUP(A179,'[1]BASE DTPA'!A:CV,8,0)</f>
        <v>2 CONTRATACIÓN DIRECTA</v>
      </c>
      <c r="I179" s="3" t="str">
        <f>VLOOKUP(A179,'[1]BASE DTPA'!A:CW,9,0)</f>
        <v>14 PRESTACIÓN DE SERVICIOS</v>
      </c>
      <c r="J179" s="1" t="str">
        <f>VLOOKUP(A179,'[1]BASE DTPA'!A:CX,10,0)</f>
        <v>N/A</v>
      </c>
      <c r="K179" s="1">
        <f>VLOOKUP(A179,'[1]BASE DTPA'!A:CY,11,0)</f>
        <v>80111600</v>
      </c>
      <c r="L179" s="6">
        <f>VLOOKUP(A179,'[1]BASE DTPA'!A:CZ,15,0)</f>
        <v>5693195</v>
      </c>
      <c r="M179" s="6">
        <f>VLOOKUP(A179,'[1]BASE DTPA'!A:DA,16,0)</f>
        <v>56931950</v>
      </c>
      <c r="N179" s="1" t="str">
        <f>VLOOKUP(A179,'[1]BASE DTPA'!A:DB,18,0)</f>
        <v>1 PERSONA NATURAL</v>
      </c>
      <c r="O179" s="1" t="str">
        <f>VLOOKUP(A179,'[1]BASE DTPA'!A:DC,19,0)</f>
        <v>3 CÉDULA DE CIUDADANÍA</v>
      </c>
      <c r="P179" s="6">
        <f>VLOOKUP(A179,'[1]BASE DTPA'!A:DD,20,0)</f>
        <v>1061746102</v>
      </c>
      <c r="Q179" s="6" t="str">
        <f>VLOOKUP(A179,'[1]BASE DTPA'!A:DE,22,0)</f>
        <v>N-A</v>
      </c>
      <c r="R179" s="1" t="str">
        <f>VLOOKUP(A179,'[1]BASE DTPA'!A:DF,38,0)</f>
        <v>PNN FARALLONES DE CALI</v>
      </c>
      <c r="S179" s="1">
        <f>VLOOKUP(A179,'[1]BASE DTPA'!A:DG,43,0)</f>
        <v>300</v>
      </c>
      <c r="T179" s="8">
        <f>VLOOKUP(A179,'[1]BASE DTPA'!A:DH,53,0)</f>
        <v>45717</v>
      </c>
      <c r="U179" s="8">
        <f>VLOOKUP(A179,'[1]BASE DTPA'!A:DI,54,0)</f>
        <v>46022</v>
      </c>
      <c r="V179" s="1">
        <f>VLOOKUP(A179,'[1]BASE DTPA'!A:DJ,79,0)</f>
        <v>0</v>
      </c>
      <c r="W179" s="1" t="s">
        <v>373</v>
      </c>
      <c r="X179" s="10" t="str">
        <f>VLOOKUP(A179,'[1]BASE DTPA'!A:DL,70,0)</f>
        <v xml:space="preserve"> https://community.secop.gov.co/Public/Tendering/ContractDetailView/Index?UniqueIdentifier=CO1.PCCNTR.7577780 </v>
      </c>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c r="CH179" s="3"/>
      <c r="CI179" s="3"/>
      <c r="CJ179" s="3"/>
      <c r="CK179" s="3"/>
      <c r="CL179" s="3"/>
      <c r="CM179" s="3"/>
      <c r="CN179" s="3"/>
    </row>
    <row r="180" spans="1:92" x14ac:dyDescent="0.3">
      <c r="A180" s="2" t="s">
        <v>200</v>
      </c>
      <c r="B180" s="3" t="str">
        <f>VLOOKUP(A180,'[1]BASE DTPA'!A:CN,2,0)</f>
        <v>1 FONAM</v>
      </c>
      <c r="C180" s="3" t="str">
        <f>VLOOKUP(A180,'[1]BASE DTPA'!A:CQ,3,0)</f>
        <v>CPS-DTPA-179-2025</v>
      </c>
      <c r="D180" s="3" t="str">
        <f>VLOOKUP(A180,'[1]BASE DTPA'!A:CR,4,0)</f>
        <v>JOSE GUADALUPE SANCLEMENTE NAGLES</v>
      </c>
      <c r="E180" s="4">
        <f>VLOOKUP(A180,'[1]BASE DTPA'!A:CS,5,0)</f>
        <v>45716</v>
      </c>
      <c r="F180" s="5" t="str">
        <f>VLOOKUP(A180,'[1]BASE DTPA'!A:CT,6,0)</f>
        <v>Prestar servicio de apoyo a la gestión con plena autonomía técnica y administrativa en los procedimientos requeridos del PNN Utría para implementar acciones asistenciales encaminadas al sostenimiento del ecoturismo en el marco de la conservación de la diversidad biológica de las áreas protegidas del SINAP nacional.</v>
      </c>
      <c r="G180" s="3" t="str">
        <f>VLOOKUP(A180,'[1]BASE DTPA'!A:CU,7,0)</f>
        <v>APOYO A LA GESTIÓN</v>
      </c>
      <c r="H180" s="3" t="str">
        <f>VLOOKUP(A180,'[1]BASE DTPA'!A:CV,8,0)</f>
        <v>2 CONTRATACIÓN DIRECTA</v>
      </c>
      <c r="I180" s="3" t="str">
        <f>VLOOKUP(A180,'[1]BASE DTPA'!A:CW,9,0)</f>
        <v>14 PRESTACIÓN DE SERVICIOS</v>
      </c>
      <c r="J180" s="1" t="str">
        <f>VLOOKUP(A180,'[1]BASE DTPA'!A:CX,10,0)</f>
        <v>N/A</v>
      </c>
      <c r="K180" s="1">
        <f>VLOOKUP(A180,'[1]BASE DTPA'!A:CY,11,0)</f>
        <v>80111600</v>
      </c>
      <c r="L180" s="6">
        <f>VLOOKUP(A180,'[1]BASE DTPA'!A:CZ,15,0)</f>
        <v>2436451</v>
      </c>
      <c r="M180" s="6">
        <f>VLOOKUP(A180,'[1]BASE DTPA'!A:DA,16,0)</f>
        <v>24608155</v>
      </c>
      <c r="N180" s="1" t="str">
        <f>VLOOKUP(A180,'[1]BASE DTPA'!A:DB,18,0)</f>
        <v>1 PERSONA NATURAL</v>
      </c>
      <c r="O180" s="1" t="str">
        <f>VLOOKUP(A180,'[1]BASE DTPA'!A:DC,19,0)</f>
        <v>3 CÉDULA DE CIUDADANÍA</v>
      </c>
      <c r="P180" s="6">
        <f>VLOOKUP(A180,'[1]BASE DTPA'!A:DD,20,0)</f>
        <v>11797903</v>
      </c>
      <c r="Q180" s="6" t="str">
        <f>VLOOKUP(A180,'[1]BASE DTPA'!A:DE,22,0)</f>
        <v>N-A</v>
      </c>
      <c r="R180" s="1" t="str">
        <f>VLOOKUP(A180,'[1]BASE DTPA'!A:DF,38,0)</f>
        <v>PNN UTRÍA</v>
      </c>
      <c r="S180" s="1">
        <f>VLOOKUP(A180,'[1]BASE DTPA'!A:DG,43,0)</f>
        <v>303</v>
      </c>
      <c r="T180" s="8">
        <f>VLOOKUP(A180,'[1]BASE DTPA'!A:DH,53,0)</f>
        <v>45716</v>
      </c>
      <c r="U180" s="8">
        <f>VLOOKUP(A180,'[1]BASE DTPA'!A:DI,54,0)</f>
        <v>46022</v>
      </c>
      <c r="V180" s="1">
        <f>VLOOKUP(A180,'[1]BASE DTPA'!A:DJ,79,0)</f>
        <v>0</v>
      </c>
      <c r="W180" s="1" t="s">
        <v>373</v>
      </c>
      <c r="X180" s="10" t="str">
        <f>VLOOKUP(A180,'[1]BASE DTPA'!A:DL,70,0)</f>
        <v xml:space="preserve">https://community.secop.gov.co/Public/Tendering/ContractDetailView/Index?UniqueIdentifier=CO1.PCCNTR.7580753 </v>
      </c>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row>
    <row r="181" spans="1:92" x14ac:dyDescent="0.3">
      <c r="A181" s="2" t="s">
        <v>201</v>
      </c>
      <c r="B181" s="3" t="str">
        <f>VLOOKUP(A181,'[1]BASE DTPA'!A:CN,2,0)</f>
        <v>1 FONAM</v>
      </c>
      <c r="C181" s="3" t="str">
        <f>VLOOKUP(A181,'[1]BASE DTPA'!A:CQ,3,0)</f>
        <v>CPS-DTPA-180-2025</v>
      </c>
      <c r="D181" s="3" t="str">
        <f>VLOOKUP(A181,'[1]BASE DTPA'!A:CR,4,0)</f>
        <v>JHON ANTON IBARBO PERLAZA</v>
      </c>
      <c r="E181" s="4">
        <f>VLOOKUP(A181,'[1]BASE DTPA'!A:CS,5,0)</f>
        <v>45719</v>
      </c>
      <c r="F181" s="5" t="str">
        <f>VLOOKUP(A181,'[1]BASE DTPA'!A:CT,6,0)</f>
        <v>Prestar servicios profesionales con plena autonomía técnica y administrativa en los PNN Sanquianga y Gorgona en el desarrollo de las estrategias especiales de manejo de la región, en el marco de la conservación de la diversidad biológica de las áreas protegidas del SINAP nacional</v>
      </c>
      <c r="G181" s="3" t="str">
        <f>VLOOKUP(A181,'[1]BASE DTPA'!A:CU,7,0)</f>
        <v>PROFESIONAL</v>
      </c>
      <c r="H181" s="3" t="str">
        <f>VLOOKUP(A181,'[1]BASE DTPA'!A:CV,8,0)</f>
        <v>2 CONTRATACIÓN DIRECTA</v>
      </c>
      <c r="I181" s="3" t="str">
        <f>VLOOKUP(A181,'[1]BASE DTPA'!A:CW,9,0)</f>
        <v>14 PRESTACIÓN DE SERVICIOS</v>
      </c>
      <c r="J181" s="1" t="str">
        <f>VLOOKUP(A181,'[1]BASE DTPA'!A:CX,10,0)</f>
        <v>N/A</v>
      </c>
      <c r="K181" s="1">
        <f>VLOOKUP(A181,'[1]BASE DTPA'!A:CY,11,0)</f>
        <v>80111600</v>
      </c>
      <c r="L181" s="6">
        <f>VLOOKUP(A181,'[1]BASE DTPA'!A:CZ,15,0)</f>
        <v>5106004</v>
      </c>
      <c r="M181" s="6">
        <f>VLOOKUP(A181,'[1]BASE DTPA'!A:DA,16,0)</f>
        <v>50719640</v>
      </c>
      <c r="N181" s="1" t="str">
        <f>VLOOKUP(A181,'[1]BASE DTPA'!A:DB,18,0)</f>
        <v>1 PERSONA NATURAL</v>
      </c>
      <c r="O181" s="1" t="str">
        <f>VLOOKUP(A181,'[1]BASE DTPA'!A:DC,19,0)</f>
        <v>3 CÉDULA DE CIUDADANÍA</v>
      </c>
      <c r="P181" s="6">
        <f>VLOOKUP(A181,'[1]BASE DTPA'!A:DD,20,0)</f>
        <v>1111814243</v>
      </c>
      <c r="Q181" s="6" t="str">
        <f>VLOOKUP(A181,'[1]BASE DTPA'!A:DE,22,0)</f>
        <v>N-A</v>
      </c>
      <c r="R181" s="1" t="str">
        <f>VLOOKUP(A181,'[1]BASE DTPA'!A:DF,38,0)</f>
        <v>PNN GORGONA</v>
      </c>
      <c r="S181" s="1">
        <f>VLOOKUP(A181,'[1]BASE DTPA'!A:DG,43,0)</f>
        <v>298</v>
      </c>
      <c r="T181" s="8">
        <f>VLOOKUP(A181,'[1]BASE DTPA'!A:DH,53,0)</f>
        <v>45719</v>
      </c>
      <c r="U181" s="8">
        <f>VLOOKUP(A181,'[1]BASE DTPA'!A:DI,54,0)</f>
        <v>46022</v>
      </c>
      <c r="V181" s="1">
        <f>VLOOKUP(A181,'[1]BASE DTPA'!A:DJ,79,0)</f>
        <v>0</v>
      </c>
      <c r="W181" s="1" t="s">
        <v>373</v>
      </c>
      <c r="X181" s="10" t="str">
        <f>VLOOKUP(A181,'[1]BASE DTPA'!A:DL,70,0)</f>
        <v xml:space="preserve">https://community.secop.gov.co/Public/Tendering/ContractDetailView/Index?UniqueIdentifier=CO1.PCCNTR.7591240 </v>
      </c>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c r="CG181" s="3"/>
      <c r="CH181" s="3"/>
      <c r="CI181" s="3"/>
      <c r="CJ181" s="3"/>
      <c r="CK181" s="3"/>
      <c r="CL181" s="3"/>
      <c r="CM181" s="3"/>
      <c r="CN181" s="3"/>
    </row>
    <row r="182" spans="1:92" x14ac:dyDescent="0.3">
      <c r="A182" s="2" t="s">
        <v>202</v>
      </c>
      <c r="B182" s="3" t="str">
        <f>VLOOKUP(A182,'[1]BASE DTPA'!A:CN,2,0)</f>
        <v>2 NACION</v>
      </c>
      <c r="C182" s="3" t="str">
        <f>VLOOKUP(A182,'[1]BASE DTPA'!A:CQ,3,0)</f>
        <v>CPS-DTPA-181-2025</v>
      </c>
      <c r="D182" s="3" t="str">
        <f>VLOOKUP(A182,'[1]BASE DTPA'!A:CR,4,0)</f>
        <v>DAIVER LEANDRO MAMIAN QUINAYAS</v>
      </c>
      <c r="E182" s="4">
        <f>VLOOKUP(A182,'[1]BASE DTPA'!A:CS,5,0)</f>
        <v>45719</v>
      </c>
      <c r="F182" s="5" t="str">
        <f>VLOOKUP(A182,'[1]BASE DTPA'!A:CT,6,0)</f>
        <v>Prestar servicios profesionales jurídicos con plena autonomía técnica y administrativa en la Dirección Territorial Pacífico en la realización de las actividades derivadas de los procesos sancionatorios en marcha en las áreas protegidas administradas por PNNC, en el marco de la conservación de la diversidad biológica de las áreas protegidas del SINAP Nacional</v>
      </c>
      <c r="G182" s="3" t="str">
        <f>VLOOKUP(A182,'[1]BASE DTPA'!A:CU,7,0)</f>
        <v>PROFESIONAL</v>
      </c>
      <c r="H182" s="3" t="str">
        <f>VLOOKUP(A182,'[1]BASE DTPA'!A:CV,8,0)</f>
        <v>2 CONTRATACIÓN DIRECTA</v>
      </c>
      <c r="I182" s="3" t="str">
        <f>VLOOKUP(A182,'[1]BASE DTPA'!A:CW,9,0)</f>
        <v>14 PRESTACIÓN DE SERVICIOS</v>
      </c>
      <c r="J182" s="1" t="str">
        <f>VLOOKUP(A182,'[1]BASE DTPA'!A:CX,10,0)</f>
        <v>N/A</v>
      </c>
      <c r="K182" s="1">
        <f>VLOOKUP(A182,'[1]BASE DTPA'!A:CY,11,0)</f>
        <v>80111600</v>
      </c>
      <c r="L182" s="6">
        <f>VLOOKUP(A182,'[1]BASE DTPA'!A:CZ,15,0)</f>
        <v>3670921</v>
      </c>
      <c r="M182" s="6">
        <f>VLOOKUP(A182,'[1]BASE DTPA'!A:DA,16,0)</f>
        <v>36464482</v>
      </c>
      <c r="N182" s="1" t="str">
        <f>VLOOKUP(A182,'[1]BASE DTPA'!A:DB,18,0)</f>
        <v>1 PERSONA NATURAL</v>
      </c>
      <c r="O182" s="1" t="str">
        <f>VLOOKUP(A182,'[1]BASE DTPA'!A:DC,19,0)</f>
        <v>3 CÉDULA DE CIUDADANÍA</v>
      </c>
      <c r="P182" s="6">
        <f>VLOOKUP(A182,'[1]BASE DTPA'!A:DD,20,0)</f>
        <v>1143878096</v>
      </c>
      <c r="Q182" s="6" t="str">
        <f>VLOOKUP(A182,'[1]BASE DTPA'!A:DE,22,0)</f>
        <v>N-A</v>
      </c>
      <c r="R182" s="1" t="str">
        <f>VLOOKUP(A182,'[1]BASE DTPA'!A:DF,38,0)</f>
        <v>DTPA</v>
      </c>
      <c r="S182" s="1">
        <f>VLOOKUP(A182,'[1]BASE DTPA'!A:DG,43,0)</f>
        <v>298</v>
      </c>
      <c r="T182" s="8">
        <f>VLOOKUP(A182,'[1]BASE DTPA'!A:DH,53,0)</f>
        <v>45719</v>
      </c>
      <c r="U182" s="8">
        <f>VLOOKUP(A182,'[1]BASE DTPA'!A:DI,54,0)</f>
        <v>46022</v>
      </c>
      <c r="V182" s="1">
        <f>VLOOKUP(A182,'[1]BASE DTPA'!A:DJ,79,0)</f>
        <v>0</v>
      </c>
      <c r="W182" s="1" t="s">
        <v>373</v>
      </c>
      <c r="X182" s="10" t="str">
        <f>VLOOKUP(A182,'[1]BASE DTPA'!A:DL,70,0)</f>
        <v xml:space="preserve">https://community.secop.gov.co/Public/Tendering/ContractDetailView/Index?UniqueIdentifier=CO1.PCCNTR.7591824 </v>
      </c>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row>
    <row r="183" spans="1:92" x14ac:dyDescent="0.3">
      <c r="A183" s="2" t="s">
        <v>203</v>
      </c>
      <c r="B183" s="3" t="str">
        <f>VLOOKUP(A183,'[1]BASE DTPA'!A:CN,2,0)</f>
        <v>2 NACION</v>
      </c>
      <c r="C183" s="3" t="str">
        <f>VLOOKUP(A183,'[1]BASE DTPA'!A:CQ,3,0)</f>
        <v>CPS-DTPA-182-2025</v>
      </c>
      <c r="D183" s="3" t="str">
        <f>VLOOKUP(A183,'[1]BASE DTPA'!A:CR,4,0)</f>
        <v>YULI XIMENA REYES MADRIGAL</v>
      </c>
      <c r="E183" s="4">
        <f>VLOOKUP(A183,'[1]BASE DTPA'!A:CS,5,0)</f>
        <v>45720</v>
      </c>
      <c r="F183" s="5" t="str">
        <f>VLOOKUP(A183,'[1]BASE DTPA'!A:CT,6,0)</f>
        <v>PA07-3202056-5-003Prestar servicios de apoyo a la gestión con plena autonomía técnica y administrativa en el PNN Munchique para adelantar acciones de comunicación, de educación ambiental con actores priorizados en el marco de la conservación de diversidad biológica del área protegida del SINAP nacional.</v>
      </c>
      <c r="G183" s="3" t="str">
        <f>VLOOKUP(A183,'[1]BASE DTPA'!A:CU,7,0)</f>
        <v>APOYO A LA GESTIÓN</v>
      </c>
      <c r="H183" s="3" t="str">
        <f>VLOOKUP(A183,'[1]BASE DTPA'!A:CV,8,0)</f>
        <v>2 CONTRATACIÓN DIRECTA</v>
      </c>
      <c r="I183" s="3" t="str">
        <f>VLOOKUP(A183,'[1]BASE DTPA'!A:CW,9,0)</f>
        <v>14 PRESTACIÓN DE SERVICIOS</v>
      </c>
      <c r="J183" s="1" t="str">
        <f>VLOOKUP(A183,'[1]BASE DTPA'!A:CX,10,0)</f>
        <v>N/A</v>
      </c>
      <c r="K183" s="1">
        <f>VLOOKUP(A183,'[1]BASE DTPA'!A:CY,11,0)</f>
        <v>80111600</v>
      </c>
      <c r="L183" s="6">
        <f>VLOOKUP(A183,'[1]BASE DTPA'!A:CZ,15,0)</f>
        <v>1836237</v>
      </c>
      <c r="M183" s="6">
        <f>VLOOKUP(A183,'[1]BASE DTPA'!A:DA,16,0)</f>
        <v>18178746</v>
      </c>
      <c r="N183" s="1" t="str">
        <f>VLOOKUP(A183,'[1]BASE DTPA'!A:DB,18,0)</f>
        <v>1 PERSONA NATURAL</v>
      </c>
      <c r="O183" s="1" t="str">
        <f>VLOOKUP(A183,'[1]BASE DTPA'!A:DC,19,0)</f>
        <v>3 CÉDULA DE CIUDADANÍA</v>
      </c>
      <c r="P183" s="6">
        <f>VLOOKUP(A183,'[1]BASE DTPA'!A:DD,20,0)</f>
        <v>1006093521</v>
      </c>
      <c r="Q183" s="6" t="str">
        <f>VLOOKUP(A183,'[1]BASE DTPA'!A:DE,22,0)</f>
        <v>N-A</v>
      </c>
      <c r="R183" s="1" t="str">
        <f>VLOOKUP(A183,'[1]BASE DTPA'!A:DF,38,0)</f>
        <v>PNN MUNCHIQUE</v>
      </c>
      <c r="S183" s="1">
        <f>VLOOKUP(A183,'[1]BASE DTPA'!A:DG,43,0)</f>
        <v>297</v>
      </c>
      <c r="T183" s="8">
        <f>VLOOKUP(A183,'[1]BASE DTPA'!A:DH,53,0)</f>
        <v>45720</v>
      </c>
      <c r="U183" s="8">
        <f>VLOOKUP(A183,'[1]BASE DTPA'!A:DI,54,0)</f>
        <v>46022</v>
      </c>
      <c r="V183" s="1">
        <f>VLOOKUP(A183,'[1]BASE DTPA'!A:DJ,79,0)</f>
        <v>0</v>
      </c>
      <c r="W183" s="1" t="s">
        <v>373</v>
      </c>
      <c r="X183" s="10" t="str">
        <f>VLOOKUP(A183,'[1]BASE DTPA'!A:DL,70,0)</f>
        <v xml:space="preserve">https://community.secop.gov.co/Public/Tendering/ContractDetailView/Index?UniqueIdentifier=CO1.PCCNTR.7593510 </v>
      </c>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c r="CH183" s="3"/>
      <c r="CI183" s="3"/>
      <c r="CJ183" s="3"/>
      <c r="CK183" s="3"/>
      <c r="CL183" s="3"/>
      <c r="CM183" s="3"/>
      <c r="CN183" s="3"/>
    </row>
    <row r="184" spans="1:92" x14ac:dyDescent="0.3">
      <c r="A184" s="2" t="s">
        <v>204</v>
      </c>
      <c r="B184" s="3" t="str">
        <f>VLOOKUP(A184,'[1]BASE DTPA'!A:CN,2,0)</f>
        <v>1 FONAM</v>
      </c>
      <c r="C184" s="3" t="str">
        <f>VLOOKUP(A184,'[1]BASE DTPA'!A:CQ,3,0)</f>
        <v>CPS-DTPA-183-2025</v>
      </c>
      <c r="D184" s="3" t="str">
        <f>VLOOKUP(A184,'[1]BASE DTPA'!A:CR,4,0)</f>
        <v>JENNY ANDREA RAMÍREZ ACUÑA</v>
      </c>
      <c r="E184" s="4">
        <f>VLOOKUP(A184,'[1]BASE DTPA'!A:CS,5,0)</f>
        <v>45720</v>
      </c>
      <c r="F184" s="5" t="str">
        <f>VLOOKUP(A184,'[1]BASE DTPA'!A:CT,6,0)</f>
        <v>PA04-3202053-26-083 Prestar servicios profesionales con plena autonomia tecnica y administrativa en el PNN Farallones de Cali en la realizacion de las actividades necesarias para Implementar la ruta de acuerdos de conservacion con familias campesinas que usan o habitan las areas protegidas, especialmente en los ecosistemas andinos y de paramo, en el marco de la conservacion de la diversidad biologica de las Areas Protegidas del SINAP Nacional</v>
      </c>
      <c r="G184" s="3" t="str">
        <f>VLOOKUP(A184,'[1]BASE DTPA'!A:CU,7,0)</f>
        <v>PROFESIONAL</v>
      </c>
      <c r="H184" s="3" t="str">
        <f>VLOOKUP(A184,'[1]BASE DTPA'!A:CV,8,0)</f>
        <v>2 CONTRATACIÓN DIRECTA</v>
      </c>
      <c r="I184" s="3" t="str">
        <f>VLOOKUP(A184,'[1]BASE DTPA'!A:CW,9,0)</f>
        <v>14 PRESTACIÓN DE SERVICIOS</v>
      </c>
      <c r="J184" s="1" t="str">
        <f>VLOOKUP(A184,'[1]BASE DTPA'!A:CX,10,0)</f>
        <v>N/A</v>
      </c>
      <c r="K184" s="1">
        <f>VLOOKUP(A184,'[1]BASE DTPA'!A:CY,11,0)</f>
        <v>80111600</v>
      </c>
      <c r="L184" s="6">
        <f>VLOOKUP(A184,'[1]BASE DTPA'!A:CZ,15,0)</f>
        <v>5106004</v>
      </c>
      <c r="M184" s="6">
        <f>VLOOKUP(A184,'[1]BASE DTPA'!A:DA,16,0)</f>
        <v>50549440</v>
      </c>
      <c r="N184" s="1" t="str">
        <f>VLOOKUP(A184,'[1]BASE DTPA'!A:DB,18,0)</f>
        <v>1 PERSONA NATURAL</v>
      </c>
      <c r="O184" s="1" t="str">
        <f>VLOOKUP(A184,'[1]BASE DTPA'!A:DC,19,0)</f>
        <v>3 CÉDULA DE CIUDADANÍA</v>
      </c>
      <c r="P184" s="6">
        <f>VLOOKUP(A184,'[1]BASE DTPA'!A:DD,20,0)</f>
        <v>35254423</v>
      </c>
      <c r="Q184" s="6" t="str">
        <f>VLOOKUP(A184,'[1]BASE DTPA'!A:DE,22,0)</f>
        <v>N-A</v>
      </c>
      <c r="R184" s="1" t="str">
        <f>VLOOKUP(A184,'[1]BASE DTPA'!A:DF,38,0)</f>
        <v>PNN FARALLONES DE CALI</v>
      </c>
      <c r="S184" s="1">
        <f>VLOOKUP(A184,'[1]BASE DTPA'!A:DG,43,0)</f>
        <v>297</v>
      </c>
      <c r="T184" s="8">
        <f>VLOOKUP(A184,'[1]BASE DTPA'!A:DH,53,0)</f>
        <v>45720</v>
      </c>
      <c r="U184" s="8">
        <f>VLOOKUP(A184,'[1]BASE DTPA'!A:DI,54,0)</f>
        <v>46022</v>
      </c>
      <c r="V184" s="1">
        <f>VLOOKUP(A184,'[1]BASE DTPA'!A:DJ,79,0)</f>
        <v>0</v>
      </c>
      <c r="W184" s="1" t="s">
        <v>373</v>
      </c>
      <c r="X184" s="10" t="str">
        <f>VLOOKUP(A184,'[1]BASE DTPA'!A:DL,70,0)</f>
        <v xml:space="preserve">https://community.secop.gov.co/Public/Tendering/ContractDetailView/Index?UniqueIdentifier=CO1.PCCNTR.7598684 </v>
      </c>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row>
    <row r="185" spans="1:92" x14ac:dyDescent="0.3">
      <c r="A185" s="13" t="s">
        <v>205</v>
      </c>
      <c r="B185" s="3" t="str">
        <f>VLOOKUP(A185,'[1]BASE DTPA'!A:CN,2,0)</f>
        <v>2 NACION</v>
      </c>
      <c r="C185" s="3" t="str">
        <f>VLOOKUP(A185,'[1]BASE DTPA'!A:CQ,3,0)</f>
        <v>CPS-DTPA-184-2025</v>
      </c>
      <c r="D185" s="3" t="str">
        <f>VLOOKUP(A185,'[1]BASE DTPA'!A:CR,4,0)</f>
        <v>LEIDER OBREGON SOLIS</v>
      </c>
      <c r="E185" s="4">
        <f>VLOOKUP(A185,'[1]BASE DTPA'!A:CS,5,0)</f>
        <v>45720</v>
      </c>
      <c r="F185" s="5" t="str">
        <f>VLOOKUP(A185,'[1]BASE DTPA'!A:CT,6,0)</f>
        <v>Prestar servicios de apoyo a la gestión con plena autonomía técnica y administrativa en el PNN Gorgona en el desarrollo de las acciones operativas en la implementación de la estrategia de prevención, vigilancia y control en el área protegida, en el marco de la conservación de la diversidad biológica de las áreas protegidas del SINAP nacional.</v>
      </c>
      <c r="G185" s="3" t="str">
        <f>VLOOKUP(A185,'[1]BASE DTPA'!A:CU,7,0)</f>
        <v>APOYO A LA GESTIÓN</v>
      </c>
      <c r="H185" s="3" t="str">
        <f>VLOOKUP(A185,'[1]BASE DTPA'!A:CV,8,0)</f>
        <v>2 CONTRATACIÓN DIRECTA</v>
      </c>
      <c r="I185" s="3" t="str">
        <f>VLOOKUP(A185,'[1]BASE DTPA'!A:CW,9,0)</f>
        <v>14 PRESTACIÓN DE SERVICIOS</v>
      </c>
      <c r="J185" s="1" t="str">
        <f>VLOOKUP(A185,'[1]BASE DTPA'!A:CX,10,0)</f>
        <v>N/A</v>
      </c>
      <c r="K185" s="1">
        <f>VLOOKUP(A185,'[1]BASE DTPA'!A:CY,11,0)</f>
        <v>80111600</v>
      </c>
      <c r="L185" s="6">
        <f>VLOOKUP(A185,'[1]BASE DTPA'!A:CZ,15,0)</f>
        <v>1836237</v>
      </c>
      <c r="M185" s="6">
        <f>VLOOKUP(A185,'[1]BASE DTPA'!A:DA,16,0)</f>
        <v>18178746</v>
      </c>
      <c r="N185" s="1" t="str">
        <f>VLOOKUP(A185,'[1]BASE DTPA'!A:DB,18,0)</f>
        <v>1 PERSONA NATURAL</v>
      </c>
      <c r="O185" s="1" t="str">
        <f>VLOOKUP(A185,'[1]BASE DTPA'!A:DC,19,0)</f>
        <v>3 CÉDULA DE CIUDADANÍA</v>
      </c>
      <c r="P185" s="6">
        <f>VLOOKUP(A185,'[1]BASE DTPA'!A:DD,20,0)</f>
        <v>10387887</v>
      </c>
      <c r="Q185" s="6" t="str">
        <f>VLOOKUP(A185,'[1]BASE DTPA'!A:DE,22,0)</f>
        <v>N-A</v>
      </c>
      <c r="R185" s="1" t="str">
        <f>VLOOKUP(A185,'[1]BASE DTPA'!A:DF,38,0)</f>
        <v>PNN GORGONA</v>
      </c>
      <c r="S185" s="1">
        <f>VLOOKUP(A185,'[1]BASE DTPA'!A:DG,43,0)</f>
        <v>297</v>
      </c>
      <c r="T185" s="8">
        <f>VLOOKUP(A185,'[1]BASE DTPA'!A:DH,53,0)</f>
        <v>45720</v>
      </c>
      <c r="U185" s="8">
        <f>VLOOKUP(A185,'[1]BASE DTPA'!A:DI,54,0)</f>
        <v>46022</v>
      </c>
      <c r="V185" s="1">
        <f>VLOOKUP(A185,'[1]BASE DTPA'!A:DJ,79,0)</f>
        <v>0</v>
      </c>
      <c r="W185" s="1" t="s">
        <v>373</v>
      </c>
      <c r="X185" s="10" t="str">
        <f>VLOOKUP(A185,'[1]BASE DTPA'!A:DL,70,0)</f>
        <v xml:space="preserve">https://community.secop.gov.co/Public/Tendering/ContractDetailView/Index?UniqueIdentifier=CO1.PCCNTR.7599899 </v>
      </c>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c r="CJ185" s="3"/>
      <c r="CK185" s="3"/>
      <c r="CL185" s="3"/>
      <c r="CM185" s="3"/>
      <c r="CN185" s="3"/>
    </row>
    <row r="186" spans="1:92" x14ac:dyDescent="0.3">
      <c r="A186" s="13" t="s">
        <v>206</v>
      </c>
      <c r="B186" s="3" t="str">
        <f>VLOOKUP(A186,'[1]BASE DTPA'!A:CN,2,0)</f>
        <v>1 FONAM</v>
      </c>
      <c r="C186" s="3" t="str">
        <f>VLOOKUP(A186,'[1]BASE DTPA'!A:CQ,3,0)</f>
        <v>CPS-DTPA-185-2025</v>
      </c>
      <c r="D186" s="3" t="str">
        <f>VLOOKUP(A186,'[1]BASE DTPA'!A:CR,4,0)</f>
        <v>JOSEPH EMERSON LEMOS TORRES</v>
      </c>
      <c r="E186" s="4">
        <f>VLOOKUP(A186,'[1]BASE DTPA'!A:CS,5,0)</f>
        <v>45722</v>
      </c>
      <c r="F186" s="5" t="str">
        <f>VLOOKUP(A186,'[1]BASE DTPA'!A:CT,6,0)</f>
        <v>Prestar servicios profesionales con plena autonomía técnica y administrativa en el PNN Farallones de Cali para adelantar las actividades requeridas de los procesos sociales e institucionales que permitan la implementación del protocolo de prevención, vigilancia y control, en los ecosistemas andinos y de páramo, en el marco de la conservación de la diversidad biológica de las Áreas Protegidas del SINAP Nacional.</v>
      </c>
      <c r="G186" s="3" t="str">
        <f>VLOOKUP(A186,'[1]BASE DTPA'!A:CU,7,0)</f>
        <v>PROFESIONAL</v>
      </c>
      <c r="H186" s="3" t="str">
        <f>VLOOKUP(A186,'[1]BASE DTPA'!A:CV,8,0)</f>
        <v>2 CONTRATACIÓN DIRECTA</v>
      </c>
      <c r="I186" s="3" t="str">
        <f>VLOOKUP(A186,'[1]BASE DTPA'!A:CW,9,0)</f>
        <v>14 PRESTACIÓN DE SERVICIOS</v>
      </c>
      <c r="J186" s="1" t="str">
        <f>VLOOKUP(A186,'[1]BASE DTPA'!A:CX,10,0)</f>
        <v>N/A</v>
      </c>
      <c r="K186" s="1">
        <f>VLOOKUP(A186,'[1]BASE DTPA'!A:CY,11,0)</f>
        <v>80111600</v>
      </c>
      <c r="L186" s="6">
        <f>VLOOKUP(A186,'[1]BASE DTPA'!A:CZ,15,0)</f>
        <v>3670921</v>
      </c>
      <c r="M186" s="6">
        <f>VLOOKUP(A186,'[1]BASE DTPA'!A:DA,16,0)</f>
        <v>36097390</v>
      </c>
      <c r="N186" s="1" t="str">
        <f>VLOOKUP(A186,'[1]BASE DTPA'!A:DB,18,0)</f>
        <v>1 PERSONA NATURAL</v>
      </c>
      <c r="O186" s="1" t="str">
        <f>VLOOKUP(A186,'[1]BASE DTPA'!A:DC,19,0)</f>
        <v>3 CÉDULA DE CIUDADANÍA</v>
      </c>
      <c r="P186" s="6">
        <f>VLOOKUP(A186,'[1]BASE DTPA'!A:DD,20,0)</f>
        <v>1144149742</v>
      </c>
      <c r="Q186" s="6" t="str">
        <f>VLOOKUP(A186,'[1]BASE DTPA'!A:DE,22,0)</f>
        <v>N-A</v>
      </c>
      <c r="R186" s="1" t="str">
        <f>VLOOKUP(A186,'[1]BASE DTPA'!A:DF,38,0)</f>
        <v>PNN FARALLONES DE CALI</v>
      </c>
      <c r="S186" s="1">
        <f>VLOOKUP(A186,'[1]BASE DTPA'!A:DG,43,0)</f>
        <v>295</v>
      </c>
      <c r="T186" s="8">
        <f>VLOOKUP(A186,'[1]BASE DTPA'!A:DH,53,0)</f>
        <v>45722</v>
      </c>
      <c r="U186" s="8">
        <f>VLOOKUP(A186,'[1]BASE DTPA'!A:DI,54,0)</f>
        <v>46022</v>
      </c>
      <c r="V186" s="1">
        <f>VLOOKUP(A186,'[1]BASE DTPA'!A:DJ,79,0)</f>
        <v>0</v>
      </c>
      <c r="W186" s="1" t="s">
        <v>373</v>
      </c>
      <c r="X186" s="10" t="str">
        <f>VLOOKUP(A186,'[1]BASE DTPA'!A:DL,70,0)</f>
        <v>https://community.secop.gov.co/Public/Tendering/ContractDetailView/Index?UniqueIdentifier=CO1.PCCNTR.7613714</v>
      </c>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c r="CH186" s="3"/>
      <c r="CI186" s="3"/>
      <c r="CJ186" s="3"/>
      <c r="CK186" s="3"/>
      <c r="CL186" s="3"/>
      <c r="CM186" s="3"/>
      <c r="CN186" s="3"/>
    </row>
    <row r="187" spans="1:92" x14ac:dyDescent="0.3">
      <c r="A187" s="13" t="s">
        <v>207</v>
      </c>
      <c r="B187" s="3" t="str">
        <f>VLOOKUP(A187,'[1]BASE DTPA'!A:CN,2,0)</f>
        <v>1 FONAM</v>
      </c>
      <c r="C187" s="3" t="str">
        <f>VLOOKUP(A187,'[1]BASE DTPA'!A:CQ,3,0)</f>
        <v>CPS-DTPA-186-2025</v>
      </c>
      <c r="D187" s="3" t="str">
        <f>VLOOKUP(A187,'[1]BASE DTPA'!A:CR,4,0)</f>
        <v>JHON FREIDER TROCHEZ TROCHEZ</v>
      </c>
      <c r="E187" s="4">
        <f>VLOOKUP(A187,'[1]BASE DTPA'!A:CS,5,0)</f>
        <v>45722</v>
      </c>
      <c r="F187" s="5" t="str">
        <f>VLOOKUP(A187,'[1]BASE DTPA'!A:CT,6,0)</f>
        <v>PA04-3202008-10-051 Prestar servicio de apoyo a la gestión con plena autonomía técnica y administrativa en la operación del PNN Farallones de Cali en la realización de las actividades necesarias para adelantar procesos que contribuyan a la construcción de la gobernanza, el desarrollo de las Estrategias Especiales de Manejo del Área protegida, en el marco de la conservación de la diversidad biológica de las Áreas Protegidas del SINAP Nacional</v>
      </c>
      <c r="G187" s="3" t="str">
        <f>VLOOKUP(A187,'[1]BASE DTPA'!A:CU,7,0)</f>
        <v>APOYO A LA GESTIÓN</v>
      </c>
      <c r="H187" s="3" t="str">
        <f>VLOOKUP(A187,'[1]BASE DTPA'!A:CV,8,0)</f>
        <v>2 CONTRATACIÓN DIRECTA</v>
      </c>
      <c r="I187" s="3" t="str">
        <f>VLOOKUP(A187,'[1]BASE DTPA'!A:CW,9,0)</f>
        <v>14 PRESTACIÓN DE SERVICIOS</v>
      </c>
      <c r="J187" s="1" t="str">
        <f>VLOOKUP(A187,'[1]BASE DTPA'!A:CX,10,0)</f>
        <v>N/A</v>
      </c>
      <c r="K187" s="1">
        <f>VLOOKUP(A187,'[1]BASE DTPA'!A:CY,11,0)</f>
        <v>80111600</v>
      </c>
      <c r="L187" s="6">
        <f>VLOOKUP(A187,'[1]BASE DTPA'!A:CZ,15,0)</f>
        <v>1836237</v>
      </c>
      <c r="M187" s="6">
        <f>VLOOKUP(A187,'[1]BASE DTPA'!A:DA,16,0)</f>
        <v>18056331</v>
      </c>
      <c r="N187" s="1" t="str">
        <f>VLOOKUP(A187,'[1]BASE DTPA'!A:DB,18,0)</f>
        <v>1 PERSONA NATURAL</v>
      </c>
      <c r="O187" s="1" t="str">
        <f>VLOOKUP(A187,'[1]BASE DTPA'!A:DC,19,0)</f>
        <v>3 CÉDULA DE CIUDADANÍA</v>
      </c>
      <c r="P187" s="6">
        <f>VLOOKUP(A187,'[1]BASE DTPA'!A:DD,20,0)</f>
        <v>1112482064</v>
      </c>
      <c r="Q187" s="6" t="str">
        <f>VLOOKUP(A187,'[1]BASE DTPA'!A:DE,22,0)</f>
        <v>N-A</v>
      </c>
      <c r="R187" s="1" t="str">
        <f>VLOOKUP(A187,'[1]BASE DTPA'!A:DF,38,0)</f>
        <v>PNN FARALLONES DE CALI</v>
      </c>
      <c r="S187" s="1">
        <f>VLOOKUP(A187,'[1]BASE DTPA'!A:DG,43,0)</f>
        <v>295</v>
      </c>
      <c r="T187" s="8">
        <f>VLOOKUP(A187,'[1]BASE DTPA'!A:DH,53,0)</f>
        <v>45722</v>
      </c>
      <c r="U187" s="8">
        <f>VLOOKUP(A187,'[1]BASE DTPA'!A:DI,54,0)</f>
        <v>46022</v>
      </c>
      <c r="V187" s="1">
        <f>VLOOKUP(A187,'[1]BASE DTPA'!A:DJ,79,0)</f>
        <v>0</v>
      </c>
      <c r="W187" s="1" t="s">
        <v>373</v>
      </c>
      <c r="X187" s="10" t="str">
        <f>VLOOKUP(A187,'[1]BASE DTPA'!A:DL,70,0)</f>
        <v>https://community.secop.gov.co/Public/Tendering/ContractDetailView/Index?UniqueIdentifier=CO1.PCCNTR.7615230</v>
      </c>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3"/>
      <c r="CH187" s="3"/>
      <c r="CI187" s="3"/>
      <c r="CJ187" s="3"/>
      <c r="CK187" s="3"/>
      <c r="CL187" s="3"/>
      <c r="CM187" s="3"/>
      <c r="CN187" s="3"/>
    </row>
    <row r="188" spans="1:92" x14ac:dyDescent="0.3">
      <c r="A188" s="13" t="s">
        <v>208</v>
      </c>
      <c r="B188" s="3" t="str">
        <f>VLOOKUP(A188,'[1]BASE DTPA'!A:CN,2,0)</f>
        <v>1 FONAM</v>
      </c>
      <c r="C188" s="3" t="str">
        <f>VLOOKUP(A188,'[1]BASE DTPA'!A:CQ,3,0)</f>
        <v>CPS-DTPA-187-2025</v>
      </c>
      <c r="D188" s="3" t="str">
        <f>VLOOKUP(A188,'[1]BASE DTPA'!A:CR,4,0)</f>
        <v>HUGO SEGUNDO BUSTOS CORTES</v>
      </c>
      <c r="E188" s="4">
        <f>VLOOKUP(A188,'[1]BASE DTPA'!A:CS,5,0)</f>
        <v>45723</v>
      </c>
      <c r="F188" s="5" t="str">
        <f>VLOOKUP(A188,'[1]BASE DTPA'!A:CT,6,0)</f>
        <v>A01-3202008-9-005 Prestar servicios de apoyo a la gestión con plena autonomía técnica y administrativa en el DNMI Cabo Manglares en el desarrollo de las actividades operativas de la implementación del instrumento de planeación del área en el marco de la conservación de la diversidad biológica de las áreas protegidas del SINAP.</v>
      </c>
      <c r="G188" s="3" t="str">
        <f>VLOOKUP(A188,'[1]BASE DTPA'!A:CU,7,0)</f>
        <v>APOYO A LA GESTIÓN</v>
      </c>
      <c r="H188" s="3" t="str">
        <f>VLOOKUP(A188,'[1]BASE DTPA'!A:CV,8,0)</f>
        <v>2 CONTRATACIÓN DIRECTA</v>
      </c>
      <c r="I188" s="3" t="str">
        <f>VLOOKUP(A188,'[1]BASE DTPA'!A:CW,9,0)</f>
        <v>14 PRESTACIÓN DE SERVICIOS</v>
      </c>
      <c r="J188" s="1" t="str">
        <f>VLOOKUP(A188,'[1]BASE DTPA'!A:CX,10,0)</f>
        <v>N/A</v>
      </c>
      <c r="K188" s="1">
        <f>VLOOKUP(A188,'[1]BASE DTPA'!A:CY,11,0)</f>
        <v>80111600</v>
      </c>
      <c r="L188" s="6">
        <f>VLOOKUP(A188,'[1]BASE DTPA'!A:CZ,15,0)</f>
        <v>1836237</v>
      </c>
      <c r="M188" s="6">
        <f>VLOOKUP(A188,'[1]BASE DTPA'!A:DA,16,0)</f>
        <v>17811499</v>
      </c>
      <c r="N188" s="1" t="str">
        <f>VLOOKUP(A188,'[1]BASE DTPA'!A:DB,18,0)</f>
        <v>1 PERSONA NATURAL</v>
      </c>
      <c r="O188" s="1" t="str">
        <f>VLOOKUP(A188,'[1]BASE DTPA'!A:DC,19,0)</f>
        <v>3 CÉDULA DE CIUDADANÍA</v>
      </c>
      <c r="P188" s="6">
        <f>VLOOKUP(A188,'[1]BASE DTPA'!A:DD,20,0)</f>
        <v>13056445</v>
      </c>
      <c r="Q188" s="6" t="str">
        <f>VLOOKUP(A188,'[1]BASE DTPA'!A:DE,22,0)</f>
        <v>N-A</v>
      </c>
      <c r="R188" s="1" t="str">
        <f>VLOOKUP(A188,'[1]BASE DTPA'!A:DF,38,0)</f>
        <v>DNMI CABO MANGLARES</v>
      </c>
      <c r="S188" s="1">
        <f>VLOOKUP(A188,'[1]BASE DTPA'!A:DG,43,0)</f>
        <v>291</v>
      </c>
      <c r="T188" s="8">
        <f>VLOOKUP(A188,'[1]BASE DTPA'!A:DH,53,0)</f>
        <v>45726</v>
      </c>
      <c r="U188" s="8">
        <f>VLOOKUP(A188,'[1]BASE DTPA'!A:DI,54,0)</f>
        <v>46022</v>
      </c>
      <c r="V188" s="1">
        <f>VLOOKUP(A188,'[1]BASE DTPA'!A:DJ,79,0)</f>
        <v>0</v>
      </c>
      <c r="W188" s="1" t="s">
        <v>373</v>
      </c>
      <c r="X188" s="10" t="str">
        <f>VLOOKUP(A188,'[1]BASE DTPA'!A:DL,70,0)</f>
        <v xml:space="preserve">https://community.secop.gov.co/Public/Tendering/ContractDetailView/Index?UniqueIdentifier=CO1.PCCNTR.7619610 </v>
      </c>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c r="CI188" s="3"/>
      <c r="CJ188" s="3"/>
      <c r="CK188" s="3"/>
      <c r="CL188" s="3"/>
      <c r="CM188" s="3"/>
      <c r="CN188" s="3"/>
    </row>
    <row r="189" spans="1:92" x14ac:dyDescent="0.3">
      <c r="A189" s="13" t="s">
        <v>209</v>
      </c>
      <c r="B189" s="3" t="str">
        <f>VLOOKUP(A189,'[1]BASE DTPA'!A:CN,2,0)</f>
        <v>2 NACION</v>
      </c>
      <c r="C189" s="3" t="str">
        <f>VLOOKUP(A189,'[1]BASE DTPA'!A:CQ,3,0)</f>
        <v>CPS-DTPA-188-2025</v>
      </c>
      <c r="D189" s="3" t="str">
        <f>VLOOKUP(A189,'[1]BASE DTPA'!A:CR,4,0)</f>
        <v>HUGO SEBASTIÁN MARTÍNEZ LÓPEZ</v>
      </c>
      <c r="E189" s="4">
        <f>VLOOKUP(A189,'[1]BASE DTPA'!A:CS,5,0)</f>
        <v>45726</v>
      </c>
      <c r="F189" s="5" t="str">
        <f>VLOOKUP(A189,'[1]BASE DTPA'!A:CT,6,0)</f>
        <v>Prestar servicios profesionales con plena autonomía técnica y administrativa en la Dirección Territorial Pacífico, para la elaboración, análisis y consolidación de la información espacial y geográfica de las diferentes estrategias de manejo de las áreas protegidas adscritas, apoyando los trámites relacionados con Reservas Naturales de la Sociedad Civil, saneamiento predial y permisos ambientales, en el marco de la conservación de la diversidad biológica de las áreas protegidas del SINAP Nacional.</v>
      </c>
      <c r="G189" s="3" t="str">
        <f>VLOOKUP(A189,'[1]BASE DTPA'!A:CU,7,0)</f>
        <v>PROFESIONAL</v>
      </c>
      <c r="H189" s="3" t="str">
        <f>VLOOKUP(A189,'[1]BASE DTPA'!A:CV,8,0)</f>
        <v>2 CONTRATACIÓN DIRECTA</v>
      </c>
      <c r="I189" s="3" t="str">
        <f>VLOOKUP(A189,'[1]BASE DTPA'!A:CW,9,0)</f>
        <v>14 PRESTACIÓN DE SERVICIOS</v>
      </c>
      <c r="J189" s="1" t="str">
        <f>VLOOKUP(A189,'[1]BASE DTPA'!A:CX,10,0)</f>
        <v>N/A</v>
      </c>
      <c r="K189" s="1">
        <f>VLOOKUP(A189,'[1]BASE DTPA'!A:CY,11,0)</f>
        <v>80111600</v>
      </c>
      <c r="L189" s="6">
        <f>VLOOKUP(A189,'[1]BASE DTPA'!A:CZ,15,0)</f>
        <v>5693195</v>
      </c>
      <c r="M189" s="6">
        <f>VLOOKUP(A189,'[1]BASE DTPA'!A:DA,16,0)</f>
        <v>55223992</v>
      </c>
      <c r="N189" s="1" t="str">
        <f>VLOOKUP(A189,'[1]BASE DTPA'!A:DB,18,0)</f>
        <v>1 PERSONA NATURAL</v>
      </c>
      <c r="O189" s="1" t="str">
        <f>VLOOKUP(A189,'[1]BASE DTPA'!A:DC,19,0)</f>
        <v>3 CÉDULA DE CIUDADANÍA</v>
      </c>
      <c r="P189" s="6">
        <f>VLOOKUP(A189,'[1]BASE DTPA'!A:DD,20,0)</f>
        <v>1067941647</v>
      </c>
      <c r="Q189" s="6" t="str">
        <f>VLOOKUP(A189,'[1]BASE DTPA'!A:DE,22,0)</f>
        <v>N-A</v>
      </c>
      <c r="R189" s="1" t="str">
        <f>VLOOKUP(A189,'[1]BASE DTPA'!A:DF,38,0)</f>
        <v>DTPA</v>
      </c>
      <c r="S189" s="1">
        <f>VLOOKUP(A189,'[1]BASE DTPA'!A:DG,43,0)</f>
        <v>291</v>
      </c>
      <c r="T189" s="8">
        <f>VLOOKUP(A189,'[1]BASE DTPA'!A:DH,53,0)</f>
        <v>45726</v>
      </c>
      <c r="U189" s="8">
        <f>VLOOKUP(A189,'[1]BASE DTPA'!A:DI,54,0)</f>
        <v>46022</v>
      </c>
      <c r="V189" s="1">
        <f>VLOOKUP(A189,'[1]BASE DTPA'!A:DJ,79,0)</f>
        <v>0</v>
      </c>
      <c r="W189" s="1" t="s">
        <v>373</v>
      </c>
      <c r="X189" s="10" t="str">
        <f>VLOOKUP(A189,'[1]BASE DTPA'!A:DL,70,0)</f>
        <v xml:space="preserve">https://community.secop.gov.co/Public/Tendering/ContractDetailView/Index?UniqueIdentifier=CO1.PCCNTR.7627222 </v>
      </c>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c r="CH189" s="3"/>
      <c r="CI189" s="3"/>
      <c r="CJ189" s="3"/>
      <c r="CK189" s="3"/>
      <c r="CL189" s="3"/>
      <c r="CM189" s="3"/>
      <c r="CN189" s="3"/>
    </row>
    <row r="190" spans="1:92" x14ac:dyDescent="0.3">
      <c r="A190" s="13" t="s">
        <v>210</v>
      </c>
      <c r="B190" s="3" t="str">
        <f>VLOOKUP(A190,'[1]BASE DTPA'!A:CN,2,0)</f>
        <v>2 NACION</v>
      </c>
      <c r="C190" s="3" t="str">
        <f>VLOOKUP(A190,'[1]BASE DTPA'!A:CQ,3,0)</f>
        <v>CPS-DTPA-189-2025</v>
      </c>
      <c r="D190" s="3" t="str">
        <f>VLOOKUP(A190,'[1]BASE DTPA'!A:CR,4,0)</f>
        <v>MARTHA DANIELA GUTIERREZ CORTES</v>
      </c>
      <c r="E190" s="4">
        <f>VLOOKUP(A190,'[1]BASE DTPA'!A:CS,5,0)</f>
        <v>45727</v>
      </c>
      <c r="F190" s="5" t="str">
        <f>VLOOKUP(A190,'[1]BASE DTPA'!A:CT,6,0)</f>
        <v>PA01-3202060-19_1-008 Prestar servicios de apoyo a la gestión con plena autonomía técnica y administrativa en el DNMI Cabo Manglares en el desarrollo de las actividades operativas de la implementación del proceso de restauración en zonas degradadas y/o alteradas en el área protegida y/o zonas de influencia en el marco de la conservación de la diversidad biológica de las áreas protegidas del SINAP.</v>
      </c>
      <c r="G190" s="3" t="str">
        <f>VLOOKUP(A190,'[1]BASE DTPA'!A:CU,7,0)</f>
        <v>APOYO A LA GESTIÓN</v>
      </c>
      <c r="H190" s="3" t="str">
        <f>VLOOKUP(A190,'[1]BASE DTPA'!A:CV,8,0)</f>
        <v>2 CONTRATACIÓN DIRECTA</v>
      </c>
      <c r="I190" s="3" t="str">
        <f>VLOOKUP(A190,'[1]BASE DTPA'!A:CW,9,0)</f>
        <v>14 PRESTACIÓN DE SERVICIOS</v>
      </c>
      <c r="J190" s="1" t="str">
        <f>VLOOKUP(A190,'[1]BASE DTPA'!A:CX,10,0)</f>
        <v>N/A</v>
      </c>
      <c r="K190" s="1">
        <f>VLOOKUP(A190,'[1]BASE DTPA'!A:CY,11,0)</f>
        <v>80111600</v>
      </c>
      <c r="L190" s="6">
        <f>VLOOKUP(A190,'[1]BASE DTPA'!A:CZ,15,0)</f>
        <v>1836237</v>
      </c>
      <c r="M190" s="6">
        <f>VLOOKUP(A190,'[1]BASE DTPA'!A:DA,16,0)</f>
        <v>17689083</v>
      </c>
      <c r="N190" s="1" t="str">
        <f>VLOOKUP(A190,'[1]BASE DTPA'!A:DB,18,0)</f>
        <v>1 PERSONA NATURAL</v>
      </c>
      <c r="O190" s="1" t="str">
        <f>VLOOKUP(A190,'[1]BASE DTPA'!A:DC,19,0)</f>
        <v>3 CÉDULA DE CIUDADANÍA</v>
      </c>
      <c r="P190" s="6">
        <f>VLOOKUP(A190,'[1]BASE DTPA'!A:DD,20,0)</f>
        <v>1087807912</v>
      </c>
      <c r="Q190" s="6" t="str">
        <f>VLOOKUP(A190,'[1]BASE DTPA'!A:DE,22,0)</f>
        <v>N-A</v>
      </c>
      <c r="R190" s="1" t="str">
        <f>VLOOKUP(A190,'[1]BASE DTPA'!A:DF,38,0)</f>
        <v>DNMI CABO MANGLARES</v>
      </c>
      <c r="S190" s="1">
        <f>VLOOKUP(A190,'[1]BASE DTPA'!A:DG,43,0)</f>
        <v>289</v>
      </c>
      <c r="T190" s="8">
        <f>VLOOKUP(A190,'[1]BASE DTPA'!A:DH,53,0)</f>
        <v>45728</v>
      </c>
      <c r="U190" s="8">
        <f>VLOOKUP(A190,'[1]BASE DTPA'!A:DI,54,0)</f>
        <v>46022</v>
      </c>
      <c r="V190" s="1">
        <f>VLOOKUP(A190,'[1]BASE DTPA'!A:DJ,79,0)</f>
        <v>0</v>
      </c>
      <c r="W190" s="1" t="s">
        <v>373</v>
      </c>
      <c r="X190" s="10" t="str">
        <f>VLOOKUP(A190,'[1]BASE DTPA'!A:DL,70,0)</f>
        <v xml:space="preserve">https://community.secop.gov.co/Public/Tendering/ContractDetailView/Index?UniqueIdentifier=CO1.PCCNTR.7641935 </v>
      </c>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c r="CI190" s="3"/>
      <c r="CJ190" s="3"/>
      <c r="CK190" s="3"/>
      <c r="CL190" s="3"/>
      <c r="CM190" s="3"/>
      <c r="CN190" s="3"/>
    </row>
    <row r="191" spans="1:92" x14ac:dyDescent="0.3">
      <c r="A191" s="13" t="s">
        <v>211</v>
      </c>
      <c r="B191" s="3" t="str">
        <f>VLOOKUP(A191,'[1]BASE DTPA'!A:CN,2,0)</f>
        <v>2 NACION</v>
      </c>
      <c r="C191" s="3" t="str">
        <f>VLOOKUP(A191,'[1]BASE DTPA'!A:CQ,3,0)</f>
        <v>CPS-DTPA-191-2025</v>
      </c>
      <c r="D191" s="3" t="str">
        <f>VLOOKUP(A191,'[1]BASE DTPA'!A:CR,4,0)</f>
        <v>LUIS CARLOS MONTAÑO QUIÑONEZ</v>
      </c>
      <c r="E191" s="4">
        <f>VLOOKUP(A191,'[1]BASE DTPA'!A:CS,5,0)</f>
        <v>45730</v>
      </c>
      <c r="F191" s="5" t="str">
        <f>VLOOKUP(A191,'[1]BASE DTPA'!A:CT,6,0)</f>
        <v>Prestar servicios de apoyo a la gestión con plena autonomía técnica y administrativa en el PNN Sanquianga para desarrollar las actividades operativas de prevención, vigilancia y control en el marco o de la conservación de la diversidad biológica de las áreas protegidas del SINAP nacional.</v>
      </c>
      <c r="G191" s="3" t="str">
        <f>VLOOKUP(A191,'[1]BASE DTPA'!A:CU,7,0)</f>
        <v>APOYO A LA GESTIÓN</v>
      </c>
      <c r="H191" s="3" t="str">
        <f>VLOOKUP(A191,'[1]BASE DTPA'!A:CV,8,0)</f>
        <v>2 CONTRATACIÓN DIRECTA</v>
      </c>
      <c r="I191" s="3" t="str">
        <f>VLOOKUP(A191,'[1]BASE DTPA'!A:CW,9,0)</f>
        <v>14 PRESTACIÓN DE SERVICIOS</v>
      </c>
      <c r="J191" s="1" t="str">
        <f>VLOOKUP(A191,'[1]BASE DTPA'!A:CX,10,0)</f>
        <v>N/A</v>
      </c>
      <c r="K191" s="1">
        <f>VLOOKUP(A191,'[1]BASE DTPA'!A:CY,11,0)</f>
        <v>80111600</v>
      </c>
      <c r="L191" s="6">
        <f>VLOOKUP(A191,'[1]BASE DTPA'!A:CZ,15,0)</f>
        <v>1836237</v>
      </c>
      <c r="M191" s="6">
        <f>VLOOKUP(A191,'[1]BASE DTPA'!A:DA,16,0)</f>
        <v>17566667</v>
      </c>
      <c r="N191" s="1" t="str">
        <f>VLOOKUP(A191,'[1]BASE DTPA'!A:DB,18,0)</f>
        <v>1 PERSONA NATURAL</v>
      </c>
      <c r="O191" s="1" t="str">
        <f>VLOOKUP(A191,'[1]BASE DTPA'!A:DC,19,0)</f>
        <v>3 CÉDULA DE CIUDADANÍA</v>
      </c>
      <c r="P191" s="6">
        <f>VLOOKUP(A191,'[1]BASE DTPA'!A:DD,20,0)</f>
        <v>1089798420</v>
      </c>
      <c r="Q191" s="6" t="str">
        <f>VLOOKUP(A191,'[1]BASE DTPA'!A:DE,22,0)</f>
        <v>N-A</v>
      </c>
      <c r="R191" s="1" t="str">
        <f>VLOOKUP(A191,'[1]BASE DTPA'!A:DF,38,0)</f>
        <v>PNN SANQUIANGA</v>
      </c>
      <c r="S191" s="1">
        <f>VLOOKUP(A191,'[1]BASE DTPA'!A:DG,43,0)</f>
        <v>287</v>
      </c>
      <c r="T191" s="8">
        <f>VLOOKUP(A191,'[1]BASE DTPA'!A:DH,53,0)</f>
        <v>45730</v>
      </c>
      <c r="U191" s="8">
        <f>VLOOKUP(A191,'[1]BASE DTPA'!A:DI,54,0)</f>
        <v>46022</v>
      </c>
      <c r="V191" s="1">
        <f>VLOOKUP(A191,'[1]BASE DTPA'!A:DJ,79,0)</f>
        <v>0</v>
      </c>
      <c r="W191" s="1" t="s">
        <v>373</v>
      </c>
      <c r="X191" s="10" t="str">
        <f>VLOOKUP(A191,'[1]BASE DTPA'!A:DL,70,0)</f>
        <v xml:space="preserve">https://community.secop.gov.co/Public/Tendering/ContractDetailView/Index?UniqueIdentifier=CO1.PCCNTR.7653095 </v>
      </c>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c r="CJ191" s="3"/>
      <c r="CK191" s="3"/>
      <c r="CL191" s="3"/>
      <c r="CM191" s="3"/>
      <c r="CN191" s="3"/>
    </row>
    <row r="192" spans="1:92" x14ac:dyDescent="0.3">
      <c r="A192" s="13" t="s">
        <v>212</v>
      </c>
      <c r="B192" s="3" t="str">
        <f>VLOOKUP(A192,'[1]BASE DTPA'!A:CN,2,0)</f>
        <v>2 NACION</v>
      </c>
      <c r="C192" s="3" t="str">
        <f>VLOOKUP(A192,'[1]BASE DTPA'!A:CQ,3,0)</f>
        <v>CPS-DTPA-192-2025</v>
      </c>
      <c r="D192" s="3" t="str">
        <f>VLOOKUP(A192,'[1]BASE DTPA'!A:CR,4,0)</f>
        <v>MAICOL JHOJAN PAZ TORRES</v>
      </c>
      <c r="E192" s="4">
        <f>VLOOKUP(A192,'[1]BASE DTPA'!A:CS,5,0)</f>
        <v>45730</v>
      </c>
      <c r="F192" s="5" t="str">
        <f>VLOOKUP(A192,'[1]BASE DTPA'!A:CT,6,0)</f>
        <v>PA08-3202008-10-010 Prestar servicios de apoyo a la gestión con plena autonomía técnica y administrativa en el PNN Sanquianga para adelantar actividades operativas de la administración y manejo del área protegida, en el marco de la conservación de la diversidad biológica de las áreas protegidas del SINAP nacional.</v>
      </c>
      <c r="G192" s="3" t="str">
        <f>VLOOKUP(A192,'[1]BASE DTPA'!A:CU,7,0)</f>
        <v>APOYO A LA GESTIÓN</v>
      </c>
      <c r="H192" s="3" t="str">
        <f>VLOOKUP(A192,'[1]BASE DTPA'!A:CV,8,0)</f>
        <v>2 CONTRATACIÓN DIRECTA</v>
      </c>
      <c r="I192" s="3" t="str">
        <f>VLOOKUP(A192,'[1]BASE DTPA'!A:CW,9,0)</f>
        <v>14 PRESTACIÓN DE SERVICIOS</v>
      </c>
      <c r="J192" s="1" t="str">
        <f>VLOOKUP(A192,'[1]BASE DTPA'!A:CX,10,0)</f>
        <v>N/A</v>
      </c>
      <c r="K192" s="1">
        <f>VLOOKUP(A192,'[1]BASE DTPA'!A:CY,11,0)</f>
        <v>80111600</v>
      </c>
      <c r="L192" s="6">
        <f>VLOOKUP(A192,'[1]BASE DTPA'!A:CZ,15,0)</f>
        <v>1836237</v>
      </c>
      <c r="M192" s="6">
        <f>VLOOKUP(A192,'[1]BASE DTPA'!A:DA,16,0)</f>
        <v>17566667</v>
      </c>
      <c r="N192" s="1" t="str">
        <f>VLOOKUP(A192,'[1]BASE DTPA'!A:DB,18,0)</f>
        <v>1 PERSONA NATURAL</v>
      </c>
      <c r="O192" s="1" t="str">
        <f>VLOOKUP(A192,'[1]BASE DTPA'!A:DC,19,0)</f>
        <v>3 CÉDULA DE CIUDADANÍA</v>
      </c>
      <c r="P192" s="6">
        <f>VLOOKUP(A192,'[1]BASE DTPA'!A:DD,20,0)</f>
        <v>1193563296</v>
      </c>
      <c r="Q192" s="6" t="str">
        <f>VLOOKUP(A192,'[1]BASE DTPA'!A:DE,22,0)</f>
        <v>N-A</v>
      </c>
      <c r="R192" s="1" t="str">
        <f>VLOOKUP(A192,'[1]BASE DTPA'!A:DF,38,0)</f>
        <v>PNN SANQUIANGA</v>
      </c>
      <c r="S192" s="1">
        <f>VLOOKUP(A192,'[1]BASE DTPA'!A:DG,43,0)</f>
        <v>287</v>
      </c>
      <c r="T192" s="8">
        <f>VLOOKUP(A192,'[1]BASE DTPA'!A:DH,53,0)</f>
        <v>45730</v>
      </c>
      <c r="U192" s="8">
        <f>VLOOKUP(A192,'[1]BASE DTPA'!A:DI,54,0)</f>
        <v>46022</v>
      </c>
      <c r="V192" s="1">
        <f>VLOOKUP(A192,'[1]BASE DTPA'!A:DJ,79,0)</f>
        <v>0</v>
      </c>
      <c r="W192" s="1" t="s">
        <v>373</v>
      </c>
      <c r="X192" s="10" t="str">
        <f>VLOOKUP(A192,'[1]BASE DTPA'!A:DL,70,0)</f>
        <v xml:space="preserve">https://community.secop.gov.co/Public/Tendering/ContractDetailView/Index?UniqueIdentifier=CO1.PCCNTR.7655038 </v>
      </c>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row>
    <row r="193" spans="1:92" x14ac:dyDescent="0.3">
      <c r="A193" s="13" t="s">
        <v>213</v>
      </c>
      <c r="B193" s="3" t="str">
        <f>VLOOKUP(A193,'[1]BASE DTPA'!A:CN,2,0)</f>
        <v>2 NACION</v>
      </c>
      <c r="C193" s="3" t="str">
        <f>VLOOKUP(A193,'[1]BASE DTPA'!A:CQ,3,0)</f>
        <v>CPS-DTPA-193-2025</v>
      </c>
      <c r="D193" s="3" t="str">
        <f>VLOOKUP(A193,'[1]BASE DTPA'!A:CR,4,0)</f>
        <v>BRENDA JULIANA CHAVES HOYOS</v>
      </c>
      <c r="E193" s="4">
        <f>VLOOKUP(A193,'[1]BASE DTPA'!A:CS,5,0)</f>
        <v>45733</v>
      </c>
      <c r="F193" s="5" t="str">
        <f>VLOOKUP(A193,'[1]BASE DTPA'!A:CT,6,0)</f>
        <v>PA08-3202056-5-006 Prestar servicios profesionales con plena autonomía técnica y administrativa en el PNN Sanquianga para adelantar el proceso de comunicación, educación ambiental con actores priorizados y vinculados al área protegida, en el marco de la conservación de la biodiversidad de las áreas protegidas del SINAP nacional.</v>
      </c>
      <c r="G193" s="3" t="str">
        <f>VLOOKUP(A193,'[1]BASE DTPA'!A:CU,7,0)</f>
        <v>PROFESIONAL</v>
      </c>
      <c r="H193" s="3" t="str">
        <f>VLOOKUP(A193,'[1]BASE DTPA'!A:CV,8,0)</f>
        <v>2 CONTRATACIÓN DIRECTA</v>
      </c>
      <c r="I193" s="3" t="str">
        <f>VLOOKUP(A193,'[1]BASE DTPA'!A:CW,9,0)</f>
        <v>14 PRESTACIÓN DE SERVICIOS</v>
      </c>
      <c r="J193" s="1" t="str">
        <f>VLOOKUP(A193,'[1]BASE DTPA'!A:CX,10,0)</f>
        <v>N/A</v>
      </c>
      <c r="K193" s="1">
        <f>VLOOKUP(A193,'[1]BASE DTPA'!A:CY,11,0)</f>
        <v>80111600</v>
      </c>
      <c r="L193" s="6">
        <f>VLOOKUP(A193,'[1]BASE DTPA'!A:CZ,15,0)</f>
        <v>4200744</v>
      </c>
      <c r="M193" s="6">
        <f>VLOOKUP(A193,'[1]BASE DTPA'!A:DA,16,0)</f>
        <v>39767043</v>
      </c>
      <c r="N193" s="1" t="str">
        <f>VLOOKUP(A193,'[1]BASE DTPA'!A:DB,18,0)</f>
        <v>1 PERSONA NATURAL</v>
      </c>
      <c r="O193" s="1" t="str">
        <f>VLOOKUP(A193,'[1]BASE DTPA'!A:DC,19,0)</f>
        <v>3 CÉDULA DE CIUDADANÍA</v>
      </c>
      <c r="P193" s="6">
        <f>VLOOKUP(A193,'[1]BASE DTPA'!A:DD,20,0)</f>
        <v>1085307745</v>
      </c>
      <c r="Q193" s="6" t="str">
        <f>VLOOKUP(A193,'[1]BASE DTPA'!A:DE,22,0)</f>
        <v>N-A</v>
      </c>
      <c r="R193" s="1" t="str">
        <f>VLOOKUP(A193,'[1]BASE DTPA'!A:DF,38,0)</f>
        <v>PNN SANQUIANGA</v>
      </c>
      <c r="S193" s="1">
        <f>VLOOKUP(A193,'[1]BASE DTPA'!A:DG,43,0)</f>
        <v>284</v>
      </c>
      <c r="T193" s="8">
        <f>VLOOKUP(A193,'[1]BASE DTPA'!A:DH,53,0)</f>
        <v>45733</v>
      </c>
      <c r="U193" s="8">
        <f>VLOOKUP(A193,'[1]BASE DTPA'!A:DI,54,0)</f>
        <v>46022</v>
      </c>
      <c r="V193" s="1">
        <f>VLOOKUP(A193,'[1]BASE DTPA'!A:DJ,79,0)</f>
        <v>0</v>
      </c>
      <c r="W193" s="1" t="s">
        <v>373</v>
      </c>
      <c r="X193" s="10" t="str">
        <f>VLOOKUP(A193,'[1]BASE DTPA'!A:DL,70,0)</f>
        <v xml:space="preserve">https://community.secop.gov.co/Public/Tendering/ContractDetailView/Index?UniqueIdentifier=CO1.PCCNTR.7663944 </v>
      </c>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row>
    <row r="194" spans="1:92" x14ac:dyDescent="0.3">
      <c r="A194" s="13" t="s">
        <v>214</v>
      </c>
      <c r="B194" s="3" t="str">
        <f>VLOOKUP(A194,'[1]BASE DTPA'!A:CN,2,0)</f>
        <v>1 FONAM</v>
      </c>
      <c r="C194" s="3" t="str">
        <f>VLOOKUP(A194,'[1]BASE DTPA'!A:CQ,3,0)</f>
        <v>CPS-DTPA-194-2025</v>
      </c>
      <c r="D194" s="3" t="str">
        <f>VLOOKUP(A194,'[1]BASE DTPA'!A:CR,4,0)</f>
        <v>JESICA ALEJANDRA GARCIA CASTRO</v>
      </c>
      <c r="E194" s="4">
        <f>VLOOKUP(A194,'[1]BASE DTPA'!A:CS,5,0)</f>
        <v>45735</v>
      </c>
      <c r="F194" s="5" t="str">
        <f>VLOOKUP(A194,'[1]BASE DTPA'!A:CT,6,0)</f>
        <v>PA04-3202032-1-019 Prestar servicios de apoyo a la gestión con plena autonomía técnica y administrativa en las actividades requeridas del PNN Farallones de Cali para Implementar las acciones de prevención, vigilancia y control en las áreas protegidas administradas por PNNC, especialmente en los ecosistemas andinos y de páramo, en el marco de la conservación de la diversidad biológica de las Áreas Protegidas del SINAP Nacional.Prestar servicios de apoyo a la gestión con plena autonomía técnica y administrativa en el PNN Farallones de Cali para Implementar las acciones de prevención, vigilancia y control en las áreas protegidas administradas por el PNNC, especialmente en los ecosistemas andinos y de páramo, en el marco de la conservación de la diversidad biológica de las Áreas Protegidas del SINAP Nacional.</v>
      </c>
      <c r="G194" s="3" t="str">
        <f>VLOOKUP(A194,'[1]BASE DTPA'!A:CU,7,0)</f>
        <v>APOYO A LA GESTIÓN</v>
      </c>
      <c r="H194" s="3" t="str">
        <f>VLOOKUP(A194,'[1]BASE DTPA'!A:CV,8,0)</f>
        <v>2 CONTRATACIÓN DIRECTA</v>
      </c>
      <c r="I194" s="3" t="str">
        <f>VLOOKUP(A194,'[1]BASE DTPA'!A:CW,9,0)</f>
        <v>14 PRESTACIÓN DE SERVICIOS</v>
      </c>
      <c r="J194" s="1" t="str">
        <f>VLOOKUP(A194,'[1]BASE DTPA'!A:CX,10,0)</f>
        <v>N/A</v>
      </c>
      <c r="K194" s="1">
        <f>VLOOKUP(A194,'[1]BASE DTPA'!A:CY,11,0)</f>
        <v>80111600</v>
      </c>
      <c r="L194" s="6">
        <f>VLOOKUP(A194,'[1]BASE DTPA'!A:CZ,15,0)</f>
        <v>3670920</v>
      </c>
      <c r="M194" s="6">
        <f>VLOOKUP(A194,'[1]BASE DTPA'!A:DA,16,0)</f>
        <v>34506648</v>
      </c>
      <c r="N194" s="1" t="str">
        <f>VLOOKUP(A194,'[1]BASE DTPA'!A:DB,18,0)</f>
        <v>1 PERSONA NATURAL</v>
      </c>
      <c r="O194" s="1" t="str">
        <f>VLOOKUP(A194,'[1]BASE DTPA'!A:DC,19,0)</f>
        <v>3 CÉDULA DE CIUDADANÍA</v>
      </c>
      <c r="P194" s="6">
        <f>VLOOKUP(A194,'[1]BASE DTPA'!A:DD,20,0)</f>
        <v>1097396717</v>
      </c>
      <c r="Q194" s="6" t="str">
        <f>VLOOKUP(A194,'[1]BASE DTPA'!A:DE,22,0)</f>
        <v>N-A</v>
      </c>
      <c r="R194" s="1" t="str">
        <f>VLOOKUP(A194,'[1]BASE DTPA'!A:DF,38,0)</f>
        <v>PNN FARALLONES DE CALI</v>
      </c>
      <c r="S194" s="1">
        <f>VLOOKUP(A194,'[1]BASE DTPA'!A:DG,43,0)</f>
        <v>282</v>
      </c>
      <c r="T194" s="8">
        <f>VLOOKUP(A194,'[1]BASE DTPA'!A:DH,53,0)</f>
        <v>45735</v>
      </c>
      <c r="U194" s="8">
        <f>VLOOKUP(A194,'[1]BASE DTPA'!A:DI,54,0)</f>
        <v>46022</v>
      </c>
      <c r="V194" s="1">
        <f>VLOOKUP(A194,'[1]BASE DTPA'!A:DJ,79,0)</f>
        <v>0</v>
      </c>
      <c r="W194" s="1" t="s">
        <v>373</v>
      </c>
      <c r="X194" s="10" t="str">
        <f>VLOOKUP(A194,'[1]BASE DTPA'!A:DL,70,0)</f>
        <v xml:space="preserve">https://community.secop.gov.co/Public/Tendering/ContractDetailView/Index?UniqueIdentifier=CO1.PCCNTR.7674262 </v>
      </c>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c r="CH194" s="3"/>
      <c r="CI194" s="3"/>
      <c r="CJ194" s="3"/>
      <c r="CK194" s="3"/>
      <c r="CL194" s="3"/>
      <c r="CM194" s="3"/>
      <c r="CN194" s="3"/>
    </row>
    <row r="195" spans="1:92" x14ac:dyDescent="0.3">
      <c r="A195" s="13" t="s">
        <v>215</v>
      </c>
      <c r="B195" s="3" t="str">
        <f>VLOOKUP(A195,'[1]BASE DTPA'!A:CN,2,0)</f>
        <v>1 FONAM</v>
      </c>
      <c r="C195" s="3" t="str">
        <f>VLOOKUP(A195,'[1]BASE DTPA'!A:CQ,3,0)</f>
        <v>CPS-DTPA-195-2025</v>
      </c>
      <c r="D195" s="3" t="str">
        <f>VLOOKUP(A195,'[1]BASE DTPA'!A:CR,4,0)</f>
        <v>LADY ROSANA RICO FUENTES</v>
      </c>
      <c r="E195" s="4">
        <f>VLOOKUP(A195,'[1]BASE DTPA'!A:CS,5,0)</f>
        <v>45735</v>
      </c>
      <c r="F195" s="5" t="str">
        <f>VLOOKUP(A195,'[1]BASE DTPA'!A:CT,6,0)</f>
        <v>PA04-3202032-1-008 Prestar servicios de apoyo a la gestión con plena autonomía técnica y administrativa en las actividades requeridas del PNN Farallones de Cali para implementar las acciones de prevención, vigilancia y control asociadas a las presiones, especialmente mineria, en las áreas protegidas administradas por PNNC,  eespecialmente en los ecosistemas andinos y de páramo, en el marco de la conservación de la diversidad biológica de las Áreas Protegidas del SINAP Nacional.</v>
      </c>
      <c r="G195" s="3" t="str">
        <f>VLOOKUP(A195,'[1]BASE DTPA'!A:CU,7,0)</f>
        <v>APOYO A LA GESTIÓN</v>
      </c>
      <c r="H195" s="3" t="str">
        <f>VLOOKUP(A195,'[1]BASE DTPA'!A:CV,8,0)</f>
        <v>2 CONTRATACIÓN DIRECTA</v>
      </c>
      <c r="I195" s="3" t="str">
        <f>VLOOKUP(A195,'[1]BASE DTPA'!A:CW,9,0)</f>
        <v>14 PRESTACIÓN DE SERVICIOS</v>
      </c>
      <c r="J195" s="1" t="str">
        <f>VLOOKUP(A195,'[1]BASE DTPA'!A:CX,10,0)</f>
        <v>N/A</v>
      </c>
      <c r="K195" s="1">
        <f>VLOOKUP(A195,'[1]BASE DTPA'!A:CY,11,0)</f>
        <v>80111600</v>
      </c>
      <c r="L195" s="6">
        <f>VLOOKUP(A195,'[1]BASE DTPA'!A:CZ,15,0)</f>
        <v>3670920</v>
      </c>
      <c r="M195" s="6">
        <f>VLOOKUP(A195,'[1]BASE DTPA'!A:DA,16,0)</f>
        <v>34506648</v>
      </c>
      <c r="N195" s="1" t="str">
        <f>VLOOKUP(A195,'[1]BASE DTPA'!A:DB,18,0)</f>
        <v>1 PERSONA NATURAL</v>
      </c>
      <c r="O195" s="1" t="str">
        <f>VLOOKUP(A195,'[1]BASE DTPA'!A:DC,19,0)</f>
        <v>3 CÉDULA DE CIUDADANÍA</v>
      </c>
      <c r="P195" s="6">
        <f>VLOOKUP(A195,'[1]BASE DTPA'!A:DD,20,0)</f>
        <v>1143861547</v>
      </c>
      <c r="Q195" s="6" t="str">
        <f>VLOOKUP(A195,'[1]BASE DTPA'!A:DE,22,0)</f>
        <v>N-A</v>
      </c>
      <c r="R195" s="1" t="str">
        <f>VLOOKUP(A195,'[1]BASE DTPA'!A:DF,38,0)</f>
        <v>PNN FARALLONES DE CALI</v>
      </c>
      <c r="S195" s="1">
        <f>VLOOKUP(A195,'[1]BASE DTPA'!A:DG,43,0)</f>
        <v>282</v>
      </c>
      <c r="T195" s="8">
        <f>VLOOKUP(A195,'[1]BASE DTPA'!A:DH,53,0)</f>
        <v>45735</v>
      </c>
      <c r="U195" s="8">
        <f>VLOOKUP(A195,'[1]BASE DTPA'!A:DI,54,0)</f>
        <v>46022</v>
      </c>
      <c r="V195" s="1">
        <f>VLOOKUP(A195,'[1]BASE DTPA'!A:DJ,79,0)</f>
        <v>0</v>
      </c>
      <c r="W195" s="1" t="s">
        <v>373</v>
      </c>
      <c r="X195" s="10" t="str">
        <f>VLOOKUP(A195,'[1]BASE DTPA'!A:DL,70,0)</f>
        <v xml:space="preserve">https://community.secop.gov.co/Public/Tendering/ContractDetailView/Index?UniqueIdentifier=CO1.PCCNTR.7674360 </v>
      </c>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c r="CH195" s="3"/>
      <c r="CI195" s="3"/>
      <c r="CJ195" s="3"/>
      <c r="CK195" s="3"/>
      <c r="CL195" s="3"/>
      <c r="CM195" s="3"/>
      <c r="CN195" s="3"/>
    </row>
    <row r="196" spans="1:92" x14ac:dyDescent="0.3">
      <c r="A196" s="13" t="s">
        <v>216</v>
      </c>
      <c r="B196" s="3" t="str">
        <f>VLOOKUP(A196,'[1]BASE DTPA'!A:CN,2,0)</f>
        <v>1 FONAM</v>
      </c>
      <c r="C196" s="3" t="str">
        <f>VLOOKUP(A196,'[1]BASE DTPA'!A:CQ,3,0)</f>
        <v>CPS-DTPA-196-2025</v>
      </c>
      <c r="D196" s="3" t="str">
        <f>VLOOKUP(A196,'[1]BASE DTPA'!A:CR,4,0)</f>
        <v xml:space="preserve">OSCAR FERNANDO QUIÑONES MORENO </v>
      </c>
      <c r="E196" s="4">
        <f>VLOOKUP(A196,'[1]BASE DTPA'!A:CS,5,0)</f>
        <v>45735</v>
      </c>
      <c r="F196" s="5" t="str">
        <f>VLOOKUP(A196,'[1]BASE DTPA'!A:CT,6,0)</f>
        <v>PA04-3202032-1-020 Prestar servicios de apoyo a la gestión con plena autonomía técnica y administrativa en en las actividades tecnicas requeridas del PNN Farallones de Cali para Implementar las acciones de prevención, vigilancia y control de las presiones en las áreas protegidas administradas por PNNC, especialmente la mineria ilegal, en el marco de la conservación de la diversidad biológica de las Áreas Protegidas del SINAP Nacional, especialmente en la presente en los ecosistemas de páramo y bosques del Parque Nacional Natural Farallones de Cali y su área de influencia.</v>
      </c>
      <c r="G196" s="3" t="str">
        <f>VLOOKUP(A196,'[1]BASE DTPA'!A:CU,7,0)</f>
        <v>APOYO A LA GESTIÓN</v>
      </c>
      <c r="H196" s="3" t="str">
        <f>VLOOKUP(A196,'[1]BASE DTPA'!A:CV,8,0)</f>
        <v>2 CONTRATACIÓN DIRECTA</v>
      </c>
      <c r="I196" s="3" t="str">
        <f>VLOOKUP(A196,'[1]BASE DTPA'!A:CW,9,0)</f>
        <v>14 PRESTACIÓN DE SERVICIOS</v>
      </c>
      <c r="J196" s="1" t="str">
        <f>VLOOKUP(A196,'[1]BASE DTPA'!A:CX,10,0)</f>
        <v>N/A</v>
      </c>
      <c r="K196" s="1">
        <f>VLOOKUP(A196,'[1]BASE DTPA'!A:CY,11,0)</f>
        <v>80111600</v>
      </c>
      <c r="L196" s="6">
        <f>VLOOKUP(A196,'[1]BASE DTPA'!A:CZ,15,0)</f>
        <v>2680096</v>
      </c>
      <c r="M196" s="6">
        <f>VLOOKUP(A196,'[1]BASE DTPA'!A:DA,16,0)</f>
        <v>25192902</v>
      </c>
      <c r="N196" s="1" t="str">
        <f>VLOOKUP(A196,'[1]BASE DTPA'!A:DB,18,0)</f>
        <v>1 PERSONA NATURAL</v>
      </c>
      <c r="O196" s="1" t="str">
        <f>VLOOKUP(A196,'[1]BASE DTPA'!A:DC,19,0)</f>
        <v>3 CÉDULA DE CIUDADANÍA</v>
      </c>
      <c r="P196" s="6">
        <f>VLOOKUP(A196,'[1]BASE DTPA'!A:DD,20,0)</f>
        <v>1059449930</v>
      </c>
      <c r="Q196" s="6" t="str">
        <f>VLOOKUP(A196,'[1]BASE DTPA'!A:DE,22,0)</f>
        <v>N-A</v>
      </c>
      <c r="R196" s="1" t="str">
        <f>VLOOKUP(A196,'[1]BASE DTPA'!A:DF,38,0)</f>
        <v>PNN FARALLONES DE CALI</v>
      </c>
      <c r="S196" s="1">
        <f>VLOOKUP(A196,'[1]BASE DTPA'!A:DG,43,0)</f>
        <v>282</v>
      </c>
      <c r="T196" s="8">
        <f>VLOOKUP(A196,'[1]BASE DTPA'!A:DH,53,0)</f>
        <v>45735</v>
      </c>
      <c r="U196" s="8">
        <f>VLOOKUP(A196,'[1]BASE DTPA'!A:DI,54,0)</f>
        <v>46022</v>
      </c>
      <c r="V196" s="1">
        <f>VLOOKUP(A196,'[1]BASE DTPA'!A:DJ,79,0)</f>
        <v>0</v>
      </c>
      <c r="W196" s="1" t="s">
        <v>373</v>
      </c>
      <c r="X196" s="10" t="str">
        <f>VLOOKUP(A196,'[1]BASE DTPA'!A:DL,70,0)</f>
        <v xml:space="preserve">https://community.secop.gov.co/Public/Tendering/ContractDetailView/Index?UniqueIdentifier=CO1.PCCNTR.7674388 </v>
      </c>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c r="CH196" s="3"/>
      <c r="CI196" s="3"/>
      <c r="CJ196" s="3"/>
      <c r="CK196" s="3"/>
      <c r="CL196" s="3"/>
      <c r="CM196" s="3"/>
      <c r="CN196" s="3"/>
    </row>
    <row r="197" spans="1:92" x14ac:dyDescent="0.3">
      <c r="A197" s="13" t="s">
        <v>217</v>
      </c>
      <c r="B197" s="3" t="str">
        <f>VLOOKUP(A197,'[1]BASE DTPA'!A:CN,2,0)</f>
        <v>1 FONAM</v>
      </c>
      <c r="C197" s="3" t="str">
        <f>VLOOKUP(A197,'[1]BASE DTPA'!A:CQ,3,0)</f>
        <v>CPS-DTPA-197-2025</v>
      </c>
      <c r="D197" s="3" t="str">
        <f>VLOOKUP(A197,'[1]BASE DTPA'!A:CR,4,0)</f>
        <v>HERNÁN MONTOYA FIGUEROA</v>
      </c>
      <c r="E197" s="4">
        <f>VLOOKUP(A197,'[1]BASE DTPA'!A:CS,5,0)</f>
        <v>45736</v>
      </c>
      <c r="F197" s="5" t="str">
        <f>VLOOKUP(A197,'[1]BASE DTPA'!A:CT,6,0)</f>
        <v>PA04-3202032-1-016 Prestar servicios de apoyo a la gestion con plena autonomia tecnica y administrativa en las actividades tecnicas requeridas del PNN Farallones de Cali para Implementar las acciones de prevencion, vigilancia y control en las areas protegidas administradas por PNNC, especialmente en los ecosistemas andinos y de paramo, en el marco de la conservacion de la diversidad biologica de las Areas Protegidas del SINAP Nacional</v>
      </c>
      <c r="G197" s="3" t="str">
        <f>VLOOKUP(A197,'[1]BASE DTPA'!A:CU,7,0)</f>
        <v>APOYO A LA GESTIÓN</v>
      </c>
      <c r="H197" s="3" t="str">
        <f>VLOOKUP(A197,'[1]BASE DTPA'!A:CV,8,0)</f>
        <v>2 CONTRATACIÓN DIRECTA</v>
      </c>
      <c r="I197" s="3" t="str">
        <f>VLOOKUP(A197,'[1]BASE DTPA'!A:CW,9,0)</f>
        <v>14 PRESTACIÓN DE SERVICIOS</v>
      </c>
      <c r="J197" s="1" t="str">
        <f>VLOOKUP(A197,'[1]BASE DTPA'!A:CX,10,0)</f>
        <v>N/A</v>
      </c>
      <c r="K197" s="1">
        <f>VLOOKUP(A197,'[1]BASE DTPA'!A:CY,11,0)</f>
        <v>80111600</v>
      </c>
      <c r="L197" s="6">
        <f>VLOOKUP(A197,'[1]BASE DTPA'!A:CZ,15,0)</f>
        <v>2948106</v>
      </c>
      <c r="M197" s="6">
        <f>VLOOKUP(A197,'[1]BASE DTPA'!A:DA,16,0)</f>
        <v>27613926</v>
      </c>
      <c r="N197" s="1" t="str">
        <f>VLOOKUP(A197,'[1]BASE DTPA'!A:DB,18,0)</f>
        <v>1 PERSONA NATURAL</v>
      </c>
      <c r="O197" s="1" t="str">
        <f>VLOOKUP(A197,'[1]BASE DTPA'!A:DC,19,0)</f>
        <v>3 CÉDULA DE CIUDADANÍA</v>
      </c>
      <c r="P197" s="6">
        <f>VLOOKUP(A197,'[1]BASE DTPA'!A:DD,20,0)</f>
        <v>16822897</v>
      </c>
      <c r="Q197" s="6" t="str">
        <f>VLOOKUP(A197,'[1]BASE DTPA'!A:DE,22,0)</f>
        <v>N-A</v>
      </c>
      <c r="R197" s="1" t="str">
        <f>VLOOKUP(A197,'[1]BASE DTPA'!A:DF,38,0)</f>
        <v>PNN FARALLONES DE CALI</v>
      </c>
      <c r="S197" s="1">
        <f>VLOOKUP(A197,'[1]BASE DTPA'!A:DG,43,0)</f>
        <v>281</v>
      </c>
      <c r="T197" s="8">
        <f>VLOOKUP(A197,'[1]BASE DTPA'!A:DH,53,0)</f>
        <v>45736</v>
      </c>
      <c r="U197" s="8">
        <f>VLOOKUP(A197,'[1]BASE DTPA'!A:DI,54,0)</f>
        <v>46022</v>
      </c>
      <c r="V197" s="1">
        <f>VLOOKUP(A197,'[1]BASE DTPA'!A:DJ,79,0)</f>
        <v>0</v>
      </c>
      <c r="W197" s="1" t="s">
        <v>373</v>
      </c>
      <c r="X197" s="10" t="str">
        <f>VLOOKUP(A197,'[1]BASE DTPA'!A:DL,70,0)</f>
        <v xml:space="preserve">https://community.secop.gov.co/Public/Tendering/ContractDetailView/Index?UniqueIdentifier=CO1.PCCNTR.7680001 </v>
      </c>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c r="CI197" s="3"/>
      <c r="CJ197" s="3"/>
      <c r="CK197" s="3"/>
      <c r="CL197" s="3"/>
      <c r="CM197" s="3"/>
      <c r="CN197" s="3"/>
    </row>
    <row r="198" spans="1:92" x14ac:dyDescent="0.3">
      <c r="A198" s="13" t="s">
        <v>218</v>
      </c>
      <c r="B198" s="3" t="str">
        <f>VLOOKUP(A198,'[1]BASE DTPA'!A:CN,2,0)</f>
        <v>1 FONAM</v>
      </c>
      <c r="C198" s="3" t="str">
        <f>VLOOKUP(A198,'[1]BASE DTPA'!A:CQ,3,0)</f>
        <v>CPS-DTPA-198-2025</v>
      </c>
      <c r="D198" s="3" t="str">
        <f>VLOOKUP(A198,'[1]BASE DTPA'!A:CR,4,0)</f>
        <v>ESMERALDA ACOSTA GARCÍA</v>
      </c>
      <c r="E198" s="4">
        <f>VLOOKUP(A198,'[1]BASE DTPA'!A:CS,5,0)</f>
        <v>45735</v>
      </c>
      <c r="F198" s="5" t="str">
        <f>VLOOKUP(A198,'[1]BASE DTPA'!A:CT,6,0)</f>
        <v>PA04-3202032-1-023 Prestar servicios de apoyo a la gestión con plena autonomía técnica y administrativa en en el PNN Farallones de Cali para desarrollar actividades operativas de prevención, vigilancia y control en las áreas protegidas administradas por PNNC, especialmente en los ecosistemas andinos y de páramo, en el marco de la conservación de la diversidad biológica de las Áreas Protegidas del SINAP Nacional.</v>
      </c>
      <c r="G198" s="3" t="str">
        <f>VLOOKUP(A198,'[1]BASE DTPA'!A:CU,7,0)</f>
        <v>APOYO A LA GESTIÓN</v>
      </c>
      <c r="H198" s="3" t="str">
        <f>VLOOKUP(A198,'[1]BASE DTPA'!A:CV,8,0)</f>
        <v>2 CONTRATACIÓN DIRECTA</v>
      </c>
      <c r="I198" s="3" t="str">
        <f>VLOOKUP(A198,'[1]BASE DTPA'!A:CW,9,0)</f>
        <v>14 PRESTACIÓN DE SERVICIOS</v>
      </c>
      <c r="J198" s="1" t="str">
        <f>VLOOKUP(A198,'[1]BASE DTPA'!A:CX,10,0)</f>
        <v>N/A</v>
      </c>
      <c r="K198" s="1">
        <f>VLOOKUP(A198,'[1]BASE DTPA'!A:CY,11,0)</f>
        <v>80111600</v>
      </c>
      <c r="L198" s="6">
        <f>VLOOKUP(A198,'[1]BASE DTPA'!A:CZ,15,0)</f>
        <v>2436451</v>
      </c>
      <c r="M198" s="6">
        <f>VLOOKUP(A198,'[1]BASE DTPA'!A:DA,16,0)</f>
        <v>22902639</v>
      </c>
      <c r="N198" s="1" t="str">
        <f>VLOOKUP(A198,'[1]BASE DTPA'!A:DB,18,0)</f>
        <v>1 PERSONA NATURAL</v>
      </c>
      <c r="O198" s="1" t="str">
        <f>VLOOKUP(A198,'[1]BASE DTPA'!A:DC,19,0)</f>
        <v>3 CÉDULA DE CIUDADANÍA</v>
      </c>
      <c r="P198" s="6">
        <f>VLOOKUP(A198,'[1]BASE DTPA'!A:DD,20,0)</f>
        <v>1144075179</v>
      </c>
      <c r="Q198" s="6" t="str">
        <f>VLOOKUP(A198,'[1]BASE DTPA'!A:DE,22,0)</f>
        <v>N-A</v>
      </c>
      <c r="R198" s="1" t="str">
        <f>VLOOKUP(A198,'[1]BASE DTPA'!A:DF,38,0)</f>
        <v>PNN FARALLONES DE CALI</v>
      </c>
      <c r="S198" s="1">
        <f>VLOOKUP(A198,'[1]BASE DTPA'!A:DG,43,0)</f>
        <v>282</v>
      </c>
      <c r="T198" s="8">
        <f>VLOOKUP(A198,'[1]BASE DTPA'!A:DH,53,0)</f>
        <v>45735</v>
      </c>
      <c r="U198" s="8">
        <f>VLOOKUP(A198,'[1]BASE DTPA'!A:DI,54,0)</f>
        <v>46022</v>
      </c>
      <c r="V198" s="1">
        <f>VLOOKUP(A198,'[1]BASE DTPA'!A:DJ,79,0)</f>
        <v>0</v>
      </c>
      <c r="W198" s="1" t="s">
        <v>373</v>
      </c>
      <c r="X198" s="10" t="str">
        <f>VLOOKUP(A198,'[1]BASE DTPA'!A:DL,70,0)</f>
        <v xml:space="preserve">https://community.secop.gov.co/Public/Tendering/ContractDetailView/Index?UniqueIdentifier=CO1.PCCNTR.7676036 </v>
      </c>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c r="CJ198" s="3"/>
      <c r="CK198" s="3"/>
      <c r="CL198" s="3"/>
      <c r="CM198" s="3"/>
      <c r="CN198" s="3"/>
    </row>
    <row r="199" spans="1:92" x14ac:dyDescent="0.3">
      <c r="A199" s="13" t="s">
        <v>219</v>
      </c>
      <c r="B199" s="3" t="str">
        <f>VLOOKUP(A199,'[1]BASE DTPA'!A:CN,2,0)</f>
        <v>1 FONAM</v>
      </c>
      <c r="C199" s="3" t="str">
        <f>VLOOKUP(A199,'[1]BASE DTPA'!A:CQ,3,0)</f>
        <v>CPS-DTPA-199-2025</v>
      </c>
      <c r="D199" s="3" t="str">
        <f>VLOOKUP(A199,'[1]BASE DTPA'!A:CR,4,0)</f>
        <v>MARIANNE ANDREA HOYOS MURILLAS</v>
      </c>
      <c r="E199" s="4">
        <f>VLOOKUP(A199,'[1]BASE DTPA'!A:CS,5,0)</f>
        <v>45736</v>
      </c>
      <c r="F199" s="5" t="str">
        <f>VLOOKUP(A199,'[1]BASE DTPA'!A:CT,6,0)</f>
        <v>PA04-3202032-1-034 Prestar servicios de apoyo a la gestion con plena autonomia tecnica y administrativa en el PNN Farallones de Cali para implementar las acciones de prevencion, vigilancia y control, especialmente las relacionadas con la gestion del riesgo, y atencion de emergencias en las areas protegidas administradas por PNNC, especialmente en los ecosistemas andinos y de paramo, en el marco de la conservacion de la diversidad biologica de las Areas Protegidas del SINAP Nacional</v>
      </c>
      <c r="G199" s="3" t="str">
        <f>VLOOKUP(A199,'[1]BASE DTPA'!A:CU,7,0)</f>
        <v>APOYO A LA GESTIÓN</v>
      </c>
      <c r="H199" s="3" t="str">
        <f>VLOOKUP(A199,'[1]BASE DTPA'!A:CV,8,0)</f>
        <v>2 CONTRATACIÓN DIRECTA</v>
      </c>
      <c r="I199" s="3" t="str">
        <f>VLOOKUP(A199,'[1]BASE DTPA'!A:CW,9,0)</f>
        <v>14 PRESTACIÓN DE SERVICIOS</v>
      </c>
      <c r="J199" s="1" t="str">
        <f>VLOOKUP(A199,'[1]BASE DTPA'!A:CX,10,0)</f>
        <v>N/A</v>
      </c>
      <c r="K199" s="1">
        <f>VLOOKUP(A199,'[1]BASE DTPA'!A:CY,11,0)</f>
        <v>80111600</v>
      </c>
      <c r="L199" s="6">
        <f>VLOOKUP(A199,'[1]BASE DTPA'!A:CZ,15,0)</f>
        <v>2436452</v>
      </c>
      <c r="M199" s="6">
        <f>VLOOKUP(A199,'[1]BASE DTPA'!A:DA,16,0)</f>
        <v>22821434</v>
      </c>
      <c r="N199" s="1" t="str">
        <f>VLOOKUP(A199,'[1]BASE DTPA'!A:DB,18,0)</f>
        <v>1 PERSONA NATURAL</v>
      </c>
      <c r="O199" s="1" t="str">
        <f>VLOOKUP(A199,'[1]BASE DTPA'!A:DC,19,0)</f>
        <v>3 CÉDULA DE CIUDADANÍA</v>
      </c>
      <c r="P199" s="6">
        <f>VLOOKUP(A199,'[1]BASE DTPA'!A:DD,20,0)</f>
        <v>1107513038</v>
      </c>
      <c r="Q199" s="6" t="str">
        <f>VLOOKUP(A199,'[1]BASE DTPA'!A:DE,22,0)</f>
        <v>N-A</v>
      </c>
      <c r="R199" s="1" t="str">
        <f>VLOOKUP(A199,'[1]BASE DTPA'!A:DF,38,0)</f>
        <v>PNN FARALLONES DE CALI</v>
      </c>
      <c r="S199" s="1">
        <f>VLOOKUP(A199,'[1]BASE DTPA'!A:DG,43,0)</f>
        <v>281</v>
      </c>
      <c r="T199" s="8">
        <f>VLOOKUP(A199,'[1]BASE DTPA'!A:DH,53,0)</f>
        <v>45736</v>
      </c>
      <c r="U199" s="8">
        <f>VLOOKUP(A199,'[1]BASE DTPA'!A:DI,54,0)</f>
        <v>46022</v>
      </c>
      <c r="V199" s="1">
        <f>VLOOKUP(A199,'[1]BASE DTPA'!A:DJ,79,0)</f>
        <v>0</v>
      </c>
      <c r="W199" s="1" t="s">
        <v>373</v>
      </c>
      <c r="X199" s="10" t="str">
        <f>VLOOKUP(A199,'[1]BASE DTPA'!A:DL,70,0)</f>
        <v xml:space="preserve">https://community.secop.gov.co/Public/Tendering/ContractDetailView/Index?UniqueIdentifier=CO1.PCCNTR.7679857 </v>
      </c>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row>
    <row r="200" spans="1:92" x14ac:dyDescent="0.3">
      <c r="A200" s="13" t="s">
        <v>220</v>
      </c>
      <c r="B200" s="3" t="str">
        <f>VLOOKUP(A200,'[1]BASE DTPA'!A:CN,2,0)</f>
        <v>1 FONAM</v>
      </c>
      <c r="C200" s="3" t="str">
        <f>VLOOKUP(A200,'[1]BASE DTPA'!A:CQ,3,0)</f>
        <v>CPS-DTPA-200-2025</v>
      </c>
      <c r="D200" s="3" t="str">
        <f>VLOOKUP(A200,'[1]BASE DTPA'!A:CR,4,0)</f>
        <v>JHON LEIDER ALZAMORA ANTE</v>
      </c>
      <c r="E200" s="4">
        <f>VLOOKUP(A200,'[1]BASE DTPA'!A:CS,5,0)</f>
        <v>45737</v>
      </c>
      <c r="F200" s="5" t="str">
        <f>VLOOKUP(A200,'[1]BASE DTPA'!A:CT,6,0)</f>
        <v>PA05-3202008-9-008Prestar los servicios de apoyo a la gestión con plena autonomía técnica y administrativa en el PNN Gorgona para el desarrollo de actividades asistenciales relacionadas con la implementación de la estrategia de investigación y monitoreo en el área protegida en el marco de la conservación de la diversidad biológica de las áreas protegidas del SINAP nacional.</v>
      </c>
      <c r="G200" s="3" t="str">
        <f>VLOOKUP(A200,'[1]BASE DTPA'!A:CU,7,0)</f>
        <v>APOYO A LA GESTIÓN</v>
      </c>
      <c r="H200" s="3" t="str">
        <f>VLOOKUP(A200,'[1]BASE DTPA'!A:CV,8,0)</f>
        <v>2 CONTRATACIÓN DIRECTA</v>
      </c>
      <c r="I200" s="3" t="str">
        <f>VLOOKUP(A200,'[1]BASE DTPA'!A:CW,9,0)</f>
        <v>14 PRESTACIÓN DE SERVICIOS</v>
      </c>
      <c r="J200" s="1" t="str">
        <f>VLOOKUP(A200,'[1]BASE DTPA'!A:CX,10,0)</f>
        <v>N/A</v>
      </c>
      <c r="K200" s="1">
        <f>VLOOKUP(A200,'[1]BASE DTPA'!A:CY,11,0)</f>
        <v>80111600</v>
      </c>
      <c r="L200" s="6">
        <f>VLOOKUP(A200,'[1]BASE DTPA'!A:CZ,15,0)</f>
        <v>1836237</v>
      </c>
      <c r="M200" s="6">
        <f>VLOOKUP(A200,'[1]BASE DTPA'!A:DA,16,0)</f>
        <v>17138212</v>
      </c>
      <c r="N200" s="1" t="str">
        <f>VLOOKUP(A200,'[1]BASE DTPA'!A:DB,18,0)</f>
        <v>1 PERSONA NATURAL</v>
      </c>
      <c r="O200" s="1" t="str">
        <f>VLOOKUP(A200,'[1]BASE DTPA'!A:DC,19,0)</f>
        <v>3 CÉDULA DE CIUDADANÍA</v>
      </c>
      <c r="P200" s="6">
        <f>VLOOKUP(A200,'[1]BASE DTPA'!A:DD,20,0)</f>
        <v>10389465</v>
      </c>
      <c r="Q200" s="6" t="str">
        <f>VLOOKUP(A200,'[1]BASE DTPA'!A:DE,22,0)</f>
        <v>N-A</v>
      </c>
      <c r="R200" s="1" t="str">
        <f>VLOOKUP(A200,'[1]BASE DTPA'!A:DF,38,0)</f>
        <v>PNN GORGONA</v>
      </c>
      <c r="S200" s="1">
        <f>VLOOKUP(A200,'[1]BASE DTPA'!A:DG,43,0)</f>
        <v>280</v>
      </c>
      <c r="T200" s="8">
        <f>VLOOKUP(A200,'[1]BASE DTPA'!A:DH,53,0)</f>
        <v>45737</v>
      </c>
      <c r="U200" s="8">
        <f>VLOOKUP(A200,'[1]BASE DTPA'!A:DI,54,0)</f>
        <v>46022</v>
      </c>
      <c r="V200" s="1">
        <f>VLOOKUP(A200,'[1]BASE DTPA'!A:DJ,79,0)</f>
        <v>0</v>
      </c>
      <c r="W200" s="1" t="s">
        <v>373</v>
      </c>
      <c r="X200" s="10" t="str">
        <f>VLOOKUP(A200,'[1]BASE DTPA'!A:DL,70,0)</f>
        <v xml:space="preserve">https://community.secop.gov.co/Public/Tendering/ContractDetailView/Index?UniqueIdentifier=CO1.PCCNTR.7686463 </v>
      </c>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row>
    <row r="201" spans="1:92" x14ac:dyDescent="0.3">
      <c r="A201" s="13" t="s">
        <v>221</v>
      </c>
      <c r="B201" s="3" t="str">
        <f>VLOOKUP(A201,'[1]BASE DTPA'!A:CN,2,0)</f>
        <v>1 FONAM</v>
      </c>
      <c r="C201" s="3" t="str">
        <f>VLOOKUP(A201,'[1]BASE DTPA'!A:CQ,3,0)</f>
        <v>CPS-DTPA-201-2025</v>
      </c>
      <c r="D201" s="3" t="str">
        <f>VLOOKUP(A201,'[1]BASE DTPA'!A:CR,4,0)</f>
        <v>DAYANA MARCELA ALEGRIA CAICEDO</v>
      </c>
      <c r="E201" s="4">
        <f>VLOOKUP(A201,'[1]BASE DTPA'!A:CS,5,0)</f>
        <v>45736</v>
      </c>
      <c r="F201" s="5" t="str">
        <f>VLOOKUP(A201,'[1]BASE DTPA'!A:CT,6,0)</f>
        <v>Prestar servicios de apoyo a la gestión con plena autonomía técnica y administrativa en el PNN Farallones de Cali para Implementar las acciones de prevención, vigilancia y control en las áreas protegidas administradas por PNNC, especialmente en los ecosistemas andinos y de páramo, en el marco de la conservación de la diversidad biológica de las Áreas Protegidas del SINAP Nacional.</v>
      </c>
      <c r="G201" s="3" t="str">
        <f>VLOOKUP(A201,'[1]BASE DTPA'!A:CU,7,0)</f>
        <v>APOYO A LA GESTIÓN</v>
      </c>
      <c r="H201" s="3" t="str">
        <f>VLOOKUP(A201,'[1]BASE DTPA'!A:CV,8,0)</f>
        <v>2 CONTRATACIÓN DIRECTA</v>
      </c>
      <c r="I201" s="3" t="str">
        <f>VLOOKUP(A201,'[1]BASE DTPA'!A:CW,9,0)</f>
        <v>14 PRESTACIÓN DE SERVICIOS</v>
      </c>
      <c r="J201" s="1" t="str">
        <f>VLOOKUP(A201,'[1]BASE DTPA'!A:CX,10,0)</f>
        <v>N/A</v>
      </c>
      <c r="K201" s="1">
        <f>VLOOKUP(A201,'[1]BASE DTPA'!A:CY,11,0)</f>
        <v>80111600</v>
      </c>
      <c r="L201" s="6">
        <f>VLOOKUP(A201,'[1]BASE DTPA'!A:CZ,15,0)</f>
        <v>3670920</v>
      </c>
      <c r="M201" s="6">
        <f>VLOOKUP(A201,'[1]BASE DTPA'!A:DA,16,0)</f>
        <v>34384284</v>
      </c>
      <c r="N201" s="1" t="str">
        <f>VLOOKUP(A201,'[1]BASE DTPA'!A:DB,18,0)</f>
        <v>1 PERSONA NATURAL</v>
      </c>
      <c r="O201" s="1" t="str">
        <f>VLOOKUP(A201,'[1]BASE DTPA'!A:DC,19,0)</f>
        <v>3 CÉDULA DE CIUDADANÍA</v>
      </c>
      <c r="P201" s="6">
        <f>VLOOKUP(A201,'[1]BASE DTPA'!A:DD,20,0)</f>
        <v>1144083000</v>
      </c>
      <c r="Q201" s="6" t="str">
        <f>VLOOKUP(A201,'[1]BASE DTPA'!A:DE,22,0)</f>
        <v>N-A</v>
      </c>
      <c r="R201" s="1" t="str">
        <f>VLOOKUP(A201,'[1]BASE DTPA'!A:DF,38,0)</f>
        <v>PNN FARALLONES DE CALI</v>
      </c>
      <c r="S201" s="1">
        <f>VLOOKUP(A201,'[1]BASE DTPA'!A:DG,43,0)</f>
        <v>281</v>
      </c>
      <c r="T201" s="8">
        <f>VLOOKUP(A201,'[1]BASE DTPA'!A:DH,53,0)</f>
        <v>45736</v>
      </c>
      <c r="U201" s="8">
        <f>VLOOKUP(A201,'[1]BASE DTPA'!A:DI,54,0)</f>
        <v>46022</v>
      </c>
      <c r="V201" s="1">
        <f>VLOOKUP(A201,'[1]BASE DTPA'!A:DJ,79,0)</f>
        <v>0</v>
      </c>
      <c r="W201" s="1" t="s">
        <v>373</v>
      </c>
      <c r="X201" s="10" t="str">
        <f>VLOOKUP(A201,'[1]BASE DTPA'!A:DL,70,0)</f>
        <v>https://community.secop.gov.co/Public/Tendering/ContractDetailView/Index?UniqueIdentifier=CO1.PCCNTR.7681668</v>
      </c>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row>
    <row r="202" spans="1:92" x14ac:dyDescent="0.3">
      <c r="A202" s="13" t="s">
        <v>222</v>
      </c>
      <c r="B202" s="3" t="str">
        <f>VLOOKUP(A202,'[1]BASE DTPA'!A:CN,2,0)</f>
        <v>1 FONAM</v>
      </c>
      <c r="C202" s="3" t="str">
        <f>VLOOKUP(A202,'[1]BASE DTPA'!A:CQ,3,0)</f>
        <v>CPS-DTPA-202-2025</v>
      </c>
      <c r="D202" s="3" t="str">
        <f>VLOOKUP(A202,'[1]BASE DTPA'!A:CR,4,0)</f>
        <v>HERNÁN DARÍO LONDOÑO HERRERA</v>
      </c>
      <c r="E202" s="4">
        <f>VLOOKUP(A202,'[1]BASE DTPA'!A:CS,5,0)</f>
        <v>45737</v>
      </c>
      <c r="F202" s="5" t="str">
        <f>VLOOKUP(A202,'[1]BASE DTPA'!A:CT,6,0)</f>
        <v>Prestar servicios de apoyo a la gestión con plena autonomía técnica y administrativa en el PNN Farallones de Cali para Implementar las acciones de prevención, vigilancia y control en las áreas protegidas administradas por PNNC, especialmente en los ecosistemas andinos y de páramo, en el marco de la conservación de la diversidad biológica de las Áreas Protegidas del SINAP Nacional.</v>
      </c>
      <c r="G202" s="3" t="str">
        <f>VLOOKUP(A202,'[1]BASE DTPA'!A:CU,7,0)</f>
        <v>APOYO A LA GESTIÓN</v>
      </c>
      <c r="H202" s="3" t="str">
        <f>VLOOKUP(A202,'[1]BASE DTPA'!A:CV,8,0)</f>
        <v>2 CONTRATACIÓN DIRECTA</v>
      </c>
      <c r="I202" s="3" t="str">
        <f>VLOOKUP(A202,'[1]BASE DTPA'!A:CW,9,0)</f>
        <v>14 PRESTACIÓN DE SERVICIOS</v>
      </c>
      <c r="J202" s="1" t="str">
        <f>VLOOKUP(A202,'[1]BASE DTPA'!A:CX,10,0)</f>
        <v>N/A</v>
      </c>
      <c r="K202" s="1">
        <f>VLOOKUP(A202,'[1]BASE DTPA'!A:CY,11,0)</f>
        <v>80111600</v>
      </c>
      <c r="L202" s="6">
        <f>VLOOKUP(A202,'[1]BASE DTPA'!A:CZ,15,0)</f>
        <v>2680096</v>
      </c>
      <c r="M202" s="6">
        <f>VLOOKUP(A202,'[1]BASE DTPA'!A:DA,16,0)</f>
        <v>25014229</v>
      </c>
      <c r="N202" s="1" t="str">
        <f>VLOOKUP(A202,'[1]BASE DTPA'!A:DB,18,0)</f>
        <v>1 PERSONA NATURAL</v>
      </c>
      <c r="O202" s="1" t="str">
        <f>VLOOKUP(A202,'[1]BASE DTPA'!A:DC,19,0)</f>
        <v>3 CÉDULA DE CIUDADANÍA</v>
      </c>
      <c r="P202" s="6">
        <f>VLOOKUP(A202,'[1]BASE DTPA'!A:DD,20,0)</f>
        <v>1144086133</v>
      </c>
      <c r="Q202" s="6" t="str">
        <f>VLOOKUP(A202,'[1]BASE DTPA'!A:DE,22,0)</f>
        <v>N-A</v>
      </c>
      <c r="R202" s="1" t="str">
        <f>VLOOKUP(A202,'[1]BASE DTPA'!A:DF,38,0)</f>
        <v>PNN FARALLONES DE CALI</v>
      </c>
      <c r="S202" s="1">
        <f>VLOOKUP(A202,'[1]BASE DTPA'!A:DG,43,0)</f>
        <v>280</v>
      </c>
      <c r="T202" s="8">
        <f>VLOOKUP(A202,'[1]BASE DTPA'!A:DH,53,0)</f>
        <v>45737</v>
      </c>
      <c r="U202" s="8">
        <f>VLOOKUP(A202,'[1]BASE DTPA'!A:DI,54,0)</f>
        <v>46022</v>
      </c>
      <c r="V202" s="1">
        <f>VLOOKUP(A202,'[1]BASE DTPA'!A:DJ,79,0)</f>
        <v>0</v>
      </c>
      <c r="W202" s="1" t="s">
        <v>373</v>
      </c>
      <c r="X202" s="10" t="str">
        <f>VLOOKUP(A202,'[1]BASE DTPA'!A:DL,70,0)</f>
        <v>https://community.secop.gov.co/Public/Tendering/ContractDetailView/Index?UniqueIdentifier=CO1.PCCNTR.7681865</v>
      </c>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row>
    <row r="203" spans="1:92" x14ac:dyDescent="0.3">
      <c r="A203" s="2" t="s">
        <v>223</v>
      </c>
      <c r="B203" s="3" t="str">
        <f>VLOOKUP(A203,'[1]BASE DTPA'!A:CN,2,0)</f>
        <v>1 FONAM</v>
      </c>
      <c r="C203" s="3" t="str">
        <f>VLOOKUP(A203,'[1]BASE DTPA'!A:CQ,3,0)</f>
        <v>CPS-DTPA-203-2025</v>
      </c>
      <c r="D203" s="3" t="str">
        <f>VLOOKUP(A203,'[1]BASE DTPA'!A:CR,4,0)</f>
        <v>VALERIA RESTREPO MOSQUERA</v>
      </c>
      <c r="E203" s="4">
        <f>VLOOKUP(A203,'[1]BASE DTPA'!A:CS,5,0)</f>
        <v>45737</v>
      </c>
      <c r="F203" s="5" t="str">
        <f>VLOOKUP(A203,'[1]BASE DTPA'!A:CT,6,0)</f>
        <v>Prestar servicios profesionales con plena autonomía técnica y administrativa en el PNN Gorgona para realizar consolidación, revisión, análisis, reporte de información y demás actividades requeridas en el plan de ordenamiento ecoturístico del área protegida en el marco de la conservación de la diversidad biológica de las áreas protegidas del SINAP nacional.</v>
      </c>
      <c r="G203" s="3" t="str">
        <f>VLOOKUP(A203,'[1]BASE DTPA'!A:CU,7,0)</f>
        <v>PROFESIONAL</v>
      </c>
      <c r="H203" s="3" t="str">
        <f>VLOOKUP(A203,'[1]BASE DTPA'!A:CV,8,0)</f>
        <v>2 CONTRATACIÓN DIRECTA</v>
      </c>
      <c r="I203" s="3" t="str">
        <f>VLOOKUP(A203,'[1]BASE DTPA'!A:CW,9,0)</f>
        <v>14 PRESTACIÓN DE SERVICIOS</v>
      </c>
      <c r="J203" s="1" t="str">
        <f>VLOOKUP(A203,'[1]BASE DTPA'!A:CX,10,0)</f>
        <v>N/A</v>
      </c>
      <c r="K203" s="1">
        <f>VLOOKUP(A203,'[1]BASE DTPA'!A:CY,11,0)</f>
        <v>80111600</v>
      </c>
      <c r="L203" s="6">
        <f>VLOOKUP(A203,'[1]BASE DTPA'!A:CZ,15,0)</f>
        <v>5106004</v>
      </c>
      <c r="M203" s="6">
        <f>VLOOKUP(A203,'[1]BASE DTPA'!A:DA,16,0)</f>
        <v>47656037</v>
      </c>
      <c r="N203" s="1" t="str">
        <f>VLOOKUP(A203,'[1]BASE DTPA'!A:DB,18,0)</f>
        <v>1 PERSONA NATURAL</v>
      </c>
      <c r="O203" s="1" t="str">
        <f>VLOOKUP(A203,'[1]BASE DTPA'!A:DC,19,0)</f>
        <v>3 CÉDULA DE CIUDADANÍA</v>
      </c>
      <c r="P203" s="6">
        <f>VLOOKUP(A203,'[1]BASE DTPA'!A:DD,20,0)</f>
        <v>1113695015</v>
      </c>
      <c r="Q203" s="6" t="str">
        <f>VLOOKUP(A203,'[1]BASE DTPA'!A:DE,22,0)</f>
        <v>N-A</v>
      </c>
      <c r="R203" s="1" t="str">
        <f>VLOOKUP(A203,'[1]BASE DTPA'!A:DF,38,0)</f>
        <v>PNN GORGONA</v>
      </c>
      <c r="S203" s="1">
        <f>VLOOKUP(A203,'[1]BASE DTPA'!A:DG,43,0)</f>
        <v>280</v>
      </c>
      <c r="T203" s="8">
        <f>VLOOKUP(A203,'[1]BASE DTPA'!A:DH,53,0)</f>
        <v>45737</v>
      </c>
      <c r="U203" s="8">
        <f>VLOOKUP(A203,'[1]BASE DTPA'!A:DI,54,0)</f>
        <v>46022</v>
      </c>
      <c r="V203" s="1">
        <f>VLOOKUP(A203,'[1]BASE DTPA'!A:DJ,79,0)</f>
        <v>0</v>
      </c>
      <c r="W203" s="1" t="s">
        <v>373</v>
      </c>
      <c r="X203" s="10" t="str">
        <f>VLOOKUP(A203,'[1]BASE DTPA'!A:DL,70,0)</f>
        <v xml:space="preserve">https://community.secop.gov.co/Public/Tendering/ContractDetailView/Index?UniqueIdentifier=CO1.PCCNTR.7685917 </v>
      </c>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row>
    <row r="204" spans="1:92" x14ac:dyDescent="0.3">
      <c r="A204" s="2" t="s">
        <v>224</v>
      </c>
      <c r="B204" s="3" t="str">
        <f>VLOOKUP(A204,'[1]BASE DTPA'!A:CN,2,0)</f>
        <v>1 FONAM</v>
      </c>
      <c r="C204" s="3" t="str">
        <f>VLOOKUP(A204,'[1]BASE DTPA'!A:CQ,3,0)</f>
        <v>CPS-DTPA-204-2025</v>
      </c>
      <c r="D204" s="3" t="str">
        <f>VLOOKUP(A204,'[1]BASE DTPA'!A:CR,4,0)</f>
        <v>LUIS MIGUEL VARGAS AGUAS</v>
      </c>
      <c r="E204" s="14">
        <f>VLOOKUP(A204,'[1]BASE DTPA'!A:CS,5,0)</f>
        <v>45742</v>
      </c>
      <c r="F204" s="5" t="str">
        <f>VLOOKUP(A204,'[1]BASE DTPA'!A:CT,6,0)</f>
        <v>PA01-3202008-9-006 Prestar servicios de apoyo a la gestión con plena autonomía técnica y administrativa en el DNMI Cabo Manglares en el desarrollo de las actividades operativas de la implementación del instrumento de planeación del área en el marco de la conservación de la diversidad biológica de las áreas protegidas del SINAP</v>
      </c>
      <c r="G204" s="3" t="str">
        <f>VLOOKUP(A204,'[1]BASE DTPA'!A:CU,7,0)</f>
        <v>APOYO A LA GESTIÓN</v>
      </c>
      <c r="H204" s="3" t="str">
        <f>VLOOKUP(A204,'[1]BASE DTPA'!A:CV,8,0)</f>
        <v>2 CONTRATACIÓN DIRECTA</v>
      </c>
      <c r="I204" s="3" t="str">
        <f>VLOOKUP(A204,'[1]BASE DTPA'!A:CW,9,0)</f>
        <v>14 PRESTACIÓN DE SERVICIOS</v>
      </c>
      <c r="J204" s="1" t="str">
        <f>VLOOKUP(A204,'[1]BASE DTPA'!A:CX,10,0)</f>
        <v>N/A</v>
      </c>
      <c r="K204" s="1">
        <f>VLOOKUP(A204,'[1]BASE DTPA'!A:CY,11,0)</f>
        <v>80111600</v>
      </c>
      <c r="L204" s="6">
        <f>VLOOKUP(A204,'[1]BASE DTPA'!A:CZ,15,0)</f>
        <v>1836237</v>
      </c>
      <c r="M204" s="6">
        <f>VLOOKUP(A204,'[1]BASE DTPA'!A:DA,16,0)</f>
        <v>16770965</v>
      </c>
      <c r="N204" s="1" t="str">
        <f>VLOOKUP(A204,'[1]BASE DTPA'!A:DB,18,0)</f>
        <v>1 PERSONA NATURAL</v>
      </c>
      <c r="O204" s="1" t="str">
        <f>VLOOKUP(A204,'[1]BASE DTPA'!A:DC,19,0)</f>
        <v>3 CÉDULA DE CIUDADANÍA</v>
      </c>
      <c r="P204" s="6">
        <f>VLOOKUP(A204,'[1]BASE DTPA'!A:DD,20,0)</f>
        <v>1087128150</v>
      </c>
      <c r="Q204" s="6" t="str">
        <f>VLOOKUP(A204,'[1]BASE DTPA'!A:DE,22,0)</f>
        <v>N-A</v>
      </c>
      <c r="R204" s="1" t="str">
        <f>VLOOKUP(A204,'[1]BASE DTPA'!A:DF,38,0)</f>
        <v>DNMI CABO MANGLARES</v>
      </c>
      <c r="S204" s="1">
        <f>VLOOKUP(A204,'[1]BASE DTPA'!A:DG,43,0)</f>
        <v>274</v>
      </c>
      <c r="T204" s="8">
        <f>VLOOKUP(A204,'[1]BASE DTPA'!A:DH,53,0)</f>
        <v>45743</v>
      </c>
      <c r="U204" s="8">
        <f>VLOOKUP(A204,'[1]BASE DTPA'!A:DI,54,0)</f>
        <v>46022</v>
      </c>
      <c r="V204" s="1">
        <f>VLOOKUP(A204,'[1]BASE DTPA'!A:DJ,79,0)</f>
        <v>0</v>
      </c>
      <c r="W204" s="1" t="s">
        <v>373</v>
      </c>
      <c r="X204" s="10" t="str">
        <f>VLOOKUP(A204,'[1]BASE DTPA'!A:DL,70,0)</f>
        <v xml:space="preserve">https://community.secop.gov.co/Public/Tendering/ContractDetailView/Index?UniqueIdentifier=CO1.PCCNTR.7696977 </v>
      </c>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row>
    <row r="205" spans="1:92" x14ac:dyDescent="0.3">
      <c r="A205" s="2" t="s">
        <v>225</v>
      </c>
      <c r="B205" s="3" t="str">
        <f>VLOOKUP(A205,'[1]BASE DTPA'!A:CN,2,0)</f>
        <v>2 NACION</v>
      </c>
      <c r="C205" s="3" t="str">
        <f>VLOOKUP(A205,'[1]BASE DTPA'!A:CQ,3,0)</f>
        <v>CPS-DTPA-205-2025</v>
      </c>
      <c r="D205" s="3" t="str">
        <f>VLOOKUP(A205,'[1]BASE DTPA'!A:CR,4,0)</f>
        <v>YURY LORENA PEÑA GONZALEZ</v>
      </c>
      <c r="E205" s="14">
        <f>VLOOKUP(A205,'[1]BASE DTPA'!A:CS,5,0)</f>
        <v>45742</v>
      </c>
      <c r="F205" s="5" t="str">
        <f>VLOOKUP(A205,'[1]BASE DTPA'!A:CT,6,0)</f>
        <v>Prestar servicios profesionales con plena autonomía técnica y administrativa a la Dirección Territorial Pacifico para realizar el seguimiento, evaluación y reportes de planes institucionales y proyectos de inversión, en el marco del modelo integrado de planeación y gestión de la Dirección Territorial y sus Áreas Protegidas en el marco de la Conservación de la diversidad biológica de las áreas protegidas del SINAP Nacional</v>
      </c>
      <c r="G205" s="3" t="str">
        <f>VLOOKUP(A205,'[1]BASE DTPA'!A:CU,7,0)</f>
        <v>PROFESIONAL</v>
      </c>
      <c r="H205" s="3" t="str">
        <f>VLOOKUP(A205,'[1]BASE DTPA'!A:CV,8,0)</f>
        <v>2 CONTRATACIÓN DIRECTA</v>
      </c>
      <c r="I205" s="3" t="str">
        <f>VLOOKUP(A205,'[1]BASE DTPA'!A:CW,9,0)</f>
        <v>14 PRESTACIÓN DE SERVICIOS</v>
      </c>
      <c r="J205" s="1" t="str">
        <f>VLOOKUP(A205,'[1]BASE DTPA'!A:CX,10,0)</f>
        <v>N/A</v>
      </c>
      <c r="K205" s="1">
        <f>VLOOKUP(A205,'[1]BASE DTPA'!A:CY,11,0)</f>
        <v>80111600</v>
      </c>
      <c r="L205" s="6">
        <f>VLOOKUP(A205,'[1]BASE DTPA'!A:CZ,15,0)</f>
        <v>6347912</v>
      </c>
      <c r="M205" s="6">
        <f>VLOOKUP(A205,'[1]BASE DTPA'!A:DA,16,0)</f>
        <v>57977596</v>
      </c>
      <c r="N205" s="1" t="str">
        <f>VLOOKUP(A205,'[1]BASE DTPA'!A:DB,18,0)</f>
        <v>1 PERSONA NATURAL</v>
      </c>
      <c r="O205" s="1" t="str">
        <f>VLOOKUP(A205,'[1]BASE DTPA'!A:DC,19,0)</f>
        <v>3 CÉDULA DE CIUDADANÍA</v>
      </c>
      <c r="P205" s="6">
        <f>VLOOKUP(A205,'[1]BASE DTPA'!A:DD,20,0)</f>
        <v>1117490766</v>
      </c>
      <c r="Q205" s="6" t="str">
        <f>VLOOKUP(A205,'[1]BASE DTPA'!A:DE,22,0)</f>
        <v>N-A</v>
      </c>
      <c r="R205" s="1" t="str">
        <f>VLOOKUP(A205,'[1]BASE DTPA'!A:DF,38,0)</f>
        <v>DTPA</v>
      </c>
      <c r="S205" s="1">
        <f>VLOOKUP(A205,'[1]BASE DTPA'!A:DG,43,0)</f>
        <v>274</v>
      </c>
      <c r="T205" s="7">
        <f>VLOOKUP(A205,'[1]BASE DTPA'!A:DH,53,0)</f>
        <v>45743</v>
      </c>
      <c r="U205" s="8">
        <f>VLOOKUP(A205,'[1]BASE DTPA'!A:DI,54,0)</f>
        <v>46022</v>
      </c>
      <c r="V205" s="1">
        <f>VLOOKUP(A205,'[1]BASE DTPA'!A:DJ,79,0)</f>
        <v>0</v>
      </c>
      <c r="W205" s="1" t="s">
        <v>373</v>
      </c>
      <c r="X205" s="10" t="str">
        <f>VLOOKUP(A205,'[1]BASE DTPA'!A:DL,70,0)</f>
        <v xml:space="preserve">https://community.secop.gov.co/Public/Tendering/ContractDetailView/Index?UniqueIdentifier=CO1.PCCNTR.7700055 </v>
      </c>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row>
    <row r="206" spans="1:92" x14ac:dyDescent="0.3">
      <c r="A206" s="2" t="s">
        <v>226</v>
      </c>
      <c r="B206" s="3" t="str">
        <f>VLOOKUP(A206,'[1]BASE DTPA'!A:CN,2,0)</f>
        <v>1 FONAM</v>
      </c>
      <c r="C206" s="3" t="str">
        <f>VLOOKUP(A206,'[1]BASE DTPA'!A:CQ,3,0)</f>
        <v>CPS-DTPA-206-2025</v>
      </c>
      <c r="D206" s="3" t="str">
        <f>VLOOKUP(A206,'[1]BASE DTPA'!A:CR,4,0)</f>
        <v>EINAR ALVEIRO HUETIO BOJORGE</v>
      </c>
      <c r="E206" s="14">
        <f>VLOOKUP(A206,'[1]BASE DTPA'!A:CS,5,0)</f>
        <v>45743</v>
      </c>
      <c r="F206" s="5" t="str">
        <f>VLOOKUP(A206,'[1]BASE DTPA'!A:CT,6,0)</f>
        <v xml:space="preserve">Prestar servicios de apoyo a la gestión en los procedimientos requeridos del PNN Farallones de Cali para realizar las acciones de prevención, vigilancia y control, incluidas gestión del riesgo, seguridad y salud en el trabajo y atención de emergencias en las áreas protegidas administradas por PNNC, especialmente en los ecosistemas andinos y de páramo, en el marco de la Conservación de la diversidad biológica de las Áreas Protegidas del SINAP Nacional.
</v>
      </c>
      <c r="G206" s="3" t="str">
        <f>VLOOKUP(A206,'[1]BASE DTPA'!A:CU,7,0)</f>
        <v>APOYO A LA GESTIÓN</v>
      </c>
      <c r="H206" s="3" t="str">
        <f>VLOOKUP(A206,'[1]BASE DTPA'!A:CV,8,0)</f>
        <v>2 CONTRATACIÓN DIRECTA</v>
      </c>
      <c r="I206" s="3" t="str">
        <f>VLOOKUP(A206,'[1]BASE DTPA'!A:CW,9,0)</f>
        <v>14 PRESTACIÓN DE SERVICIOS</v>
      </c>
      <c r="J206" s="1" t="str">
        <f>VLOOKUP(A206,'[1]BASE DTPA'!A:CX,10,0)</f>
        <v>N/A</v>
      </c>
      <c r="K206" s="1">
        <f>VLOOKUP(A206,'[1]BASE DTPA'!A:CY,11,0)</f>
        <v>80111600</v>
      </c>
      <c r="L206" s="6">
        <f>VLOOKUP(A206,'[1]BASE DTPA'!A:CZ,15,0)</f>
        <v>2436451</v>
      </c>
      <c r="M206" s="6">
        <f>VLOOKUP(A206,'[1]BASE DTPA'!A:DA,16,0)</f>
        <v>22252919</v>
      </c>
      <c r="N206" s="1" t="str">
        <f>VLOOKUP(A206,'[1]BASE DTPA'!A:DB,18,0)</f>
        <v>1 PERSONA NATURAL</v>
      </c>
      <c r="O206" s="1" t="str">
        <f>VLOOKUP(A206,'[1]BASE DTPA'!A:DC,19,0)</f>
        <v>3 CÉDULA DE CIUDADANÍA</v>
      </c>
      <c r="P206" s="6">
        <f>VLOOKUP(A206,'[1]BASE DTPA'!A:DD,20,0)</f>
        <v>1144076542</v>
      </c>
      <c r="Q206" s="6" t="str">
        <f>VLOOKUP(A206,'[1]BASE DTPA'!A:DE,22,0)</f>
        <v>N-A</v>
      </c>
      <c r="R206" s="1" t="str">
        <f>VLOOKUP(A206,'[1]BASE DTPA'!A:DF,38,0)</f>
        <v>PNN FARALLONES DE CALI</v>
      </c>
      <c r="S206" s="1">
        <f>VLOOKUP(A206,'[1]BASE DTPA'!A:DG,43,0)</f>
        <v>274</v>
      </c>
      <c r="T206" s="7">
        <f>VLOOKUP(A206,'[1]BASE DTPA'!A:DH,53,0)</f>
        <v>45743</v>
      </c>
      <c r="U206" s="8">
        <f>VLOOKUP(A206,'[1]BASE DTPA'!A:DI,54,0)</f>
        <v>46022</v>
      </c>
      <c r="V206" s="1">
        <f>VLOOKUP(A206,'[1]BASE DTPA'!A:DJ,79,0)</f>
        <v>0</v>
      </c>
      <c r="W206" s="1" t="s">
        <v>373</v>
      </c>
      <c r="X206" s="10" t="str">
        <f>VLOOKUP(A206,'[1]BASE DTPA'!A:DL,70,0)</f>
        <v>https://community.secop.gov.co/Public/Tendering/ContractDetailView/Index?UniqueIdentifier=CO1.PCCNTR.7708034</v>
      </c>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row>
    <row r="207" spans="1:92" x14ac:dyDescent="0.3">
      <c r="A207" s="2" t="s">
        <v>227</v>
      </c>
      <c r="B207" s="3" t="str">
        <f>VLOOKUP(A207,'[1]BASE DTPA'!A:CN,2,0)</f>
        <v>1 FONAM</v>
      </c>
      <c r="C207" s="3" t="str">
        <f>VLOOKUP(A207,'[1]BASE DTPA'!A:CQ,3,0)</f>
        <v>CPS-DTPA-207-2025</v>
      </c>
      <c r="D207" s="3" t="str">
        <f>VLOOKUP(A207,'[1]BASE DTPA'!A:CR,4,0)</f>
        <v>JUAN CAMILO LARGO COMETA</v>
      </c>
      <c r="E207" s="14">
        <f>VLOOKUP(A207,'[1]BASE DTPA'!A:CS,5,0)</f>
        <v>45748</v>
      </c>
      <c r="F207" s="5" t="str">
        <f>VLOOKUP(A207,'[1]BASE DTPA'!A:CT,6,0)</f>
        <v>PA05-3202032-1-002Prestar servicios de apoyo a la gestión con plena autonomía técnica y administrativa en el PNN Gorgona en el desarrollo de las acciones técnicas en la implementación de la estrategia de prevención, vigilancia y control en el área protegida, en el marco de la conservación de la diversidad biológica de las áreas protegidas del SINAP nacional.</v>
      </c>
      <c r="G207" s="3" t="str">
        <f>VLOOKUP(A207,'[1]BASE DTPA'!A:CU,7,0)</f>
        <v>APOYO A LA GESTIÓN</v>
      </c>
      <c r="H207" s="3" t="str">
        <f>VLOOKUP(A207,'[1]BASE DTPA'!A:CV,8,0)</f>
        <v>2 CONTRATACIÓN DIRECTA</v>
      </c>
      <c r="I207" s="3" t="str">
        <f>VLOOKUP(A207,'[1]BASE DTPA'!A:CW,9,0)</f>
        <v>14 PRESTACIÓN DE SERVICIOS</v>
      </c>
      <c r="J207" s="1" t="str">
        <f>VLOOKUP(A207,'[1]BASE DTPA'!A:CX,10,0)</f>
        <v>N/A</v>
      </c>
      <c r="K207" s="1">
        <f>VLOOKUP(A207,'[1]BASE DTPA'!A:CY,11,0)</f>
        <v>80111600</v>
      </c>
      <c r="L207" s="6">
        <f>VLOOKUP(A207,'[1]BASE DTPA'!A:CZ,15,0)</f>
        <v>3670920</v>
      </c>
      <c r="M207" s="6">
        <f>VLOOKUP(A207,'[1]BASE DTPA'!A:DA,16,0)</f>
        <v>33038280</v>
      </c>
      <c r="N207" s="1" t="str">
        <f>VLOOKUP(A207,'[1]BASE DTPA'!A:DB,18,0)</f>
        <v>1 PERSONA NATURAL</v>
      </c>
      <c r="O207" s="1" t="str">
        <f>VLOOKUP(A207,'[1]BASE DTPA'!A:DC,19,0)</f>
        <v>3 CÉDULA DE CIUDADANÍA</v>
      </c>
      <c r="P207" s="6">
        <f>VLOOKUP(A207,'[1]BASE DTPA'!A:DD,20,0)</f>
        <v>1144106122</v>
      </c>
      <c r="Q207" s="6" t="str">
        <f>VLOOKUP(A207,'[1]BASE DTPA'!A:DE,22,0)</f>
        <v>N-A</v>
      </c>
      <c r="R207" s="1" t="str">
        <f>VLOOKUP(A207,'[1]BASE DTPA'!A:DF,38,0)</f>
        <v>PNN GORGONA</v>
      </c>
      <c r="S207" s="1">
        <f>VLOOKUP(A207,'[1]BASE DTPA'!A:DG,43,0)</f>
        <v>273</v>
      </c>
      <c r="T207" s="7">
        <f>VLOOKUP(A207,'[1]BASE DTPA'!A:DH,53,0)</f>
        <v>45748</v>
      </c>
      <c r="U207" s="8">
        <f>VLOOKUP(A207,'[1]BASE DTPA'!A:DI,54,0)</f>
        <v>46022</v>
      </c>
      <c r="V207" s="1">
        <f>VLOOKUP(A207,'[1]BASE DTPA'!A:DJ,79,0)</f>
        <v>0</v>
      </c>
      <c r="W207" s="1" t="s">
        <v>373</v>
      </c>
      <c r="X207" s="10" t="str">
        <f>VLOOKUP(A207,'[1]BASE DTPA'!A:DL,70,0)</f>
        <v xml:space="preserve">https://community.secop.gov.co/Public/Tendering/ContractDetailView/Index?UniqueIdentifier=CO1.PCCNTR.7712233 </v>
      </c>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row>
    <row r="208" spans="1:92" x14ac:dyDescent="0.3">
      <c r="A208" s="2" t="s">
        <v>228</v>
      </c>
      <c r="B208" s="3" t="str">
        <f>VLOOKUP(A208,'[1]BASE DTPA'!A:CN,2,0)</f>
        <v>1 FONAM</v>
      </c>
      <c r="C208" s="3" t="str">
        <f>VLOOKUP(A208,'[1]BASE DTPA'!A:CQ,3,0)</f>
        <v>CPS-DTPA-208-2025</v>
      </c>
      <c r="D208" s="3" t="str">
        <f>VLOOKUP(A208,'[1]BASE DTPA'!A:CR,4,0)</f>
        <v>DIEGO ANDRÉS MURILLO SANCLEMENTE</v>
      </c>
      <c r="E208" s="14">
        <f>VLOOKUP(A208,'[1]BASE DTPA'!A:CS,5,0)</f>
        <v>45748</v>
      </c>
      <c r="F208" s="5" t="str">
        <f>VLOOKUP(A208,'[1]BASE DTPA'!A:CT,6,0)</f>
        <v>Prestar servicios de apoyo a la gestión con plena autonomía técnica y administrativa en el PNN Utría para desarrollar las acciones operativas derivadas de plan de ordenamiento ecoturístico del área protegida en el marco de la conservación de la diversidad biológica de las áreas protegidas del SINAP nacional.</v>
      </c>
      <c r="G208" s="3" t="str">
        <f>VLOOKUP(A208,'[1]BASE DTPA'!A:CU,7,0)</f>
        <v>APOYO A LA GESTIÓN</v>
      </c>
      <c r="H208" s="3" t="str">
        <f>VLOOKUP(A208,'[1]BASE DTPA'!A:CV,8,0)</f>
        <v>2 CONTRATACIÓN DIRECTA</v>
      </c>
      <c r="I208" s="3" t="str">
        <f>VLOOKUP(A208,'[1]BASE DTPA'!A:CW,9,0)</f>
        <v>14 PRESTACIÓN DE SERVICIOS</v>
      </c>
      <c r="J208" s="1" t="str">
        <f>VLOOKUP(A208,'[1]BASE DTPA'!A:CX,10,0)</f>
        <v>N/A</v>
      </c>
      <c r="K208" s="1">
        <f>VLOOKUP(A208,'[1]BASE DTPA'!A:CY,11,0)</f>
        <v>80111600</v>
      </c>
      <c r="L208" s="6">
        <f>VLOOKUP(A208,'[1]BASE DTPA'!A:CZ,15,0)</f>
        <v>2084129</v>
      </c>
      <c r="M208" s="6">
        <f>VLOOKUP(A208,'[1]BASE DTPA'!A:DA,16,0)</f>
        <v>18757161</v>
      </c>
      <c r="N208" s="1" t="str">
        <f>VLOOKUP(A208,'[1]BASE DTPA'!A:DB,18,0)</f>
        <v>1 PERSONA NATURAL</v>
      </c>
      <c r="O208" s="1" t="str">
        <f>VLOOKUP(A208,'[1]BASE DTPA'!A:DC,19,0)</f>
        <v>3 CÉDULA DE CIUDADANÍA</v>
      </c>
      <c r="P208" s="6">
        <f>VLOOKUP(A208,'[1]BASE DTPA'!A:DD,20,0)</f>
        <v>1193581598</v>
      </c>
      <c r="Q208" s="6" t="str">
        <f>VLOOKUP(A208,'[1]BASE DTPA'!A:DE,22,0)</f>
        <v>N-A</v>
      </c>
      <c r="R208" s="1" t="str">
        <f>VLOOKUP(A208,'[1]BASE DTPA'!A:DF,38,0)</f>
        <v>PNN UTRÍA</v>
      </c>
      <c r="S208" s="1">
        <f>VLOOKUP(A208,'[1]BASE DTPA'!A:DG,43,0)</f>
        <v>270</v>
      </c>
      <c r="T208" s="7">
        <f>VLOOKUP(A208,'[1]BASE DTPA'!A:DH,53,0)</f>
        <v>45748</v>
      </c>
      <c r="U208" s="8">
        <f>VLOOKUP(A208,'[1]BASE DTPA'!A:DI,54,0)</f>
        <v>46022</v>
      </c>
      <c r="V208" s="1">
        <f>VLOOKUP(A208,'[1]BASE DTPA'!A:DJ,79,0)</f>
        <v>0</v>
      </c>
      <c r="W208" s="1" t="s">
        <v>373</v>
      </c>
      <c r="X208" s="10" t="str">
        <f>VLOOKUP(A208,'[1]BASE DTPA'!A:DL,70,0)</f>
        <v xml:space="preserve">https://community.secop.gov.co/Public/Tendering/ContractDetailView/Index?UniqueIdentifier=CO1.PCCNTR.7726335 </v>
      </c>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row>
    <row r="209" spans="1:92" x14ac:dyDescent="0.3">
      <c r="A209" s="2" t="s">
        <v>229</v>
      </c>
      <c r="B209" s="3" t="str">
        <f>VLOOKUP(A209,'[1]BASE DTPA'!A:CN,2,0)</f>
        <v>1 FONAM</v>
      </c>
      <c r="C209" s="3" t="str">
        <f>VLOOKUP(A209,'[1]BASE DTPA'!A:CQ,3,0)</f>
        <v>CPS-DTPA-209-2025</v>
      </c>
      <c r="D209" s="3" t="str">
        <f>VLOOKUP(A209,'[1]BASE DTPA'!A:CR,4,0)</f>
        <v>DAMARIS TOBAR HERNANDEZ</v>
      </c>
      <c r="E209" s="14">
        <f>VLOOKUP(A209,'[1]BASE DTPA'!A:CS,5,0)</f>
        <v>45750</v>
      </c>
      <c r="F209" s="5" t="str">
        <f>VLOOKUP(A209,'[1]BASE DTPA'!A:CT,6,0)</f>
        <v>Prestar servicios de apoyo a la gestión con plena autonomía técnica y administrativa en el PNN Utría para desarrollar las acciones operativas derivadas de plan de ordenamiento ecoturístico del área protegida en el marco de la conservación de la diversidad biológica de las áreas protegidas del SINAP nacional</v>
      </c>
      <c r="G209" s="3" t="str">
        <f>VLOOKUP(A209,'[1]BASE DTPA'!A:CU,7,0)</f>
        <v>APOYO A LA GESTIÓN</v>
      </c>
      <c r="H209" s="3" t="str">
        <f>VLOOKUP(A209,'[1]BASE DTPA'!A:CV,8,0)</f>
        <v>2 CONTRATACIÓN DIRECTA</v>
      </c>
      <c r="I209" s="3" t="str">
        <f>VLOOKUP(A209,'[1]BASE DTPA'!A:CW,9,0)</f>
        <v>14 PRESTACIÓN DE SERVICIOS</v>
      </c>
      <c r="J209" s="1" t="str">
        <f>VLOOKUP(A209,'[1]BASE DTPA'!A:CX,10,0)</f>
        <v>N/A</v>
      </c>
      <c r="K209" s="1">
        <f>VLOOKUP(A209,'[1]BASE DTPA'!A:CY,11,0)</f>
        <v>80111600</v>
      </c>
      <c r="L209" s="6">
        <f>VLOOKUP(A209,'[1]BASE DTPA'!A:CZ,15,0)</f>
        <v>2084129</v>
      </c>
      <c r="M209" s="6">
        <f>VLOOKUP(A209,'[1]BASE DTPA'!A:DA,16,0)</f>
        <v>18618219</v>
      </c>
      <c r="N209" s="1" t="str">
        <f>VLOOKUP(A209,'[1]BASE DTPA'!A:DB,18,0)</f>
        <v>1 PERSONA NATURAL</v>
      </c>
      <c r="O209" s="1" t="str">
        <f>VLOOKUP(A209,'[1]BASE DTPA'!A:DC,19,0)</f>
        <v>3 CÉDULA DE CIUDADANÍA</v>
      </c>
      <c r="P209" s="6">
        <f>VLOOKUP(A209,'[1]BASE DTPA'!A:DD,20,0)</f>
        <v>1111756479</v>
      </c>
      <c r="Q209" s="6" t="str">
        <f>VLOOKUP(A209,'[1]BASE DTPA'!A:DE,22,0)</f>
        <v>N-A</v>
      </c>
      <c r="R209" s="1" t="str">
        <f>VLOOKUP(A209,'[1]BASE DTPA'!A:DF,38,0)</f>
        <v>PNN UTRÍA</v>
      </c>
      <c r="S209" s="1">
        <f>VLOOKUP(A209,'[1]BASE DTPA'!A:DG,43,0)</f>
        <v>268</v>
      </c>
      <c r="T209" s="7">
        <f>VLOOKUP(A209,'[1]BASE DTPA'!A:DH,53,0)</f>
        <v>45751</v>
      </c>
      <c r="U209" s="8">
        <f>VLOOKUP(A209,'[1]BASE DTPA'!A:DI,54,0)</f>
        <v>46022</v>
      </c>
      <c r="V209" s="1">
        <f>VLOOKUP(A209,'[1]BASE DTPA'!A:DJ,79,0)</f>
        <v>0</v>
      </c>
      <c r="W209" s="1" t="s">
        <v>373</v>
      </c>
      <c r="X209" s="10" t="str">
        <f>VLOOKUP(A209,'[1]BASE DTPA'!A:DL,70,0)</f>
        <v xml:space="preserve">https://community.secop.gov.co/Public/Tendering/ContractDetailView/Index?UniqueIdentifier=CO1.PCCNTR.7739116 </v>
      </c>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row>
    <row r="210" spans="1:92" x14ac:dyDescent="0.3">
      <c r="A210" s="2" t="s">
        <v>230</v>
      </c>
      <c r="B210" s="3" t="str">
        <f>VLOOKUP(A210,'[1]BASE DTPA'!A:CN,2,0)</f>
        <v>2 NACION</v>
      </c>
      <c r="C210" s="3" t="str">
        <f>VLOOKUP(A210,'[1]BASE DTPA'!A:CQ,3,0)</f>
        <v>CPS-DTPA-210-2025</v>
      </c>
      <c r="D210" s="3" t="str">
        <f>VLOOKUP(A210,'[1]BASE DTPA'!A:CR,4,0)</f>
        <v>JOSE ALFREDO ZAPATA TOLEDO</v>
      </c>
      <c r="E210" s="14">
        <f>VLOOKUP(A210,'[1]BASE DTPA'!A:CS,5,0)</f>
        <v>45756</v>
      </c>
      <c r="F210" s="5" t="str">
        <f>VLOOKUP(A210,'[1]BASE DTPA'!A:CT,6,0)</f>
        <v>PA01-3202056-5-001 Prestar servicios profesionales con plena autonomía técnica y administrativa en el DNMI Cabo Manglares en la implementación del proceso estratégico de comunicación y educación ambiental que involucra actores priorizados y vinculados a la gestión territorial del área protegida en el marco de la conservación de la diversidad biológica de las áreas protegidas del SINAP.</v>
      </c>
      <c r="G210" s="3" t="str">
        <f>VLOOKUP(A210,'[1]BASE DTPA'!A:CU,7,0)</f>
        <v>PROFESIONAL</v>
      </c>
      <c r="H210" s="3" t="str">
        <f>VLOOKUP(A210,'[1]BASE DTPA'!A:CV,8,0)</f>
        <v>2 CONTRATACIÓN DIRECTA</v>
      </c>
      <c r="I210" s="3" t="str">
        <f>VLOOKUP(A210,'[1]BASE DTPA'!A:CW,9,0)</f>
        <v>14 PRESTACIÓN DE SERVICIOS</v>
      </c>
      <c r="J210" s="1" t="str">
        <f>VLOOKUP(A210,'[1]BASE DTPA'!A:CX,10,0)</f>
        <v>N/A</v>
      </c>
      <c r="K210" s="1">
        <f>VLOOKUP(A210,'[1]BASE DTPA'!A:CY,11,0)</f>
        <v>80111600</v>
      </c>
      <c r="L210" s="6">
        <f>VLOOKUP(A210,'[1]BASE DTPA'!A:CZ,15,0)</f>
        <v>4200744</v>
      </c>
      <c r="M210" s="6">
        <f>VLOOKUP(A210,'[1]BASE DTPA'!A:DA,16,0)</f>
        <v>36686498</v>
      </c>
      <c r="N210" s="1" t="str">
        <f>VLOOKUP(A210,'[1]BASE DTPA'!A:DB,18,0)</f>
        <v>1 PERSONA NATURAL</v>
      </c>
      <c r="O210" s="1" t="str">
        <f>VLOOKUP(A210,'[1]BASE DTPA'!A:DC,19,0)</f>
        <v>3 CÉDULA DE CIUDADANÍA</v>
      </c>
      <c r="P210" s="6">
        <f>VLOOKUP(A210,'[1]BASE DTPA'!A:DD,20,0)</f>
        <v>80756726</v>
      </c>
      <c r="Q210" s="6" t="str">
        <f>VLOOKUP(A210,'[1]BASE DTPA'!A:DE,22,0)</f>
        <v>N-A</v>
      </c>
      <c r="R210" s="1" t="str">
        <f>VLOOKUP(A210,'[1]BASE DTPA'!A:DF,38,0)</f>
        <v>DNMI CABO MANGLARES</v>
      </c>
      <c r="S210" s="1">
        <f>VLOOKUP(A210,'[1]BASE DTPA'!A:DG,43,0)</f>
        <v>262</v>
      </c>
      <c r="T210" s="7">
        <f>VLOOKUP(A210,'[1]BASE DTPA'!A:DH,53,0)</f>
        <v>45756</v>
      </c>
      <c r="U210" s="15">
        <f>VLOOKUP(A210,'[1]BASE DTPA'!A:DI,54,0)</f>
        <v>46022</v>
      </c>
      <c r="V210" s="1">
        <f>VLOOKUP(A210,'[1]BASE DTPA'!A:DJ,79,0)</f>
        <v>0</v>
      </c>
      <c r="W210" s="1" t="s">
        <v>373</v>
      </c>
      <c r="X210" s="10" t="str">
        <f>VLOOKUP(A210,'[1]BASE DTPA'!A:DL,70,0)</f>
        <v xml:space="preserve">https://community.secop.gov.co/Public/Tendering/ContractDetailView/Index?UniqueIdentifier=CO1.PCCNTR.7763015 </v>
      </c>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row>
    <row r="211" spans="1:92" x14ac:dyDescent="0.3">
      <c r="A211" s="2" t="s">
        <v>231</v>
      </c>
      <c r="B211" s="3" t="str">
        <f>VLOOKUP(A211,'[1]BASE DTPA'!A:CN,2,0)</f>
        <v>1 FONAM</v>
      </c>
      <c r="C211" s="3" t="str">
        <f>VLOOKUP(A211,'[1]BASE DTPA'!A:CQ,3,0)</f>
        <v>CPS-DTPA-211-2025</v>
      </c>
      <c r="D211" s="3" t="str">
        <f>VLOOKUP(A211,'[1]BASE DTPA'!A:CR,4,0)</f>
        <v>KEVIN JOSEPH LÓPEZ MOLINA</v>
      </c>
      <c r="E211" s="14">
        <f>VLOOKUP(A211,'[1]BASE DTPA'!A:CS,5,0)</f>
        <v>45757</v>
      </c>
      <c r="F211" s="5" t="str">
        <f>VLOOKUP(A211,'[1]BASE DTPA'!A:CT,6,0)</f>
        <v>Prestar servicios profesionales con plena autonomía técnica y administrativa en las actividades requeridas del PNN Farallones de Cali para planear e implementar las acciones de prevención, vigilancia y control en las áreas protegidas administradas por PNNC, en los ecosistemas andinos y de páramo , especialmente en los ecosistemas andinos y de páramo, en el marco de la conservación de la iversidad biológica de las Áreas Protegidas del SINAP Nacional.</v>
      </c>
      <c r="G211" s="3" t="str">
        <f>VLOOKUP(A211,'[1]BASE DTPA'!A:CU,7,0)</f>
        <v>PROFESIONAL</v>
      </c>
      <c r="H211" s="3" t="str">
        <f>VLOOKUP(A211,'[1]BASE DTPA'!A:CV,8,0)</f>
        <v>2 CONTRATACIÓN DIRECTA</v>
      </c>
      <c r="I211" s="3" t="str">
        <f>VLOOKUP(A211,'[1]BASE DTPA'!A:CW,9,0)</f>
        <v>14 PRESTACIÓN DE SERVICIOS</v>
      </c>
      <c r="J211" s="1" t="str">
        <f>VLOOKUP(A211,'[1]BASE DTPA'!A:CX,10,0)</f>
        <v>N/A</v>
      </c>
      <c r="K211" s="1">
        <f>VLOOKUP(A211,'[1]BASE DTPA'!A:CY,11,0)</f>
        <v>80111600</v>
      </c>
      <c r="L211" s="6">
        <f>VLOOKUP(A211,'[1]BASE DTPA'!A:CZ,15,0)</f>
        <v>3670921</v>
      </c>
      <c r="M211" s="6">
        <f>VLOOKUP(A211,'[1]BASE DTPA'!A:DA,16,0)</f>
        <v>31937013</v>
      </c>
      <c r="N211" s="1" t="str">
        <f>VLOOKUP(A211,'[1]BASE DTPA'!A:DB,18,0)</f>
        <v>1 PERSONA NATURAL</v>
      </c>
      <c r="O211" s="1" t="str">
        <f>VLOOKUP(A211,'[1]BASE DTPA'!A:DC,19,0)</f>
        <v>3 CÉDULA DE CIUDADANÍA</v>
      </c>
      <c r="P211" s="6">
        <f>VLOOKUP(A211,'[1]BASE DTPA'!A:DD,20,0)</f>
        <v>1094974869</v>
      </c>
      <c r="Q211" s="6" t="str">
        <f>VLOOKUP(A211,'[1]BASE DTPA'!A:DE,22,0)</f>
        <v>N-A</v>
      </c>
      <c r="R211" s="1" t="str">
        <f>VLOOKUP(A211,'[1]BASE DTPA'!A:DF,38,0)</f>
        <v>PNN FARALLONES DE CALI</v>
      </c>
      <c r="S211" s="1">
        <f>VLOOKUP(A211,'[1]BASE DTPA'!A:DG,43,0)</f>
        <v>261</v>
      </c>
      <c r="T211" s="7">
        <f>VLOOKUP(A211,'[1]BASE DTPA'!A:DH,53,0)</f>
        <v>45757</v>
      </c>
      <c r="U211" s="15">
        <f>VLOOKUP(A211,'[1]BASE DTPA'!A:DI,54,0)</f>
        <v>46022</v>
      </c>
      <c r="V211" s="1">
        <f>VLOOKUP(A211,'[1]BASE DTPA'!A:DJ,79,0)</f>
        <v>0</v>
      </c>
      <c r="W211" s="1" t="s">
        <v>373</v>
      </c>
      <c r="X211" s="10" t="str">
        <f>VLOOKUP(A211,'[1]BASE DTPA'!A:DL,70,0)</f>
        <v xml:space="preserve">https://community.secop.gov.co/Public/Tendering/ContractDetailView/Index?UniqueIdentifier=CO1.PCCNTR.7765049 </v>
      </c>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row>
    <row r="212" spans="1:92" x14ac:dyDescent="0.3">
      <c r="A212" s="2" t="s">
        <v>232</v>
      </c>
      <c r="B212" s="3" t="str">
        <f>VLOOKUP(A212,'[1]BASE DTPA'!A:CN,2,0)</f>
        <v>1 FONAM</v>
      </c>
      <c r="C212" s="3" t="str">
        <f>VLOOKUP(A212,'[1]BASE DTPA'!A:CQ,3,0)</f>
        <v>CPS-DTPA-212-2025</v>
      </c>
      <c r="D212" s="3" t="str">
        <f>VLOOKUP(A212,'[1]BASE DTPA'!A:CR,4,0)</f>
        <v>ANGELA PATRICIA ALEGRIA ORTEGA</v>
      </c>
      <c r="E212" s="14">
        <f>VLOOKUP(A212,'[1]BASE DTPA'!A:CS,5,0)</f>
        <v>45761</v>
      </c>
      <c r="F212" s="5" t="str">
        <f>VLOOKUP(A212,'[1]BASE DTPA'!A:CT,6,0)</f>
        <v>Prestar servicios profesionales con plena autonomía técnica y administrativa en el PNN Los Gorgona para adelantar las acciones de restauración terrestre y marina en el área protegida, en el marco de la conservación de la diversidad biológica de las áreas protegidas del SINAP nacional.</v>
      </c>
      <c r="G212" s="3" t="str">
        <f>VLOOKUP(A212,'[1]BASE DTPA'!A:CU,7,0)</f>
        <v>PROFESIONAL</v>
      </c>
      <c r="H212" s="3" t="str">
        <f>VLOOKUP(A212,'[1]BASE DTPA'!A:CV,8,0)</f>
        <v>2 CONTRATACIÓN DIRECTA</v>
      </c>
      <c r="I212" s="3" t="str">
        <f>VLOOKUP(A212,'[1]BASE DTPA'!A:CW,9,0)</f>
        <v>14 PRESTACIÓN DE SERVICIOS</v>
      </c>
      <c r="J212" s="1" t="str">
        <f>VLOOKUP(A212,'[1]BASE DTPA'!A:CX,10,0)</f>
        <v>N/A</v>
      </c>
      <c r="K212" s="1">
        <f>VLOOKUP(A212,'[1]BASE DTPA'!A:CY,11,0)</f>
        <v>80111600</v>
      </c>
      <c r="L212" s="6">
        <f>VLOOKUP(A212,'[1]BASE DTPA'!A:CZ,15,0)</f>
        <v>5106004</v>
      </c>
      <c r="M212" s="6">
        <f>VLOOKUP(A212,'[1]BASE DTPA'!A:DA,16,0)</f>
        <v>43741434</v>
      </c>
      <c r="N212" s="1" t="str">
        <f>VLOOKUP(A212,'[1]BASE DTPA'!A:DB,18,0)</f>
        <v>1 PERSONA NATURAL</v>
      </c>
      <c r="O212" s="1" t="str">
        <f>VLOOKUP(A212,'[1]BASE DTPA'!A:DC,19,0)</f>
        <v>3 CÉDULA DE CIUDADANÍA</v>
      </c>
      <c r="P212" s="6">
        <f>VLOOKUP(A212,'[1]BASE DTPA'!A:DD,20,0)</f>
        <v>1037593790</v>
      </c>
      <c r="Q212" s="6" t="str">
        <f>VLOOKUP(A212,'[1]BASE DTPA'!A:DE,22,0)</f>
        <v>N-A</v>
      </c>
      <c r="R212" s="1" t="str">
        <f>VLOOKUP(A212,'[1]BASE DTPA'!A:DF,38,0)</f>
        <v>PNN GORGONA</v>
      </c>
      <c r="S212" s="1">
        <f>VLOOKUP(A212,'[1]BASE DTPA'!A:DG,43,0)</f>
        <v>257</v>
      </c>
      <c r="T212" s="7">
        <f>VLOOKUP(A212,'[1]BASE DTPA'!A:DH,53,0)</f>
        <v>45761</v>
      </c>
      <c r="U212" s="15">
        <f>VLOOKUP(A212,'[1]BASE DTPA'!A:DI,54,0)</f>
        <v>46022</v>
      </c>
      <c r="V212" s="1">
        <f>VLOOKUP(A212,'[1]BASE DTPA'!A:DJ,79,0)</f>
        <v>0</v>
      </c>
      <c r="W212" s="1" t="s">
        <v>373</v>
      </c>
      <c r="X212" s="10" t="str">
        <f>VLOOKUP(A212,'[1]BASE DTPA'!A:DL,70,0)</f>
        <v xml:space="preserve">https://community.secop.gov.co/Public/Tendering/ContractDetailView/Index?UniqueIdentifier=CO1.PCCNTR.7775070 </v>
      </c>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row>
    <row r="213" spans="1:92" x14ac:dyDescent="0.3">
      <c r="A213" s="2" t="s">
        <v>233</v>
      </c>
      <c r="B213" s="3" t="str">
        <f>VLOOKUP(A213,'[1]BASE DTPA'!A:CN,2,0)</f>
        <v>1 FONAM</v>
      </c>
      <c r="C213" s="3" t="str">
        <f>VLOOKUP(A213,'[1]BASE DTPA'!A:CQ,3,0)</f>
        <v>CPS-DTPA-213-2025</v>
      </c>
      <c r="D213" s="3" t="str">
        <f>VLOOKUP(A213,'[1]BASE DTPA'!A:CR,4,0)</f>
        <v>GUSTAVO AMAGARA DOGIRAMA</v>
      </c>
      <c r="E213" s="14">
        <f>VLOOKUP(A213,'[1]BASE DTPA'!A:CS,5,0)</f>
        <v>45762</v>
      </c>
      <c r="F213" s="5" t="str">
        <f>VLOOKUP(A213,'[1]BASE DTPA'!A:CT,6,0)</f>
        <v>Prestar servicio de apoyo a la gestión con plena autonomía técnica y administrativa en el PNN Utría en el monitoreo y mantenimiento a los procesos de restauración ecológica en el marco de la conservación de la diversidad biológica de las áreas protegidas del SINAP nacional.</v>
      </c>
      <c r="G213" s="3" t="str">
        <f>VLOOKUP(A213,'[1]BASE DTPA'!A:CU,7,0)</f>
        <v>APOYO A LA GESTIÓN</v>
      </c>
      <c r="H213" s="3" t="str">
        <f>VLOOKUP(A213,'[1]BASE DTPA'!A:CV,8,0)</f>
        <v>2 CONTRATACIÓN DIRECTA</v>
      </c>
      <c r="I213" s="3" t="str">
        <f>VLOOKUP(A213,'[1]BASE DTPA'!A:CW,9,0)</f>
        <v>14 PRESTACIÓN DE SERVICIOS</v>
      </c>
      <c r="J213" s="1" t="str">
        <f>VLOOKUP(A213,'[1]BASE DTPA'!A:CX,10,0)</f>
        <v>N/A</v>
      </c>
      <c r="K213" s="1">
        <f>VLOOKUP(A213,'[1]BASE DTPA'!A:CY,11,0)</f>
        <v>80111600</v>
      </c>
      <c r="L213" s="6">
        <f>VLOOKUP(A213,'[1]BASE DTPA'!A:CZ,15,0)</f>
        <v>1836237</v>
      </c>
      <c r="M213" s="6">
        <f>VLOOKUP(A213,'[1]BASE DTPA'!A:DA,16,0)</f>
        <v>15608015</v>
      </c>
      <c r="N213" s="1" t="str">
        <f>VLOOKUP(A213,'[1]BASE DTPA'!A:DB,18,0)</f>
        <v>1 PERSONA NATURAL</v>
      </c>
      <c r="O213" s="1" t="str">
        <f>VLOOKUP(A213,'[1]BASE DTPA'!A:DC,19,0)</f>
        <v>3 CÉDULA DE CIUDADANÍA</v>
      </c>
      <c r="P213" s="6">
        <f>VLOOKUP(A213,'[1]BASE DTPA'!A:DD,20,0)</f>
        <v>82385064</v>
      </c>
      <c r="Q213" s="6" t="str">
        <f>VLOOKUP(A213,'[1]BASE DTPA'!A:DE,22,0)</f>
        <v>N-A</v>
      </c>
      <c r="R213" s="1" t="str">
        <f>VLOOKUP(A213,'[1]BASE DTPA'!A:DF,38,0)</f>
        <v>PNN UTRÍA</v>
      </c>
      <c r="S213" s="1">
        <f>VLOOKUP(A213,'[1]BASE DTPA'!A:DG,43,0)</f>
        <v>255</v>
      </c>
      <c r="T213" s="7">
        <f>VLOOKUP(A213,'[1]BASE DTPA'!A:DH,53,0)</f>
        <v>45763</v>
      </c>
      <c r="U213" s="15">
        <f>VLOOKUP(A213,'[1]BASE DTPA'!A:DI,54,0)</f>
        <v>46022</v>
      </c>
      <c r="V213" s="1">
        <f>VLOOKUP(A213,'[1]BASE DTPA'!A:DJ,79,0)</f>
        <v>0</v>
      </c>
      <c r="W213" s="1" t="s">
        <v>373</v>
      </c>
      <c r="X213" s="10" t="str">
        <f>VLOOKUP(A213,'[1]BASE DTPA'!A:DL,70,0)</f>
        <v xml:space="preserve">https://community.secop.gov.co/Public/Tendering/ContractDetailView/Index?UniqueIdentifier=CO1.PCCNTR.7787317 </v>
      </c>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row>
    <row r="214" spans="1:92" x14ac:dyDescent="0.3">
      <c r="A214" s="2" t="s">
        <v>234</v>
      </c>
      <c r="B214" s="3" t="str">
        <f>VLOOKUP(A214,'[1]BASE DTPA'!A:CN,2,0)</f>
        <v>2 NACION</v>
      </c>
      <c r="C214" s="3" t="str">
        <f>VLOOKUP(A214,'[1]BASE DTPA'!A:CQ,3,0)</f>
        <v>CPS-DTPA-214-2025</v>
      </c>
      <c r="D214" s="3" t="str">
        <f>VLOOKUP(A214,'[1]BASE DTPA'!A:CR,4,0)</f>
        <v>ENRIQUE GARRIDO</v>
      </c>
      <c r="E214" s="14">
        <f>VLOOKUP(A214,'[1]BASE DTPA'!A:CS,5,0)</f>
        <v>45770</v>
      </c>
      <c r="F214" s="5" t="str">
        <f>VLOOKUP(A214,'[1]BASE DTPA'!A:CT,6,0)</f>
        <v>PA01-3202008-9-015 Prestar servicios de apoyo a la gestión con plena autonomía técnica y administrativa en el DNMI Cabo Manglares en el desarrollo de las actividades operativas de la línea de monitoreo e investigación en el marco de la conservación de la diversidad biológica de las áreas protegidas del SINAP nacional.</v>
      </c>
      <c r="G214" s="3" t="str">
        <f>VLOOKUP(A214,'[1]BASE DTPA'!A:CU,7,0)</f>
        <v>APOYO A LA GESTIÓN</v>
      </c>
      <c r="H214" s="3" t="str">
        <f>VLOOKUP(A214,'[1]BASE DTPA'!A:CV,8,0)</f>
        <v>2 CONTRATACIÓN DIRECTA</v>
      </c>
      <c r="I214" s="3" t="str">
        <f>VLOOKUP(A214,'[1]BASE DTPA'!A:CW,9,0)</f>
        <v>14 PRESTACIÓN DE SERVICIOS</v>
      </c>
      <c r="J214" s="1" t="str">
        <f>VLOOKUP(A214,'[1]BASE DTPA'!A:CX,10,0)</f>
        <v>N/A</v>
      </c>
      <c r="K214" s="1">
        <f>VLOOKUP(A214,'[1]BASE DTPA'!A:CY,11,0)</f>
        <v>80111600</v>
      </c>
      <c r="L214" s="6">
        <f>VLOOKUP(A214,'[1]BASE DTPA'!A:CZ,15,0)</f>
        <v>1836237</v>
      </c>
      <c r="M214" s="6">
        <f>VLOOKUP(A214,'[1]BASE DTPA'!A:DA,16,0)</f>
        <v>15118351</v>
      </c>
      <c r="N214" s="1" t="str">
        <f>VLOOKUP(A214,'[1]BASE DTPA'!A:DB,18,0)</f>
        <v>1 PERSONA NATURAL</v>
      </c>
      <c r="O214" s="1" t="str">
        <f>VLOOKUP(A214,'[1]BASE DTPA'!A:DC,19,0)</f>
        <v>3 CÉDULA DE CIUDADANÍA</v>
      </c>
      <c r="P214" s="6">
        <f>VLOOKUP(A214,'[1]BASE DTPA'!A:DD,20,0)</f>
        <v>12919625</v>
      </c>
      <c r="Q214" s="6" t="str">
        <f>VLOOKUP(A214,'[1]BASE DTPA'!A:DE,22,0)</f>
        <v>N-A</v>
      </c>
      <c r="R214" s="1" t="str">
        <f>VLOOKUP(A214,'[1]BASE DTPA'!A:DF,38,0)</f>
        <v>DNMI CABO MANGLARES</v>
      </c>
      <c r="S214" s="1">
        <f>VLOOKUP(A214,'[1]BASE DTPA'!A:DG,43,0)</f>
        <v>248</v>
      </c>
      <c r="T214" s="7">
        <f>VLOOKUP(A214,'[1]BASE DTPA'!A:DH,53,0)</f>
        <v>45771</v>
      </c>
      <c r="U214" s="15">
        <f>VLOOKUP(A214,'[1]BASE DTPA'!A:DI,54,0)</f>
        <v>46022</v>
      </c>
      <c r="V214" s="1">
        <f>VLOOKUP(A214,'[1]BASE DTPA'!A:DJ,79,0)</f>
        <v>0</v>
      </c>
      <c r="W214" s="1" t="s">
        <v>373</v>
      </c>
      <c r="X214" s="10" t="str">
        <f>VLOOKUP(A214,'[1]BASE DTPA'!A:DL,70,0)</f>
        <v xml:space="preserve">https://community.secop.gov.co/Public/Tendering/ContractDetailView/Index?UniqueIdentifier=CO1.PCCNTR.7786497 </v>
      </c>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row>
    <row r="215" spans="1:92" x14ac:dyDescent="0.3">
      <c r="A215" s="2" t="s">
        <v>235</v>
      </c>
      <c r="B215" s="3" t="str">
        <f>VLOOKUP(A215,'[1]BASE DTPA'!A:CN,2,0)</f>
        <v>2 NACION</v>
      </c>
      <c r="C215" s="3" t="str">
        <f>VLOOKUP(A215,'[1]BASE DTPA'!A:CQ,3,0)</f>
        <v>CPS-DTPA-215-2025</v>
      </c>
      <c r="D215" s="3" t="str">
        <f>VLOOKUP(A215,'[1]BASE DTPA'!A:CR,4,0)</f>
        <v>WILLIAM MINA QUIÑONES</v>
      </c>
      <c r="E215" s="14">
        <f>VLOOKUP(A215,'[1]BASE DTPA'!A:CS,5,0)</f>
        <v>45770</v>
      </c>
      <c r="F215" s="5" t="str">
        <f>VLOOKUP(A215,'[1]BASE DTPA'!A:CT,6,0)</f>
        <v>PA01-3202060-18_1-009 Prestar servicios de apoyo a la gestión con plena autonomía técnica y administrativa en el DNMI Cabo Manglares en el desarrollo de las actividades técnicas y operativas del monitoreo y mantenimiento a los procesos de restauración ecológica en el marco de la conservación de la diversidad biológica de las áreas protegidas del SINAP</v>
      </c>
      <c r="G215" s="3" t="str">
        <f>VLOOKUP(A215,'[1]BASE DTPA'!A:CU,7,0)</f>
        <v>APOYO A LA GESTIÓN</v>
      </c>
      <c r="H215" s="3" t="str">
        <f>VLOOKUP(A215,'[1]BASE DTPA'!A:CV,8,0)</f>
        <v>2 CONTRATACIÓN DIRECTA</v>
      </c>
      <c r="I215" s="3" t="str">
        <f>VLOOKUP(A215,'[1]BASE DTPA'!A:CW,9,0)</f>
        <v>14 PRESTACIÓN DE SERVICIOS</v>
      </c>
      <c r="J215" s="1" t="str">
        <f>VLOOKUP(A215,'[1]BASE DTPA'!A:CX,10,0)</f>
        <v>N/A</v>
      </c>
      <c r="K215" s="1">
        <f>VLOOKUP(A215,'[1]BASE DTPA'!A:CY,11,0)</f>
        <v>80111600</v>
      </c>
      <c r="L215" s="6">
        <f>VLOOKUP(A215,'[1]BASE DTPA'!A:CZ,15,0)</f>
        <v>2948106</v>
      </c>
      <c r="M215" s="6">
        <f>VLOOKUP(A215,'[1]BASE DTPA'!A:DA,16,0)</f>
        <v>24272739</v>
      </c>
      <c r="N215" s="1" t="str">
        <f>VLOOKUP(A215,'[1]BASE DTPA'!A:DB,18,0)</f>
        <v>1 PERSONA NATURAL</v>
      </c>
      <c r="O215" s="1" t="str">
        <f>VLOOKUP(A215,'[1]BASE DTPA'!A:DC,19,0)</f>
        <v>3 CÉDULA DE CIUDADANÍA</v>
      </c>
      <c r="P215" s="6">
        <f>VLOOKUP(A215,'[1]BASE DTPA'!A:DD,20,0)</f>
        <v>1087124228</v>
      </c>
      <c r="Q215" s="6" t="str">
        <f>VLOOKUP(A215,'[1]BASE DTPA'!A:DE,22,0)</f>
        <v>N-A</v>
      </c>
      <c r="R215" s="1" t="str">
        <f>VLOOKUP(A215,'[1]BASE DTPA'!A:DF,38,0)</f>
        <v>DNMI CABO MANGLARES</v>
      </c>
      <c r="S215" s="1">
        <f>VLOOKUP(A215,'[1]BASE DTPA'!A:DG,43,0)</f>
        <v>248</v>
      </c>
      <c r="T215" s="7">
        <f>VLOOKUP(A215,'[1]BASE DTPA'!A:DH,53,0)</f>
        <v>45771</v>
      </c>
      <c r="U215" s="15">
        <f>VLOOKUP(A215,'[1]BASE DTPA'!A:DI,54,0)</f>
        <v>46022</v>
      </c>
      <c r="V215" s="1">
        <f>VLOOKUP(A215,'[1]BASE DTPA'!A:DJ,79,0)</f>
        <v>0</v>
      </c>
      <c r="W215" s="1" t="s">
        <v>373</v>
      </c>
      <c r="X215" s="10" t="str">
        <f>VLOOKUP(A215,'[1]BASE DTPA'!A:DL,70,0)</f>
        <v xml:space="preserve">https://community.secop.gov.co/Public/Tendering/ContractDetailView/Index?UniqueIdentifier=CO1.PCCNTR.7797554 </v>
      </c>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row>
    <row r="216" spans="1:92" x14ac:dyDescent="0.3">
      <c r="A216" s="2" t="s">
        <v>236</v>
      </c>
      <c r="B216" s="3" t="str">
        <f>VLOOKUP(A216,'[1]BASE DTPA'!A:CN,2,0)</f>
        <v>2 NACION</v>
      </c>
      <c r="C216" s="3" t="str">
        <f>VLOOKUP(A216,'[1]BASE DTPA'!A:CQ,3,0)</f>
        <v>CPS-DTPA-216-2025</v>
      </c>
      <c r="D216" s="3" t="str">
        <f>VLOOKUP(A216,'[1]BASE DTPA'!A:CR,4,0)</f>
        <v>LEYDI YESENIA FRANCO CASTAÑO</v>
      </c>
      <c r="E216" s="14">
        <f>VLOOKUP(A216,'[1]BASE DTPA'!A:CS,5,0)</f>
        <v>45784</v>
      </c>
      <c r="F216" s="5" t="str">
        <f>VLOOKUP(A216,'[1]BASE DTPA'!A:CT,6,0)</f>
        <v>Prestar servicios de apoyo a la gestión con plena autonomía técnica y administrativa en el trámite de comisiones y siniestros de la Dirección Territorial Pacífico y sus áreas protegidas adscritas, en el marco de la conservación de la diversidad biológica de las áreas protegidas del SINAP nacional.</v>
      </c>
      <c r="G216" s="3" t="str">
        <f>VLOOKUP(A216,'[1]BASE DTPA'!A:CU,7,0)</f>
        <v>APOYO A LA GESTIÓN</v>
      </c>
      <c r="H216" s="3" t="str">
        <f>VLOOKUP(A216,'[1]BASE DTPA'!A:CV,8,0)</f>
        <v>2 CONTRATACIÓN DIRECTA</v>
      </c>
      <c r="I216" s="3" t="str">
        <f>VLOOKUP(A216,'[1]BASE DTPA'!A:CW,9,0)</f>
        <v>14 PRESTACIÓN DE SERVICIOS</v>
      </c>
      <c r="J216" s="1" t="str">
        <f>VLOOKUP(A216,'[1]BASE DTPA'!A:CX,10,0)</f>
        <v>N/A</v>
      </c>
      <c r="K216" s="1">
        <f>VLOOKUP(A216,'[1]BASE DTPA'!A:CY,11,0)</f>
        <v>80111600</v>
      </c>
      <c r="L216" s="6">
        <f>VLOOKUP(A216,'[1]BASE DTPA'!A:CZ,15,0)</f>
        <v>3670920</v>
      </c>
      <c r="M216" s="6">
        <f>VLOOKUP(A216,'[1]BASE DTPA'!A:DA,16,0)</f>
        <v>28021356</v>
      </c>
      <c r="N216" s="1" t="str">
        <f>VLOOKUP(A216,'[1]BASE DTPA'!A:DB,18,0)</f>
        <v>1 PERSONA NATURAL</v>
      </c>
      <c r="O216" s="1" t="str">
        <f>VLOOKUP(A216,'[1]BASE DTPA'!A:DC,19,0)</f>
        <v>3 CÉDULA DE CIUDADANÍA</v>
      </c>
      <c r="P216" s="6">
        <f>VLOOKUP(A216,'[1]BASE DTPA'!A:DD,20,0)</f>
        <v>1143861129</v>
      </c>
      <c r="Q216" s="6" t="str">
        <f>VLOOKUP(A216,'[1]BASE DTPA'!A:DE,22,0)</f>
        <v>N-A</v>
      </c>
      <c r="R216" s="1" t="str">
        <f>VLOOKUP(A216,'[1]BASE DTPA'!A:DF,38,0)</f>
        <v>DTPA</v>
      </c>
      <c r="S216" s="1">
        <f>VLOOKUP(A216,'[1]BASE DTPA'!A:DG,43,0)</f>
        <v>234</v>
      </c>
      <c r="T216" s="7">
        <f>VLOOKUP(A216,'[1]BASE DTPA'!A:DH,53,0)</f>
        <v>45784</v>
      </c>
      <c r="U216" s="15">
        <f>VLOOKUP(A216,'[1]BASE DTPA'!A:DI,54,0)</f>
        <v>46021</v>
      </c>
      <c r="V216" s="1">
        <f>VLOOKUP(A216,'[1]BASE DTPA'!A:DJ,79,0)</f>
        <v>0</v>
      </c>
      <c r="W216" s="1" t="s">
        <v>373</v>
      </c>
      <c r="X216" s="10" t="str">
        <f>VLOOKUP(A216,'[1]BASE DTPA'!A:DL,70,0)</f>
        <v xml:space="preserve">https://community.secop.gov.co/Public/Tendering/ContractDetailView/Index?UniqueIdentifier=CO1.PCCNTR.7853772 </v>
      </c>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row>
    <row r="217" spans="1:92" x14ac:dyDescent="0.3">
      <c r="A217" s="2" t="s">
        <v>237</v>
      </c>
      <c r="B217" s="3" t="str">
        <f>VLOOKUP(A217,'[1]BASE DTPA'!A:CN,2,0)</f>
        <v>2 NACION</v>
      </c>
      <c r="C217" s="3" t="str">
        <f>VLOOKUP(A217,'[1]BASE DTPA'!A:CQ,3,0)</f>
        <v>CPS-DTPA-217-2025</v>
      </c>
      <c r="D217" s="3" t="str">
        <f>VLOOKUP(A217,'[1]BASE DTPA'!A:CR,4,0)</f>
        <v>MARGARITA MARÍA MARÍN RESTREPO</v>
      </c>
      <c r="E217" s="14">
        <f>VLOOKUP(A217,'[1]BASE DTPA'!A:CS,5,0)</f>
        <v>45797</v>
      </c>
      <c r="F217" s="5" t="str">
        <f>VLOOKUP(A217,'[1]BASE DTPA'!A:CT,6,0)</f>
        <v>Prestar servicios profesionales con plena autonomía técnica y administrativa en el Dirección Territorial Pacifico para orientar jurídicamente las acciones que se adelanten dentro del proceso de implementación de acciones de prevención, vigilancia y control en las áreas protegidas de administradas por la DTPA, especialmente las relacionadas con el proceso sancionatorio ambiental, en el marco de la conservación de la diversidad biológica de las Áreas Protegidas del SINAP Nacional.</v>
      </c>
      <c r="G217" s="14" t="str">
        <f>VLOOKUP(A217,'[1]BASE DTPA'!A:CU,7,0)</f>
        <v>PROFESIONAL</v>
      </c>
      <c r="H217" s="3" t="str">
        <f>VLOOKUP(A217,'[1]BASE DTPA'!A:CV,8,0)</f>
        <v>2 CONTRATACIÓN DIRECTA</v>
      </c>
      <c r="I217" s="3" t="str">
        <f>VLOOKUP(A217,'[1]BASE DTPA'!A:CW,9,0)</f>
        <v>14 PRESTACIÓN DE SERVICIOS</v>
      </c>
      <c r="J217" s="1" t="str">
        <f>VLOOKUP(A217,'[1]BASE DTPA'!A:CX,10,0)</f>
        <v>N/A</v>
      </c>
      <c r="K217" s="1">
        <f>VLOOKUP(A217,'[1]BASE DTPA'!A:CY,11,0)</f>
        <v>80111600</v>
      </c>
      <c r="L217" s="6">
        <f>VLOOKUP(A217,'[1]BASE DTPA'!A:CZ,15,0)</f>
        <v>6347913</v>
      </c>
      <c r="M217" s="6">
        <f>VLOOKUP(A217,'[1]BASE DTPA'!A:DA,16,0)</f>
        <v>46551362</v>
      </c>
      <c r="N217" s="6" t="str">
        <f>VLOOKUP(A217,'[1]BASE DTPA'!A:DB,18,0)</f>
        <v>1 PERSONA NATURAL</v>
      </c>
      <c r="O217" s="1" t="str">
        <f>VLOOKUP(A217,'[1]BASE DTPA'!A:DC,19,0)</f>
        <v>3 CÉDULA DE CIUDADANÍA</v>
      </c>
      <c r="P217" s="6">
        <f>VLOOKUP(A217,'[1]BASE DTPA'!A:DD,20,0)</f>
        <v>66825047</v>
      </c>
      <c r="Q217" s="6" t="str">
        <f>VLOOKUP(A217,'[1]BASE DTPA'!A:DE,22,0)</f>
        <v>N-A</v>
      </c>
      <c r="R217" s="1" t="str">
        <f>VLOOKUP(A217,'[1]BASE DTPA'!A:DF,38,0)</f>
        <v>DTPA</v>
      </c>
      <c r="S217" s="6">
        <f>VLOOKUP(A217,'[1]BASE DTPA'!A:DG,43,0)</f>
        <v>221</v>
      </c>
      <c r="T217" s="16">
        <f>VLOOKUP(A217,'[1]BASE DTPA'!A:DH,53,0)</f>
        <v>45797</v>
      </c>
      <c r="U217" s="16">
        <f>VLOOKUP(A217,'[1]BASE DTPA'!A:DI,54,0)</f>
        <v>46022</v>
      </c>
      <c r="V217" s="17">
        <f>VLOOKUP(A217,'[1]BASE DTPA'!A:DJ,79,0)</f>
        <v>0</v>
      </c>
      <c r="W217" s="1" t="s">
        <v>373</v>
      </c>
      <c r="X217" s="10" t="str">
        <f>VLOOKUP(A217,'[1]BASE DTPA'!A:DL,70,0)</f>
        <v xml:space="preserve">https://community.secop.gov.co/Public/Tendering/ContractDetailView/Index?UniqueIdentifier=CO1.PCCNTR.7892185 </v>
      </c>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row>
    <row r="218" spans="1:92" x14ac:dyDescent="0.3">
      <c r="A218" s="13" t="s">
        <v>238</v>
      </c>
      <c r="B218" s="3" t="str">
        <f>VLOOKUP(A218,'[1]BASE DTPA'!A:CN,2,0)</f>
        <v>2 NACION</v>
      </c>
      <c r="C218" s="3" t="str">
        <f>VLOOKUP(A218,'[1]BASE DTPA'!A:CQ,3,0)</f>
        <v>CPS-DTPA-218-2025</v>
      </c>
      <c r="D218" s="3" t="str">
        <f>VLOOKUP(A218,'[1]BASE DTPA'!A:CR,4,0)</f>
        <v>DANIELA MEJÍA CASTAÑEDA</v>
      </c>
      <c r="E218" s="14">
        <f>VLOOKUP(A218,'[1]BASE DTPA'!A:CS,5,0)</f>
        <v>45799</v>
      </c>
      <c r="F218" s="5" t="str">
        <f>VLOOKUP(A218,'[1]BASE DTPA'!A:CT,6,0)</f>
        <v>Prestar servicios profesionales con plena autonomía técnica y administrativa en la Dirección Territorial Pacífico en el desarrollo de las acciones de implementación del proceso sancionatorio de Autoridad Ambiental, en el marco de la conservación de la diversidad biológica de las áreas protegidas del SINAP nacional.</v>
      </c>
      <c r="G218" s="3" t="str">
        <f>VLOOKUP(A218,'[1]BASE DTPA'!A:CU,7,0)</f>
        <v>PROFESIONAL</v>
      </c>
      <c r="H218" s="3" t="str">
        <f>VLOOKUP(A218,'[1]BASE DTPA'!A:CV,8,0)</f>
        <v>2 CONTRATACIÓN DIRECTA</v>
      </c>
      <c r="I218" s="3" t="str">
        <f>VLOOKUP(A218,'[1]BASE DTPA'!A:CW,9,0)</f>
        <v>14 PRESTACIÓN DE SERVICIOS</v>
      </c>
      <c r="J218" s="1" t="str">
        <f>VLOOKUP(A218,'[1]BASE DTPA'!A:CX,10,0)</f>
        <v>N/A</v>
      </c>
      <c r="K218" s="1">
        <f>VLOOKUP(A218,'[1]BASE DTPA'!A:CY,11,0)</f>
        <v>80111600</v>
      </c>
      <c r="L218" s="6">
        <f>VLOOKUP(A218,'[1]BASE DTPA'!A:CZ,15,0)</f>
        <v>4200744</v>
      </c>
      <c r="M218" s="6">
        <f>VLOOKUP(A218,'[1]BASE DTPA'!A:DA,16,0)</f>
        <v>30665431</v>
      </c>
      <c r="N218" s="1" t="str">
        <f>VLOOKUP(A218,'[1]BASE DTPA'!A:DB,18,0)</f>
        <v>1 PERSONA NATURAL</v>
      </c>
      <c r="O218" s="1" t="str">
        <f>VLOOKUP(A218,'[1]BASE DTPA'!A:DC,19,0)</f>
        <v>3 CÉDULA DE CIUDADANÍA</v>
      </c>
      <c r="P218" s="6">
        <f>VLOOKUP(A218,'[1]BASE DTPA'!A:DD,20,0)</f>
        <v>1107529259</v>
      </c>
      <c r="Q218" s="6" t="str">
        <f>VLOOKUP(A218,'[1]BASE DTPA'!A:DE,22,0)</f>
        <v>N-A</v>
      </c>
      <c r="R218" s="1" t="str">
        <f>VLOOKUP(A218,'[1]BASE DTPA'!A:DF,38,0)</f>
        <v>DTPA</v>
      </c>
      <c r="S218" s="1">
        <f>VLOOKUP(A218,'[1]BASE DTPA'!A:DG,43,0)</f>
        <v>219</v>
      </c>
      <c r="T218" s="7">
        <f>VLOOKUP(A218,'[1]BASE DTPA'!A:DH,53,0)</f>
        <v>45799</v>
      </c>
      <c r="U218" s="15">
        <f>VLOOKUP(A218,'[1]BASE DTPA'!A:DI,54,0)</f>
        <v>46022</v>
      </c>
      <c r="V218" s="1">
        <f>VLOOKUP(A218,'[1]BASE DTPA'!A:DJ,79,0)</f>
        <v>0</v>
      </c>
      <c r="W218" s="1" t="s">
        <v>373</v>
      </c>
      <c r="X218" s="10" t="str">
        <f>VLOOKUP(A218,'[1]BASE DTPA'!A:DL,70,0)</f>
        <v xml:space="preserve">https://community.secop.gov.co/Public/Tendering/ContractDetailView/Index?UniqueIdentifier=CO1.PCCNTR.7901234 </v>
      </c>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row>
    <row r="219" spans="1:92" x14ac:dyDescent="0.3">
      <c r="A219" s="13" t="s">
        <v>239</v>
      </c>
      <c r="B219" s="3" t="str">
        <f>VLOOKUP(A219,'[1]BASE DTPA'!A:CN,2,0)</f>
        <v>2 NACION</v>
      </c>
      <c r="C219" s="3" t="str">
        <f>VLOOKUP(A219,'[1]BASE DTPA'!A:CQ,3,0)</f>
        <v>CPS-DTPA-220-2025</v>
      </c>
      <c r="D219" s="3" t="str">
        <f>VLOOKUP(A219,'[1]BASE DTPA'!A:CR,4,0)</f>
        <v xml:space="preserve">MIGUEL ÁNGEL MARTÍNEZ PRADO </v>
      </c>
      <c r="E219" s="14">
        <f>VLOOKUP(A219,'[1]BASE DTPA'!A:CS,5,0)</f>
        <v>45807</v>
      </c>
      <c r="F219" s="5" t="str">
        <f>VLOOKUP(A219,'[1]BASE DTPA'!A:CT,6,0)</f>
        <v>Prestar servicios profesionales con plena autonomía técnica y administrativa en el DNMI Cabo Manglares para realizar la consolidación, revisión, análisis, reporte de información y demás actividades requeridas para la ejecución del plan de ordenamiento ecoturístico del área protegida en el marco de la conservación de la diversidad biológica de las áreas protegidas del SINAP.</v>
      </c>
      <c r="G219" s="3" t="str">
        <f>VLOOKUP(A219,'[1]BASE DTPA'!A:CU,7,0)</f>
        <v>PROFESIONAL</v>
      </c>
      <c r="H219" s="3" t="str">
        <f>VLOOKUP(A219,'[1]BASE DTPA'!A:CV,8,0)</f>
        <v>2 CONTRATACIÓN DIRECTA</v>
      </c>
      <c r="I219" s="3" t="str">
        <f>VLOOKUP(A219,'[1]BASE DTPA'!A:CW,9,0)</f>
        <v>14 PRESTACIÓN DE SERVICIOS</v>
      </c>
      <c r="J219" s="1" t="str">
        <f>VLOOKUP(A219,'[1]BASE DTPA'!A:CX,10,0)</f>
        <v>N/A</v>
      </c>
      <c r="K219" s="1">
        <f>VLOOKUP(A219,'[1]BASE DTPA'!A:CY,11,0)</f>
        <v>80111600</v>
      </c>
      <c r="L219" s="6">
        <f>VLOOKUP(A219,'[1]BASE DTPA'!A:CZ,15,0)</f>
        <v>4200744</v>
      </c>
      <c r="M219" s="6">
        <f>VLOOKUP(A219,'[1]BASE DTPA'!A:DA,16,0)</f>
        <v>29125158</v>
      </c>
      <c r="N219" s="1" t="str">
        <f>VLOOKUP(A219,'[1]BASE DTPA'!A:DB,18,0)</f>
        <v>1 PERSONA NATURAL</v>
      </c>
      <c r="O219" s="1" t="str">
        <f>VLOOKUP(A219,'[1]BASE DTPA'!A:DC,19,0)</f>
        <v>3 CÉDULA DE CIUDADANÍA</v>
      </c>
      <c r="P219" s="6">
        <f>VLOOKUP(A219,'[1]BASE DTPA'!A:DD,20,0)</f>
        <v>1024552998</v>
      </c>
      <c r="Q219" s="6" t="str">
        <f>VLOOKUP(A219,'[1]BASE DTPA'!A:DE,22,0)</f>
        <v>N-A</v>
      </c>
      <c r="R219" s="1" t="str">
        <f>VLOOKUP(A219,'[1]BASE DTPA'!A:DF,38,0)</f>
        <v>DNMI CABO MANGLARES</v>
      </c>
      <c r="S219" s="1">
        <f>VLOOKUP(A219,'[1]BASE DTPA'!A:DG,43,0)</f>
        <v>208</v>
      </c>
      <c r="T219" s="7">
        <f>VLOOKUP(A219,'[1]BASE DTPA'!A:DH,53,0)</f>
        <v>45811</v>
      </c>
      <c r="U219" s="15">
        <f>VLOOKUP(A219,'[1]BASE DTPA'!A:DI,54,0)</f>
        <v>46021</v>
      </c>
      <c r="V219" s="1">
        <f>VLOOKUP(A219,'[1]BASE DTPA'!A:DJ,79,0)</f>
        <v>0</v>
      </c>
      <c r="W219" s="1" t="s">
        <v>373</v>
      </c>
      <c r="X219" s="10" t="str">
        <f>VLOOKUP(A219,'[1]BASE DTPA'!A:DL,70,0)</f>
        <v xml:space="preserve">https://community.secop.gov.co/Public/Tendering/ContractDetailView/Index?UniqueIdentifier=CO1.PCCNTR.7934040 </v>
      </c>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row>
    <row r="220" spans="1:92" x14ac:dyDescent="0.3">
      <c r="A220" s="13" t="s">
        <v>240</v>
      </c>
      <c r="B220" s="3" t="str">
        <f>VLOOKUP(A220,'[1]BASE DTPA'!A:CN,2,0)</f>
        <v>2 NACION</v>
      </c>
      <c r="C220" s="3" t="str">
        <f>VLOOKUP(A220,'[1]BASE DTPA'!A:CQ,3,0)</f>
        <v>CPS-DTPA-221-2025</v>
      </c>
      <c r="D220" s="3" t="str">
        <f>VLOOKUP(A220,'[1]BASE DTPA'!A:CR,4,0)</f>
        <v>TATIANA VALENCIA QUIÑONES</v>
      </c>
      <c r="E220" s="14">
        <f>VLOOKUP(A220,'[1]BASE DTPA'!A:CS,5,0)</f>
        <v>45821</v>
      </c>
      <c r="F220" s="5" t="str">
        <f>VLOOKUP(A220,'[1]BASE DTPA'!A:CT,6,0)</f>
        <v>PA01-3202008-9-003 Prestar servicios de apoyo a la gestión con plena autonomía técnica y administrativa en el DNMI Cabo Manglares para realizar la consolidación, revisión, análisis, reporte de información y demás actividades requeridas para la ejecución del plan de ordenamiento ecoturístico del área protegida en el marco de la conservación de la diversidad biológica de las áreas protegidas del SINAP.</v>
      </c>
      <c r="G220" s="3" t="str">
        <f>VLOOKUP(A220,'[1]BASE DTPA'!A:CU,7,0)</f>
        <v>APOYO A LA GESTIÓN</v>
      </c>
      <c r="H220" s="3" t="str">
        <f>VLOOKUP(A220,'[1]BASE DTPA'!A:CV,8,0)</f>
        <v>2 CONTRATACIÓN DIRECTA</v>
      </c>
      <c r="I220" s="3" t="str">
        <f>VLOOKUP(A220,'[1]BASE DTPA'!A:CW,9,0)</f>
        <v>14 PRESTACIÓN DE SERVICIOS</v>
      </c>
      <c r="J220" s="1" t="str">
        <f>VLOOKUP(A220,'[1]BASE DTPA'!A:CX,10,0)</f>
        <v>N/A</v>
      </c>
      <c r="K220" s="1">
        <f>VLOOKUP(A220,'[1]BASE DTPA'!A:CY,11,0)</f>
        <v>80111600</v>
      </c>
      <c r="L220" s="6">
        <f>VLOOKUP(A220,'[1]BASE DTPA'!A:CZ,15,0)</f>
        <v>2948106</v>
      </c>
      <c r="M220" s="6">
        <f>VLOOKUP(A220,'[1]BASE DTPA'!A:DA,16,0)</f>
        <v>19162689</v>
      </c>
      <c r="N220" s="1" t="str">
        <f>VLOOKUP(A220,'[1]BASE DTPA'!A:DB,18,0)</f>
        <v>1 PERSONA NATURAL</v>
      </c>
      <c r="O220" s="1" t="str">
        <f>VLOOKUP(A220,'[1]BASE DTPA'!A:DC,19,0)</f>
        <v>3 CÉDULA DE CIUDADANÍA</v>
      </c>
      <c r="P220" s="6">
        <f>VLOOKUP(A220,'[1]BASE DTPA'!A:DD,20,0)</f>
        <v>1087194922</v>
      </c>
      <c r="Q220" s="6" t="str">
        <f>VLOOKUP(A220,'[1]BASE DTPA'!A:DE,22,0)</f>
        <v>N-A</v>
      </c>
      <c r="R220" s="1" t="str">
        <f>VLOOKUP(A220,'[1]BASE DTPA'!A:DF,38,0)</f>
        <v>DNMI CABO MANGLARES</v>
      </c>
      <c r="S220" s="1">
        <f>VLOOKUP(A220,'[1]BASE DTPA'!A:DG,43,0)</f>
        <v>195</v>
      </c>
      <c r="T220" s="7">
        <f>VLOOKUP(A220,'[1]BASE DTPA'!A:DH,53,0)</f>
        <v>45824</v>
      </c>
      <c r="U220" s="15">
        <f>VLOOKUP(A220,'[1]BASE DTPA'!A:DI,54,0)</f>
        <v>46022</v>
      </c>
      <c r="V220" s="1">
        <f>VLOOKUP(A220,'[1]BASE DTPA'!A:DJ,79,0)</f>
        <v>0</v>
      </c>
      <c r="W220" s="1" t="s">
        <v>373</v>
      </c>
      <c r="X220" s="10" t="str">
        <f>VLOOKUP(A220,'[1]BASE DTPA'!A:DL,70,0)</f>
        <v xml:space="preserve">https://community.secop.gov.co/Public/Tendering/ContractDetailView/Index?UniqueIdentifier=CO1.PCCNTR.7978534 </v>
      </c>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row>
    <row r="221" spans="1:92" x14ac:dyDescent="0.3">
      <c r="A221" s="13" t="s">
        <v>241</v>
      </c>
      <c r="B221" s="3" t="str">
        <f>VLOOKUP(A221,'[1]BASE DTPA'!A:CN,2,0)</f>
        <v>2 NACION</v>
      </c>
      <c r="C221" s="3" t="str">
        <f>VLOOKUP(A221,'[1]BASE DTPA'!A:CQ,3,0)</f>
        <v>CPS-DTPA-219-2025</v>
      </c>
      <c r="D221" s="3" t="str">
        <f>VLOOKUP(A221,'[1]BASE DTPA'!A:CR,4,0)</f>
        <v>ISAUL TIGRE TABORDA</v>
      </c>
      <c r="E221" s="14">
        <f>VLOOKUP(A221,'[1]BASE DTPA'!A:CS,5,0)</f>
        <v>45805</v>
      </c>
      <c r="F221" s="5" t="str">
        <f>VLOOKUP(A221,'[1]BASE DTPA'!A:CT,6,0)</f>
        <v>PA01-3202008-9-004 Prestar servicio de apoyo a la gestión con plena autonomia tecnica y administrativa en el DNMI Cabo Manglares en el desarrollo de las actividades operativas de la estrategia de ecoturismo, en proceso de formulación e implementación en el área protegida en el marco de la conservación de la diversidad biológica de las áreas protegidas del SINAP nacional</v>
      </c>
      <c r="G221" s="3" t="str">
        <f>VLOOKUP(A221,'[1]BASE DTPA'!A:CU,7,0)</f>
        <v>APOYO A LA GESTIÓN</v>
      </c>
      <c r="H221" s="3" t="str">
        <f>VLOOKUP(A221,'[1]BASE DTPA'!A:CV,8,0)</f>
        <v>2 CONTRATACIÓN DIRECTA</v>
      </c>
      <c r="I221" s="3" t="str">
        <f>VLOOKUP(A221,'[1]BASE DTPA'!A:CW,9,0)</f>
        <v>14 PRESTACIÓN DE SERVICIOS</v>
      </c>
      <c r="J221" s="1" t="str">
        <f>VLOOKUP(A221,'[1]BASE DTPA'!A:CX,10,0)</f>
        <v>N/A</v>
      </c>
      <c r="K221" s="1">
        <f>VLOOKUP(A221,'[1]BASE DTPA'!A:CY,11,0)</f>
        <v>80111600</v>
      </c>
      <c r="L221" s="6">
        <f>VLOOKUP(A221,'[1]BASE DTPA'!A:CZ,15,0)</f>
        <v>1836237</v>
      </c>
      <c r="M221" s="6">
        <f>VLOOKUP(A221,'[1]BASE DTPA'!A:DA,16,0)</f>
        <v>10833798</v>
      </c>
      <c r="N221" s="1" t="str">
        <f>VLOOKUP(A221,'[1]BASE DTPA'!A:DB,18,0)</f>
        <v>1 PERSONA NATURAL</v>
      </c>
      <c r="O221" s="1" t="str">
        <f>VLOOKUP(A221,'[1]BASE DTPA'!A:DC,19,0)</f>
        <v>3 CÉDULA DE CIUDADANÍA</v>
      </c>
      <c r="P221" s="6">
        <f>VLOOKUP(A221,'[1]BASE DTPA'!A:DD,20,0)</f>
        <v>1004611022</v>
      </c>
      <c r="Q221" s="6" t="str">
        <f>VLOOKUP(A221,'[1]BASE DTPA'!A:DE,22,0)</f>
        <v>N-A</v>
      </c>
      <c r="R221" s="1" t="str">
        <f>VLOOKUP(A221,'[1]BASE DTPA'!A:DF,38,0)</f>
        <v>DNMI CABO MANGLARES</v>
      </c>
      <c r="S221" s="1">
        <f>VLOOKUP(A221,'[1]BASE DTPA'!A:DG,43,0)</f>
        <v>211</v>
      </c>
      <c r="T221" s="7">
        <f>VLOOKUP(A221,'[1]BASE DTPA'!A:DH,53,0)</f>
        <v>45806</v>
      </c>
      <c r="U221" s="15">
        <f>VLOOKUP(A221,'[1]BASE DTPA'!A:DI,54,0)</f>
        <v>46022</v>
      </c>
      <c r="V221" s="1">
        <f>VLOOKUP(A221,'[1]BASE DTPA'!A:DJ,79,0)</f>
        <v>0</v>
      </c>
      <c r="W221" s="1" t="s">
        <v>373</v>
      </c>
      <c r="X221" s="10" t="str">
        <f>VLOOKUP(A221,'[1]BASE DTPA'!A:DL,70,0)</f>
        <v xml:space="preserve">https://community.secop.gov.co/Public/Tendering/ContractDetailView/Index?UniqueIdentifier=CO1.PCCNTR.7923630 </v>
      </c>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row>
    <row r="222" spans="1:92" x14ac:dyDescent="0.3">
      <c r="A222" s="13" t="s">
        <v>242</v>
      </c>
      <c r="B222" s="3" t="str">
        <f>VLOOKUP(A222,'[1]BASE DTPA'!A:CN,2,0)</f>
        <v>2 NACION</v>
      </c>
      <c r="C222" s="3" t="str">
        <f>VLOOKUP(A222,'[1]BASE DTPA'!A:CQ,3,0)</f>
        <v>CPS-DTPA-222-2025</v>
      </c>
      <c r="D222" s="3" t="str">
        <f>VLOOKUP(A222,'[1]BASE DTPA'!A:CR,4,0)</f>
        <v>HÉCTOR JAVIER MONTAÑO MANCILLA</v>
      </c>
      <c r="E222" s="14">
        <f>VLOOKUP(A222,'[1]BASE DTPA'!A:CS,5,0)</f>
        <v>45827</v>
      </c>
      <c r="F222" s="5" t="str">
        <f>VLOOKUP(A222,'[1]BASE DTPA'!A:CT,6,0)</f>
        <v>PA00-3202032-1-070 Prestar servicios de apoyo a la gestión con plena autonomía técnica y administrativa en el SFF Malpelo para desarrollar las actividades operativas de prevención, vigilancia y control en el marco de la conservación de la diversidad biológica de las áreas protegidas del SINAP nacional.</v>
      </c>
      <c r="G222" s="3" t="str">
        <f>VLOOKUP(A222,'[1]BASE DTPA'!A:CU,7,0)</f>
        <v>APOYO A LA GESTIÓN</v>
      </c>
      <c r="H222" s="3" t="str">
        <f>VLOOKUP(A222,'[1]BASE DTPA'!A:CV,8,0)</f>
        <v>2 CONTRATACIÓN DIRECTA</v>
      </c>
      <c r="I222" s="3" t="str">
        <f>VLOOKUP(A222,'[1]BASE DTPA'!A:CW,9,0)</f>
        <v>14 PRESTACIÓN DE SERVICIOS</v>
      </c>
      <c r="J222" s="1" t="str">
        <f>VLOOKUP(A222,'[1]BASE DTPA'!A:CX,10,0)</f>
        <v>N/A</v>
      </c>
      <c r="K222" s="1">
        <f>VLOOKUP(A222,'[1]BASE DTPA'!A:CY,11,0)</f>
        <v>80111600</v>
      </c>
      <c r="L222" s="6">
        <f>VLOOKUP(A222,'[1]BASE DTPA'!A:CZ,15,0)</f>
        <v>3226850</v>
      </c>
      <c r="M222" s="6">
        <f>VLOOKUP(A222,'[1]BASE DTPA'!A:DA,16,0)</f>
        <v>19361100</v>
      </c>
      <c r="N222" s="1" t="str">
        <f>VLOOKUP(A222,'[1]BASE DTPA'!A:DB,18,0)</f>
        <v>1 PERSONA NATURAL</v>
      </c>
      <c r="O222" s="1" t="str">
        <f>VLOOKUP(A222,'[1]BASE DTPA'!A:DC,19,0)</f>
        <v>3 CÉDULA DE CIUDADANÍA</v>
      </c>
      <c r="P222" s="6">
        <f>VLOOKUP(A222,'[1]BASE DTPA'!A:DD,20,0)</f>
        <v>10387423</v>
      </c>
      <c r="Q222" s="6" t="str">
        <f>VLOOKUP(A222,'[1]BASE DTPA'!A:DE,22,0)</f>
        <v>N-A</v>
      </c>
      <c r="R222" s="1" t="str">
        <f>VLOOKUP(A222,'[1]BASE DTPA'!A:DF,38,0)</f>
        <v>SFF MALPELO</v>
      </c>
      <c r="S222" s="1">
        <f>VLOOKUP(A222,'[1]BASE DTPA'!A:DG,43,0)</f>
        <v>180</v>
      </c>
      <c r="T222" s="7">
        <f>VLOOKUP(A222,'[1]BASE DTPA'!A:DH,53,0)</f>
        <v>45827</v>
      </c>
      <c r="U222" s="15">
        <f>VLOOKUP(A222,'[1]BASE DTPA'!A:DI,54,0)</f>
        <v>46009</v>
      </c>
      <c r="V222" s="1">
        <f>VLOOKUP(A222,'[1]BASE DTPA'!A:DJ,79,0)</f>
        <v>0</v>
      </c>
      <c r="W222" s="1" t="s">
        <v>373</v>
      </c>
      <c r="X222" s="10" t="str">
        <f>VLOOKUP(A222,'[1]BASE DTPA'!A:DL,70,0)</f>
        <v xml:space="preserve">https://community.secop.gov.co/Public/Tendering/ContractDetailView/Index?UniqueIdentifier=CO1.PCCNTR.7998067 </v>
      </c>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row>
    <row r="223" spans="1:92" x14ac:dyDescent="0.3">
      <c r="A223" s="13" t="s">
        <v>243</v>
      </c>
      <c r="B223" s="3" t="str">
        <f>VLOOKUP(A223,'[1]BASE DTPA'!A:CN,2,0)</f>
        <v>2 NACION</v>
      </c>
      <c r="C223" s="3" t="str">
        <f>VLOOKUP(A223,'[1]BASE DTPA'!A:CQ,3,0)</f>
        <v>CPS-DTPA-223-2025</v>
      </c>
      <c r="D223" s="3" t="str">
        <f>VLOOKUP(A223,'[1]BASE DTPA'!A:CR,4,0)</f>
        <v>STEPHANIE ANDREA RODRÍGUEZ VALENCIA</v>
      </c>
      <c r="E223" s="14">
        <f>VLOOKUP(A223,'[1]BASE DTPA'!A:CS,5,0)</f>
        <v>45840</v>
      </c>
      <c r="F223" s="5" t="str">
        <f>VLOOKUP(A223,'[1]BASE DTPA'!A:CT,6,0)</f>
        <v>PA00-3202008-15-073 Prestar servicios profesionales con plena autonomía técnica y administrativa para realizar el acompañamiento y apoyo en la gestión precontractual, el seguimiento contractual y poscontractual de la Dirección Territorial Pacífico y sus áreas protegidas con el fin de fortalecer los procesos administrativos de las áreas de SPNNC en el marco de la conservación de la diversidad biológica de las áreas protegidas del SINAP nacional.</v>
      </c>
      <c r="G223" s="3" t="str">
        <f>VLOOKUP(A223,'[1]BASE DTPA'!A:CU,7,0)</f>
        <v>PROFESIONAL</v>
      </c>
      <c r="H223" s="3" t="str">
        <f>VLOOKUP(A223,'[1]BASE DTPA'!A:CV,8,0)</f>
        <v>2 CONTRATACIÓN DIRECTA</v>
      </c>
      <c r="I223" s="3" t="str">
        <f>VLOOKUP(A223,'[1]BASE DTPA'!A:CW,9,0)</f>
        <v>14 PRESTACIÓN DE SERVICIOS</v>
      </c>
      <c r="J223" s="1" t="str">
        <f>VLOOKUP(A223,'[1]BASE DTPA'!A:CX,10,0)</f>
        <v>N/A</v>
      </c>
      <c r="K223" s="1">
        <f>VLOOKUP(A223,'[1]BASE DTPA'!A:CY,11,0)</f>
        <v>80111600</v>
      </c>
      <c r="L223" s="6">
        <f>VLOOKUP(A223,'[1]BASE DTPA'!A:CZ,15,0)</f>
        <v>6347913</v>
      </c>
      <c r="M223" s="6">
        <f>VLOOKUP(A223,'[1]BASE DTPA'!A:DA,16,0)</f>
        <v>37875881</v>
      </c>
      <c r="N223" s="1" t="str">
        <f>VLOOKUP(A223,'[1]BASE DTPA'!A:DB,18,0)</f>
        <v>1 PERSONA NATURAL</v>
      </c>
      <c r="O223" s="1" t="str">
        <f>VLOOKUP(A223,'[1]BASE DTPA'!A:DC,19,0)</f>
        <v>3 CÉDULA DE CIUDADANÍA</v>
      </c>
      <c r="P223" s="6">
        <f>VLOOKUP(A223,'[1]BASE DTPA'!A:DD,20,0)</f>
        <v>1113658402</v>
      </c>
      <c r="Q223" s="6" t="str">
        <f>VLOOKUP(A223,'[1]BASE DTPA'!A:DE,22,0)</f>
        <v>N-A</v>
      </c>
      <c r="R223" s="1" t="str">
        <f>VLOOKUP(A223,'[1]BASE DTPA'!A:DF,38,0)</f>
        <v>DTPA</v>
      </c>
      <c r="S223" s="1">
        <f>VLOOKUP(A223,'[1]BASE DTPA'!A:DG,43,0)</f>
        <v>179</v>
      </c>
      <c r="T223" s="7">
        <f>VLOOKUP(A223,'[1]BASE DTPA'!A:DH,53,0)</f>
        <v>45840</v>
      </c>
      <c r="U223" s="15">
        <f>VLOOKUP(A223,'[1]BASE DTPA'!A:DI,54,0)</f>
        <v>46022</v>
      </c>
      <c r="V223" s="1">
        <f>VLOOKUP(A223,'[1]BASE DTPA'!A:DJ,79,0)</f>
        <v>0</v>
      </c>
      <c r="W223" s="1" t="s">
        <v>373</v>
      </c>
      <c r="X223" s="10" t="str">
        <f>VLOOKUP(A223,'[1]BASE DTPA'!A:DL,70,0)</f>
        <v xml:space="preserve">https://community.secop.gov.co/Public/Tendering/ContractDetailView/Index?UniqueIdentifier=CO1.PCCNTR.8038485 </v>
      </c>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row>
    <row r="224" spans="1:92" x14ac:dyDescent="0.3">
      <c r="A224" s="13" t="s">
        <v>244</v>
      </c>
      <c r="B224" s="3" t="str">
        <f>VLOOKUP(A224,'[1]BASE DTPA'!A:CN,2,0)</f>
        <v>2 NACION</v>
      </c>
      <c r="C224" s="3" t="str">
        <f>VLOOKUP(A224,'[1]BASE DTPA'!A:CQ,3,0)</f>
        <v>CPS-DTPA-224-2025</v>
      </c>
      <c r="D224" s="3" t="str">
        <f>VLOOKUP(A224,'[1]BASE DTPA'!A:CR,4,0)</f>
        <v>RODRIGO EDUARDO ERAZO GUTIÉRREZ</v>
      </c>
      <c r="E224" s="14">
        <f>VLOOKUP(A224,'[1]BASE DTPA'!A:CS,5,0)</f>
        <v>45845</v>
      </c>
      <c r="F224" s="5" t="str">
        <f>VLOOKUP(A224,'[1]BASE DTPA'!A:CT,6,0)</f>
        <v>Prestar servicios profesionales con plena autonomía técnica y administrativa en la Dirección Territorial Pacífico y sus áreas protegidas, generando conceptos técnicos ambientales relacionados con los procesos sancionatorios ambientales que adelantan la Dirección Territorial Pacífico y el registro de reservas naturales de la sociedad civil, en el marco de la conservación de la diversidad biológica de las Áreas Protegidas del SINAP Nacional.</v>
      </c>
      <c r="G224" s="3" t="str">
        <f>VLOOKUP(A224,'[1]BASE DTPA'!A:CU,7,0)</f>
        <v>PROFESIONAL</v>
      </c>
      <c r="H224" s="3" t="str">
        <f>VLOOKUP(A224,'[1]BASE DTPA'!A:CV,8,0)</f>
        <v>2 CONTRATACIÓN DIRECTA</v>
      </c>
      <c r="I224" s="3" t="str">
        <f>VLOOKUP(A224,'[1]BASE DTPA'!A:CW,9,0)</f>
        <v>14 PRESTACIÓN DE SERVICIOS</v>
      </c>
      <c r="J224" s="1" t="str">
        <f>VLOOKUP(A224,'[1]BASE DTPA'!A:CX,10,0)</f>
        <v>N/A</v>
      </c>
      <c r="K224" s="1">
        <f>VLOOKUP(A224,'[1]BASE DTPA'!A:CY,11,0)</f>
        <v>80111600</v>
      </c>
      <c r="L224" s="6">
        <f>VLOOKUP(A224,'[1]BASE DTPA'!A:CZ,15,0)</f>
        <v>4620818</v>
      </c>
      <c r="M224" s="6">
        <f>VLOOKUP(A224,'[1]BASE DTPA'!A:DA,16,0)</f>
        <v>23104090</v>
      </c>
      <c r="N224" s="1" t="str">
        <f>VLOOKUP(A224,'[1]BASE DTPA'!A:DB,18,0)</f>
        <v>1 PERSONA NATURAL</v>
      </c>
      <c r="O224" s="1" t="str">
        <f>VLOOKUP(A224,'[1]BASE DTPA'!A:DC,19,0)</f>
        <v>3 CÉDULA DE CIUDADANÍA</v>
      </c>
      <c r="P224" s="6">
        <f>VLOOKUP(A224,'[1]BASE DTPA'!A:DD,20,0)</f>
        <v>1061693625</v>
      </c>
      <c r="Q224" s="6" t="str">
        <f>VLOOKUP(A224,'[1]BASE DTPA'!A:DE,22,0)</f>
        <v>N-A</v>
      </c>
      <c r="R224" s="1" t="str">
        <f>VLOOKUP(A224,'[1]BASE DTPA'!A:DF,38,0)</f>
        <v>DTPA</v>
      </c>
      <c r="S224" s="1">
        <f>VLOOKUP(A224,'[1]BASE DTPA'!A:DG,43,0)</f>
        <v>150</v>
      </c>
      <c r="T224" s="7">
        <f>VLOOKUP(A224,'[1]BASE DTPA'!A:DH,53,0)</f>
        <v>45846</v>
      </c>
      <c r="U224" s="15">
        <f>VLOOKUP(A224,'[1]BASE DTPA'!A:DI,54,0)</f>
        <v>46022</v>
      </c>
      <c r="V224" s="1">
        <f>VLOOKUP(A224,'[1]BASE DTPA'!A:DJ,79,0)</f>
        <v>0</v>
      </c>
      <c r="W224" s="1" t="s">
        <v>373</v>
      </c>
      <c r="X224" s="10" t="str">
        <f>VLOOKUP(A224,'[1]BASE DTPA'!A:DL,70,0)</f>
        <v xml:space="preserve">https://community.secop.gov.co/Public/Tendering/ContractDetailView/Index?UniqueIdentifier=CO1.PCCNTR.8055272 </v>
      </c>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row>
    <row r="225" spans="1:92" x14ac:dyDescent="0.3">
      <c r="A225" s="13" t="s">
        <v>245</v>
      </c>
      <c r="B225" s="3" t="str">
        <f>VLOOKUP(A225,'[1]BASE DTPA'!A:CN,2,0)</f>
        <v>2 NACION</v>
      </c>
      <c r="C225" s="3" t="str">
        <f>VLOOKUP(A225,'[1]BASE DTPA'!A:CQ,3,0)</f>
        <v>CPS-DTPA-225-2025</v>
      </c>
      <c r="D225" s="3" t="str">
        <f>VLOOKUP(A225,'[1]BASE DTPA'!A:CR,4,0)</f>
        <v>ADRIANA JIMENA SARRIA CORTES</v>
      </c>
      <c r="E225" s="14">
        <f>VLOOKUP(A225,'[1]BASE DTPA'!A:CS,5,0)</f>
        <v>45848</v>
      </c>
      <c r="F225" s="5" t="str">
        <f>VLOOKUP(A225,'[1]BASE DTPA'!A:CT,6,0)</f>
        <v>PA06-3202052-8-022 Prestar servicios profesionales con plena autonomía técnica y administrativa en PNN los Katíos en desarrollo de las actividades necesarias en el proceso de actualización del plan de manejo del área protegida, en el marco de la conservación de la diversidad biológica de las áreas protegidas del SINAP nacional.</v>
      </c>
      <c r="G225" s="3" t="str">
        <f>VLOOKUP(A225,'[1]BASE DTPA'!A:CU,7,0)</f>
        <v>PROFESIONAL</v>
      </c>
      <c r="H225" s="3" t="str">
        <f>VLOOKUP(A225,'[1]BASE DTPA'!A:CV,8,0)</f>
        <v>2 CONTRATACIÓN DIRECTA</v>
      </c>
      <c r="I225" s="3" t="str">
        <f>VLOOKUP(A225,'[1]BASE DTPA'!A:CW,9,0)</f>
        <v>14 PRESTACIÓN DE SERVICIOS</v>
      </c>
      <c r="J225" s="1" t="str">
        <f>VLOOKUP(A225,'[1]BASE DTPA'!A:CX,10,0)</f>
        <v>N/A</v>
      </c>
      <c r="K225" s="1">
        <f>VLOOKUP(A225,'[1]BASE DTPA'!A:CY,11,0)</f>
        <v>80111600</v>
      </c>
      <c r="L225" s="6">
        <f>VLOOKUP(A225,'[1]BASE DTPA'!A:CZ,15,0)</f>
        <v>4620818</v>
      </c>
      <c r="M225" s="6">
        <f>VLOOKUP(A225,'[1]BASE DTPA'!A:DA,16,0)</f>
        <v>18945354</v>
      </c>
      <c r="N225" s="1" t="str">
        <f>VLOOKUP(A225,'[1]BASE DTPA'!A:DB,18,0)</f>
        <v>1 PERSONA NATURAL</v>
      </c>
      <c r="O225" s="1" t="str">
        <f>VLOOKUP(A225,'[1]BASE DTPA'!A:DC,19,0)</f>
        <v>3 CÉDULA DE CIUDADANÍA</v>
      </c>
      <c r="P225" s="6">
        <f>VLOOKUP(A225,'[1]BASE DTPA'!A:DD,20,0)</f>
        <v>34565108</v>
      </c>
      <c r="Q225" s="6" t="str">
        <f>VLOOKUP(A225,'[1]BASE DTPA'!A:DE,22,0)</f>
        <v>N-A</v>
      </c>
      <c r="R225" s="1" t="str">
        <f>VLOOKUP(A225,'[1]BASE DTPA'!A:DF,38,0)</f>
        <v>PNN LOS KATIOS</v>
      </c>
      <c r="S225" s="1">
        <f>VLOOKUP(A225,'[1]BASE DTPA'!A:DG,43,0)</f>
        <v>123</v>
      </c>
      <c r="T225" s="7">
        <f>VLOOKUP(A225,'[1]BASE DTPA'!A:DH,53,0)</f>
        <v>45848</v>
      </c>
      <c r="U225" s="15">
        <f>VLOOKUP(A225,'[1]BASE DTPA'!A:DI,54,0)</f>
        <v>45973</v>
      </c>
      <c r="V225" s="1">
        <f>VLOOKUP(A225,'[1]BASE DTPA'!A:DJ,79,0)</f>
        <v>0</v>
      </c>
      <c r="W225" s="1" t="s">
        <v>373</v>
      </c>
      <c r="X225" s="10" t="str">
        <f>VLOOKUP(A225,'[1]BASE DTPA'!A:DL,70,0)</f>
        <v xml:space="preserve">https://community.secop.gov.co/Public/Tendering/ContractDetailView/Index?UniqueIdentifier=CO1.PCCNTR.8069123 </v>
      </c>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row>
    <row r="226" spans="1:92" x14ac:dyDescent="0.3">
      <c r="A226" s="13" t="s">
        <v>246</v>
      </c>
      <c r="B226" s="3" t="str">
        <f>VLOOKUP(A226,'[1]BASE DTPA'!A:CN,2,0)</f>
        <v>1 FONAM</v>
      </c>
      <c r="C226" s="3" t="str">
        <f>VLOOKUP(A226,'[1]BASE DTPA'!A:CQ,3,0)</f>
        <v>CPS-DTPA-226-2025</v>
      </c>
      <c r="D226" s="3" t="str">
        <f>VLOOKUP(A226,'[1]BASE DTPA'!A:CR,4,0)</f>
        <v>VICTOR HUGO RAMOS RODRIGUEZ</v>
      </c>
      <c r="E226" s="14">
        <f>VLOOKUP(A226,'[1]BASE DTPA'!A:CS,5,0)</f>
        <v>45852</v>
      </c>
      <c r="F226" s="5" t="str">
        <f>VLOOKUP(A226,'[1]BASE DTPA'!A:CT,6,0)</f>
        <v xml:space="preserve">PA04-3202032-1-025. Prestar servicios de apoyo a la gestión con plena autonomía técnica y administrativa en el PNN Farallones de Cali, para desarrollar las actividades operativas de la implementación de los instrumentos de planeación, especialmente en los ecosistemas andinos y de páramo, en el marco de la conservación de la diversidad biológica de las áreas protegidas del SINAP nacional.
 </v>
      </c>
      <c r="G226" s="3" t="str">
        <f>VLOOKUP(A226,'[1]BASE DTPA'!A:CU,7,0)</f>
        <v>APOYO A LA GESTIÓN</v>
      </c>
      <c r="H226" s="3" t="str">
        <f>VLOOKUP(A226,'[1]BASE DTPA'!A:CV,8,0)</f>
        <v>2 CONTRATACIÓN DIRECTA</v>
      </c>
      <c r="I226" s="3" t="str">
        <f>VLOOKUP(A226,'[1]BASE DTPA'!A:CW,9,0)</f>
        <v>14 PRESTACIÓN DE SERVICIOS</v>
      </c>
      <c r="J226" s="1" t="str">
        <f>VLOOKUP(A226,'[1]BASE DTPA'!A:CX,10,0)</f>
        <v>N/A</v>
      </c>
      <c r="K226" s="1">
        <f>VLOOKUP(A226,'[1]BASE DTPA'!A:CY,11,0)</f>
        <v>80111600</v>
      </c>
      <c r="L226" s="6">
        <f>VLOOKUP(A226,'[1]BASE DTPA'!A:CZ,15,0)</f>
        <v>1836237</v>
      </c>
      <c r="M226" s="6">
        <f>VLOOKUP(A226,'[1]BASE DTPA'!A:DA,16,0)</f>
        <v>10160511</v>
      </c>
      <c r="N226" s="1" t="str">
        <f>VLOOKUP(A226,'[1]BASE DTPA'!A:DB,18,0)</f>
        <v>1 PERSONA NATURAL</v>
      </c>
      <c r="O226" s="1" t="str">
        <f>VLOOKUP(A226,'[1]BASE DTPA'!A:DC,19,0)</f>
        <v>3 CÉDULA DE CIUDADANÍA</v>
      </c>
      <c r="P226" s="6">
        <f>VLOOKUP(A226,'[1]BASE DTPA'!A:DD,20,0)</f>
        <v>4376136</v>
      </c>
      <c r="Q226" s="6" t="str">
        <f>VLOOKUP(A226,'[1]BASE DTPA'!A:DE,22,0)</f>
        <v>N-A</v>
      </c>
      <c r="R226" s="1" t="str">
        <f>VLOOKUP(A226,'[1]BASE DTPA'!A:DF,38,0)</f>
        <v>PNN FARALLONES DE CALI</v>
      </c>
      <c r="S226" s="1">
        <f>VLOOKUP(A226,'[1]BASE DTPA'!A:DG,43,0)</f>
        <v>166</v>
      </c>
      <c r="T226" s="7">
        <f>VLOOKUP(A226,'[1]BASE DTPA'!A:DH,53,0)</f>
        <v>45853</v>
      </c>
      <c r="U226" s="15">
        <f>VLOOKUP(A226,'[1]BASE DTPA'!A:DI,54,0)</f>
        <v>46022</v>
      </c>
      <c r="V226" s="1">
        <f>VLOOKUP(A226,'[1]BASE DTPA'!A:DJ,79,0)</f>
        <v>0</v>
      </c>
      <c r="W226" s="1" t="s">
        <v>373</v>
      </c>
      <c r="X226" s="10" t="str">
        <f>VLOOKUP(A226,'[1]BASE DTPA'!A:DL,70,0)</f>
        <v xml:space="preserve">https://community.secop.gov.co/Public/Tendering/ContractDetailView/Index?UniqueIdentifier=CO1.PCCNTR.8083115 </v>
      </c>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row>
    <row r="227" spans="1:92" x14ac:dyDescent="0.3">
      <c r="A227" s="13" t="s">
        <v>247</v>
      </c>
      <c r="B227" s="3" t="str">
        <f>VLOOKUP(A227,'[1]BASE DTPA'!A:CN,2,0)</f>
        <v>2 NACION</v>
      </c>
      <c r="C227" s="3" t="str">
        <f>VLOOKUP(A227,'[1]BASE DTPA'!A:CQ,3,0)</f>
        <v>CPS-DTPA-227-2025</v>
      </c>
      <c r="D227" s="3" t="str">
        <f>VLOOKUP(A227,'[1]BASE DTPA'!A:CR,4,0)</f>
        <v>LAINER ZAMBRANO CORREA</v>
      </c>
      <c r="E227" s="14">
        <f>VLOOKUP(A227,'[1]BASE DTPA'!A:CS,5,0)</f>
        <v>45870</v>
      </c>
      <c r="F227" s="5" t="str">
        <f>VLOOKUP(A227,'[1]BASE DTPA'!A:CT,6,0)</f>
        <v>PA01-3202008-9-014 Prestar servicios de apoyo a la gestión con plena autonomía técnica y administrativa en el DNMI Cabo Manglares en el desarrollo de las actividades operativas de la línea de monitoreo e investigación en el marco de la conservación de la diversidad biológica de las áreas protegidas del SINAP nacional.</v>
      </c>
      <c r="G227" s="3" t="str">
        <f>VLOOKUP(A227,'[1]BASE DTPA'!A:CU,7,0)</f>
        <v>APOYO A LA GESTIÓN</v>
      </c>
      <c r="H227" s="3" t="str">
        <f>VLOOKUP(A227,'[1]BASE DTPA'!A:CV,8,0)</f>
        <v>2 CONTRATACIÓN DIRECTA</v>
      </c>
      <c r="I227" s="3" t="str">
        <f>VLOOKUP(A227,'[1]BASE DTPA'!A:CW,9,0)</f>
        <v>14 PRESTACIÓN DE SERVICIOS</v>
      </c>
      <c r="J227" s="1" t="str">
        <f>VLOOKUP(A227,'[1]BASE DTPA'!A:CX,10,0)</f>
        <v>N/A</v>
      </c>
      <c r="K227" s="1">
        <f>VLOOKUP(A227,'[1]BASE DTPA'!A:CY,11,0)</f>
        <v>80111600</v>
      </c>
      <c r="L227" s="6">
        <f>VLOOKUP(A227,'[1]BASE DTPA'!A:CZ,15,0)</f>
        <v>1836237</v>
      </c>
      <c r="M227" s="6">
        <f>VLOOKUP(A227,'[1]BASE DTPA'!A:DA,16,0)</f>
        <v>8936353</v>
      </c>
      <c r="N227" s="1" t="str">
        <f>VLOOKUP(A227,'[1]BASE DTPA'!A:DB,18,0)</f>
        <v>1 PERSONA NATURAL</v>
      </c>
      <c r="O227" s="1" t="str">
        <f>VLOOKUP(A227,'[1]BASE DTPA'!A:DC,19,0)</f>
        <v>3 CÉDULA DE CIUDADANÍA</v>
      </c>
      <c r="P227" s="6">
        <f>VLOOKUP(A227,'[1]BASE DTPA'!A:DD,20,0)</f>
        <v>1149436132</v>
      </c>
      <c r="Q227" s="6" t="str">
        <f>VLOOKUP(A227,'[1]BASE DTPA'!A:DE,22,0)</f>
        <v>N-A</v>
      </c>
      <c r="R227" s="1" t="str">
        <f>VLOOKUP(A227,'[1]BASE DTPA'!A:DF,38,0)</f>
        <v>DNMI CABO MANGLARES</v>
      </c>
      <c r="S227" s="1">
        <f>VLOOKUP(A227,'[1]BASE DTPA'!A:DG,43,0)</f>
        <v>146</v>
      </c>
      <c r="T227" s="7">
        <f>VLOOKUP(A227,'[1]BASE DTPA'!A:DH,53,0)</f>
        <v>45874</v>
      </c>
      <c r="U227" s="15">
        <f>VLOOKUP(A227,'[1]BASE DTPA'!A:DI,54,0)</f>
        <v>46022</v>
      </c>
      <c r="V227" s="1">
        <f>VLOOKUP(A227,'[1]BASE DTPA'!A:DJ,79,0)</f>
        <v>0</v>
      </c>
      <c r="W227" s="1" t="s">
        <v>373</v>
      </c>
      <c r="X227" s="10" t="str">
        <f>VLOOKUP(A227,'[1]BASE DTPA'!A:DL,70,0)</f>
        <v xml:space="preserve">https://community.secop.gov.co/Public/Tendering/ContractDetailView/Index?UniqueIdentifier=CO1.PCCNTR.8153044  </v>
      </c>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row>
    <row r="228" spans="1:92" x14ac:dyDescent="0.3">
      <c r="A228" s="13" t="s">
        <v>248</v>
      </c>
      <c r="B228" s="3" t="str">
        <f>VLOOKUP(A228,'[1]BASE DTPA'!A:CN,2,0)</f>
        <v>2 NACION</v>
      </c>
      <c r="C228" s="3" t="str">
        <f>VLOOKUP(A228,'[1]BASE DTPA'!A:CQ,3,0)</f>
        <v>CPS-DTPA-228-2025</v>
      </c>
      <c r="D228" s="3" t="str">
        <f>VLOOKUP(A228,'[1]BASE DTPA'!A:CR,4,0)</f>
        <v>YOSELIN SANDOVAL SALAZAR</v>
      </c>
      <c r="E228" s="14">
        <f>VLOOKUP(A228,'[1]BASE DTPA'!A:CS,5,0)</f>
        <v>45890</v>
      </c>
      <c r="F228" s="5" t="str">
        <f>VLOOKUP(A228,'[1]BASE DTPA'!A:CT,6,0)</f>
        <v>PA01-3202008-9-016 Prestar servicios de apoyo a la gestión con plena autonomía técnica y administrativa en el DNMI Cabo Manglares en el desarrollo de las actividades operativas de la línea de monitoreo e investigación en el marco de la conservación de la diversidad biológica de las áreas protegidas del SINAP nacional.</v>
      </c>
      <c r="G228" s="3" t="str">
        <f>VLOOKUP(A228,'[1]BASE DTPA'!A:CU,7,0)</f>
        <v>APOYO A LA GESTIÓN</v>
      </c>
      <c r="H228" s="3" t="str">
        <f>VLOOKUP(A228,'[1]BASE DTPA'!A:CV,8,0)</f>
        <v>2 CONTRATACIÓN DIRECTA</v>
      </c>
      <c r="I228" s="3" t="str">
        <f>VLOOKUP(A228,'[1]BASE DTPA'!A:CW,9,0)</f>
        <v>14 PRESTACIÓN DE SERVICIOS</v>
      </c>
      <c r="J228" s="1" t="str">
        <f>VLOOKUP(A228,'[1]BASE DTPA'!A:CX,10,0)</f>
        <v>N/A</v>
      </c>
      <c r="K228" s="1">
        <f>VLOOKUP(A228,'[1]BASE DTPA'!A:CY,11,0)</f>
        <v>80111600</v>
      </c>
      <c r="L228" s="6">
        <f>VLOOKUP(A228,'[1]BASE DTPA'!A:CZ,15,0)</f>
        <v>1836237</v>
      </c>
      <c r="M228" s="6">
        <f>VLOOKUP(A228,'[1]BASE DTPA'!A:DA,16,0)</f>
        <v>7957027</v>
      </c>
      <c r="N228" s="1" t="str">
        <f>VLOOKUP(A228,'[1]BASE DTPA'!A:DB,18,0)</f>
        <v>1 PERSONA NATURAL</v>
      </c>
      <c r="O228" s="1" t="str">
        <f>VLOOKUP(A228,'[1]BASE DTPA'!A:DC,19,0)</f>
        <v>3 CÉDULA DE CIUDADANÍA</v>
      </c>
      <c r="P228" s="6">
        <f>VLOOKUP(A228,'[1]BASE DTPA'!A:DD,20,0)</f>
        <v>1193511278</v>
      </c>
      <c r="Q228" s="6" t="str">
        <f>VLOOKUP(A228,'[1]BASE DTPA'!A:DE,22,0)</f>
        <v>N-A</v>
      </c>
      <c r="R228" s="1" t="str">
        <f>VLOOKUP(A228,'[1]BASE DTPA'!A:DF,38,0)</f>
        <v>DNMI CABO MANGLARES</v>
      </c>
      <c r="S228" s="1">
        <f>VLOOKUP(A228,'[1]BASE DTPA'!A:DG,43,0)</f>
        <v>130</v>
      </c>
      <c r="T228" s="7">
        <f>VLOOKUP(A228,'[1]BASE DTPA'!A:DH,53,0)</f>
        <v>45890</v>
      </c>
      <c r="U228" s="15">
        <f>VLOOKUP(A228,'[1]BASE DTPA'!A:DI,54,0)</f>
        <v>46022</v>
      </c>
      <c r="V228" s="1">
        <f>VLOOKUP(A228,'[1]BASE DTPA'!A:DJ,79,0)</f>
        <v>0</v>
      </c>
      <c r="W228" s="1" t="s">
        <v>373</v>
      </c>
      <c r="X228" s="10" t="str">
        <f>VLOOKUP(A228,'[1]BASE DTPA'!A:DL,70,0)</f>
        <v xml:space="preserve">https://community.secop.gov.co/Public/Tendering/ContractDetailView/Index?UniqueIdentifier=CO1.PCCNTR.8221861 </v>
      </c>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row>
    <row r="229" spans="1:92" x14ac:dyDescent="0.3">
      <c r="A229" s="13" t="s">
        <v>249</v>
      </c>
      <c r="B229" s="3" t="str">
        <f>VLOOKUP(A229,'[1]BASE DTPA'!A:CN,2,0)</f>
        <v>1 FONAM</v>
      </c>
      <c r="C229" s="3" t="str">
        <f>VLOOKUP(A229,'[1]BASE DTPA'!A:CQ,3,0)</f>
        <v>CPS-DTPA-229-2025</v>
      </c>
      <c r="D229" s="3" t="str">
        <f>VLOOKUP(A229,'[1]BASE DTPA'!A:CR,4,0)</f>
        <v>JAVIER STEVEN ATOY PAZ</v>
      </c>
      <c r="E229" s="14">
        <f>VLOOKUP(A229,'[1]BASE DTPA'!A:CS,5,0)</f>
        <v>45884</v>
      </c>
      <c r="F229" s="5" t="str">
        <f>VLOOKUP(A229,'[1]BASE DTPA'!A:CT,6,0)</f>
        <v>PA04-3202032-1-011 Prestar servicios de apoyo a la gestión con plena autonomía técnica y administrativa en las actividades requeridas del PNN Farallones de Cali para implementar las acciones de prevención, vigilancia y control asociadas a las presiones, especialmente mineria, en las áreas protegidas administradas por PNNC, especialmente en los ecosistemas andinos y de páramo, en el marco de la conservación de la diversidad biológica de las Áreas Protegidas del SINAP Nacional</v>
      </c>
      <c r="G229" s="3" t="str">
        <f>VLOOKUP(A229,'[1]BASE DTPA'!A:CU,7,0)</f>
        <v>APOYO A LA GESTIÓN</v>
      </c>
      <c r="H229" s="3" t="str">
        <f>VLOOKUP(A229,'[1]BASE DTPA'!A:CV,8,0)</f>
        <v>2 CONTRATACIÓN DIRECTA</v>
      </c>
      <c r="I229" s="3" t="str">
        <f>VLOOKUP(A229,'[1]BASE DTPA'!A:CW,9,0)</f>
        <v>14 PRESTACIÓN DE SERVICIOS</v>
      </c>
      <c r="J229" s="1" t="str">
        <f>VLOOKUP(A229,'[1]BASE DTPA'!A:CX,10,0)</f>
        <v>N/A</v>
      </c>
      <c r="K229" s="1">
        <f>VLOOKUP(A229,'[1]BASE DTPA'!A:CY,11,0)</f>
        <v>80111600</v>
      </c>
      <c r="L229" s="6">
        <f>VLOOKUP(A229,'[1]BASE DTPA'!A:CZ,15,0)</f>
        <v>3670920</v>
      </c>
      <c r="M229" s="6">
        <f>VLOOKUP(A229,'[1]BASE DTPA'!A:DA,16,0)</f>
        <v>16641504</v>
      </c>
      <c r="N229" s="1" t="str">
        <f>VLOOKUP(A229,'[1]BASE DTPA'!A:DB,18,0)</f>
        <v>1 PERSONA NATURAL</v>
      </c>
      <c r="O229" s="1" t="str">
        <f>VLOOKUP(A229,'[1]BASE DTPA'!A:DC,19,0)</f>
        <v>3 CÉDULA DE CIUDADANÍA</v>
      </c>
      <c r="P229" s="6">
        <f>VLOOKUP(A229,'[1]BASE DTPA'!A:DD,20,0)</f>
        <v>1114732646</v>
      </c>
      <c r="Q229" s="6" t="str">
        <f>VLOOKUP(A229,'[1]BASE DTPA'!A:DE,22,0)</f>
        <v>N-A</v>
      </c>
      <c r="R229" s="1" t="str">
        <f>VLOOKUP(A229,'[1]BASE DTPA'!A:DF,38,0)</f>
        <v>PNN FARALLONES DE CALI</v>
      </c>
      <c r="S229" s="1">
        <f>VLOOKUP(A229,'[1]BASE DTPA'!A:DG,43,0)</f>
        <v>136</v>
      </c>
      <c r="T229" s="7">
        <f>VLOOKUP(A229,'[1]BASE DTPA'!A:DH,53,0)</f>
        <v>45888</v>
      </c>
      <c r="U229" s="15">
        <f>VLOOKUP(A229,'[1]BASE DTPA'!A:DI,54,0)</f>
        <v>46022</v>
      </c>
      <c r="V229" s="1">
        <f>VLOOKUP(A229,'[1]BASE DTPA'!A:DJ,79,0)</f>
        <v>0</v>
      </c>
      <c r="W229" s="1" t="s">
        <v>373</v>
      </c>
      <c r="X229" s="10" t="str">
        <f>VLOOKUP(A229,'[1]BASE DTPA'!A:DL,70,0)</f>
        <v xml:space="preserve">https://community.secop.gov.co/Public/Tendering/ContractDetailView/Index?UniqueIdentifier=CO1.PCCNTR.8207152 </v>
      </c>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row>
    <row r="230" spans="1:92" x14ac:dyDescent="0.3">
      <c r="A230" s="13" t="s">
        <v>250</v>
      </c>
      <c r="B230" s="3" t="str">
        <f>VLOOKUP(A230,'[1]BASE DTPA'!A:CN,2,0)</f>
        <v>2 NACION</v>
      </c>
      <c r="C230" s="3" t="str">
        <f>VLOOKUP(A230,'[1]BASE DTPA'!A:CQ,3,0)</f>
        <v>CPS-DTPA-230-2025</v>
      </c>
      <c r="D230" s="3" t="str">
        <f>VLOOKUP(A230,'[1]BASE DTPA'!A:CR,4,0)</f>
        <v>VALENTINA OSORIO MAFLA</v>
      </c>
      <c r="E230" s="14">
        <f>VLOOKUP(A230,'[1]BASE DTPA'!A:CS,5,0)</f>
        <v>45895</v>
      </c>
      <c r="F230" s="5" t="str">
        <f>VLOOKUP(A230,'[1]BASE DTPA'!A:CT,6,0)</f>
        <v>PA00-3202008-15-083 Prestar servicios profesionales con plena autonomía técnica y administrativa en la Dirección Territorial Pacífico y sus áreas protegidas, para el cumplimiento de las acciones derivadas de la etapa postcontractual (liquidaciones), en el marco de la conservación de la diversidad biológica de las áreas protegidas del SINAP nacional</v>
      </c>
      <c r="G230" s="3" t="str">
        <f>VLOOKUP(A230,'[1]BASE DTPA'!A:CU,7,0)</f>
        <v>PROFESIONAL</v>
      </c>
      <c r="H230" s="3" t="str">
        <f>VLOOKUP(A230,'[1]BASE DTPA'!A:CV,8,0)</f>
        <v>2 CONTRATACIÓN DIRECTA</v>
      </c>
      <c r="I230" s="3" t="str">
        <f>VLOOKUP(A230,'[1]BASE DTPA'!A:CW,9,0)</f>
        <v>14 PRESTACIÓN DE SERVICIOS</v>
      </c>
      <c r="J230" s="1" t="str">
        <f>VLOOKUP(A230,'[1]BASE DTPA'!A:CX,10,0)</f>
        <v>N/A</v>
      </c>
      <c r="K230" s="1">
        <f>VLOOKUP(A230,'[1]BASE DTPA'!A:CY,11,0)</f>
        <v>80111600</v>
      </c>
      <c r="L230" s="6">
        <f>VLOOKUP(A230,'[1]BASE DTPA'!A:CZ,15,0)</f>
        <v>3670921</v>
      </c>
      <c r="M230" s="6">
        <f>VLOOKUP(A230,'[1]BASE DTPA'!A:DA,16,0)</f>
        <v>15173140</v>
      </c>
      <c r="N230" s="1" t="str">
        <f>VLOOKUP(A230,'[1]BASE DTPA'!A:DB,18,0)</f>
        <v>1 PERSONA NATURAL</v>
      </c>
      <c r="O230" s="1" t="str">
        <f>VLOOKUP(A230,'[1]BASE DTPA'!A:DC,19,0)</f>
        <v>3 CÉDULA DE CIUDADANÍA</v>
      </c>
      <c r="P230" s="6">
        <f>VLOOKUP(A230,'[1]BASE DTPA'!A:DD,20,0)</f>
        <v>1112496114</v>
      </c>
      <c r="Q230" s="6" t="str">
        <f>VLOOKUP(A230,'[1]BASE DTPA'!A:DE,22,0)</f>
        <v>N-A</v>
      </c>
      <c r="R230" s="1" t="str">
        <f>VLOOKUP(A230,'[1]BASE DTPA'!A:DF,38,0)</f>
        <v>DTPA</v>
      </c>
      <c r="S230" s="1">
        <f>VLOOKUP(A230,'[1]BASE DTPA'!A:DG,43,0)</f>
        <v>124</v>
      </c>
      <c r="T230" s="7">
        <f>VLOOKUP(A230,'[1]BASE DTPA'!A:DH,53,0)</f>
        <v>45896</v>
      </c>
      <c r="U230" s="15">
        <f>VLOOKUP(A230,'[1]BASE DTPA'!A:DI,54,0)</f>
        <v>46022</v>
      </c>
      <c r="V230" s="1">
        <f>VLOOKUP(A230,'[1]BASE DTPA'!A:DJ,79,0)</f>
        <v>0</v>
      </c>
      <c r="W230" s="1" t="s">
        <v>373</v>
      </c>
      <c r="X230" s="10" t="str">
        <f>VLOOKUP(A230,'[1]BASE DTPA'!A:DL,70,0)</f>
        <v xml:space="preserve">https://community.secop.gov.co/Public/Tendering/ContractDetailView/Index?UniqueIdentifier=CO1.PCCNTR.8235434 </v>
      </c>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row>
    <row r="231" spans="1:92" x14ac:dyDescent="0.3">
      <c r="A231" s="13" t="s">
        <v>251</v>
      </c>
      <c r="B231" s="3" t="str">
        <f>VLOOKUP(A231,'[1]BASE DTPA'!A:CN,2,0)</f>
        <v>1 FONAM</v>
      </c>
      <c r="C231" s="3" t="str">
        <f>VLOOKUP(A231,'[1]BASE DTPA'!A:CQ,3,0)</f>
        <v>CPS-DTPA-231-2025</v>
      </c>
      <c r="D231" s="3" t="str">
        <f>VLOOKUP(A231,'[1]BASE DTPA'!A:CR,4,0)</f>
        <v>RUBEN ARMANDO HURTADO PALMA</v>
      </c>
      <c r="E231" s="14">
        <f>VLOOKUP(A231,'[1]BASE DTPA'!A:CS,5,0)</f>
        <v>45897</v>
      </c>
      <c r="F231" s="5" t="str">
        <f>VLOOKUP(A231,'[1]BASE DTPA'!A:CT,6,0)</f>
        <v>PA04-3202008-15-161 Prestar servicios de apoyo a la gestión con plena autonomía técnica y administrativa al PNN Farallones de Cali adscrito a la Dirección Territorial Pacifico, para la organización, control, conservación documental y diligenciamiento de instrumentos y/o herramientas archivísticas relacionadas con el proceso sancionatorio ambiental, especialmente en los ecosistemas andinos y de páramo, en el marco de la conservación de la diversidad biológica de las Áreas Protegidas del SINAP Nacional</v>
      </c>
      <c r="G231" s="3" t="str">
        <f>VLOOKUP(A231,'[1]BASE DTPA'!A:CU,7,0)</f>
        <v>APOYO A LA GESTIÓN</v>
      </c>
      <c r="H231" s="3" t="str">
        <f>VLOOKUP(A231,'[1]BASE DTPA'!A:CV,8,0)</f>
        <v>2 CONTRATACIÓN DIRECTA</v>
      </c>
      <c r="I231" s="3" t="str">
        <f>VLOOKUP(A231,'[1]BASE DTPA'!A:CW,9,0)</f>
        <v>14 PRESTACIÓN DE SERVICIOS</v>
      </c>
      <c r="J231" s="1" t="str">
        <f>VLOOKUP(A231,'[1]BASE DTPA'!A:CX,10,0)</f>
        <v>N/A</v>
      </c>
      <c r="K231" s="1">
        <f>VLOOKUP(A231,'[1]BASE DTPA'!A:CY,11,0)</f>
        <v>80111600</v>
      </c>
      <c r="L231" s="6">
        <f>VLOOKUP(A231,'[1]BASE DTPA'!A:CZ,15,0)</f>
        <v>3226850</v>
      </c>
      <c r="M231" s="6">
        <f>VLOOKUP(A231,'[1]BASE DTPA'!A:DA,16,0)</f>
        <v>13230085</v>
      </c>
      <c r="N231" s="1" t="str">
        <f>VLOOKUP(A231,'[1]BASE DTPA'!A:DB,18,0)</f>
        <v>1 PERSONA NATURAL</v>
      </c>
      <c r="O231" s="1" t="str">
        <f>VLOOKUP(A231,'[1]BASE DTPA'!A:DC,19,0)</f>
        <v>3 CÉDULA DE CIUDADANÍA</v>
      </c>
      <c r="P231" s="6">
        <f>VLOOKUP(A231,'[1]BASE DTPA'!A:DD,20,0)</f>
        <v>94070463</v>
      </c>
      <c r="Q231" s="6" t="str">
        <f>VLOOKUP(A231,'[1]BASE DTPA'!A:DE,22,0)</f>
        <v>N-A</v>
      </c>
      <c r="R231" s="1" t="str">
        <f>VLOOKUP(A231,'[1]BASE DTPA'!A:DF,38,0)</f>
        <v>PNN FARALLONES DE CALI</v>
      </c>
      <c r="S231" s="1">
        <f>VLOOKUP(A231,'[1]BASE DTPA'!A:DG,43,0)</f>
        <v>123</v>
      </c>
      <c r="T231" s="7">
        <f>VLOOKUP(A231,'[1]BASE DTPA'!A:DH,53,0)</f>
        <v>45897</v>
      </c>
      <c r="U231" s="15">
        <f>VLOOKUP(A231,'[1]BASE DTPA'!A:DI,54,0)</f>
        <v>46022</v>
      </c>
      <c r="V231" s="1">
        <f>VLOOKUP(A231,'[1]BASE DTPA'!A:DJ,79,0)</f>
        <v>0</v>
      </c>
      <c r="W231" s="1" t="s">
        <v>373</v>
      </c>
      <c r="X231" s="10" t="str">
        <f>VLOOKUP(A231,'[1]BASE DTPA'!A:DL,70,0)</f>
        <v xml:space="preserve">https://community.secop.gov.co/Public/Tendering/ContractDetailView/Index?UniqueIdentifier=CO1.PCCNTR.8249927 </v>
      </c>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row>
    <row r="232" spans="1:92" x14ac:dyDescent="0.3">
      <c r="A232" s="13" t="s">
        <v>252</v>
      </c>
      <c r="B232" s="3" t="str">
        <f>VLOOKUP(A232,'[1]BASE DTPA'!A:CN,2,0)</f>
        <v>1 FONAM</v>
      </c>
      <c r="C232" s="3" t="str">
        <f>VLOOKUP(A232,'[1]BASE DTPA'!A:CQ,3,0)</f>
        <v>CPS-DTPA-232-2025</v>
      </c>
      <c r="D232" s="3" t="str">
        <f>VLOOKUP(A232,'[1]BASE DTPA'!A:CR,4,0)</f>
        <v>ANGIE XIMENA AGUIRRE PARRA</v>
      </c>
      <c r="E232" s="14">
        <f>VLOOKUP(A232,'[1]BASE DTPA'!A:CS,5,0)</f>
        <v>45922</v>
      </c>
      <c r="F232" s="5" t="str">
        <f>VLOOKUP(A232,'[1]BASE DTPA'!A:CT,6,0)</f>
        <v>PA11-3202008-15-009 Prestar servicios profesionales con plena autonomía técnica y administrativa en el SFF Malpelo en el desarrollo de actividades en los procesos de gestión pre y pos contractual, administrativa, financiera, documental y la atención a los requerimientos de ciudadanos del área protegida en el marco de la conservación de la diversidad biológica de las áreas protegidas del SINAP.</v>
      </c>
      <c r="G232" s="3" t="str">
        <f>VLOOKUP(A232,'[1]BASE DTPA'!A:CU,7,0)</f>
        <v>PROFESIONAL</v>
      </c>
      <c r="H232" s="3" t="str">
        <f>VLOOKUP(A232,'[1]BASE DTPA'!A:CV,8,0)</f>
        <v>2 CONTRATACIÓN DIRECTA</v>
      </c>
      <c r="I232" s="3" t="str">
        <f>VLOOKUP(A232,'[1]BASE DTPA'!A:CW,9,0)</f>
        <v>14 PRESTACIÓN DE SERVICIOS</v>
      </c>
      <c r="J232" s="1" t="str">
        <f>VLOOKUP(A232,'[1]BASE DTPA'!A:CX,10,0)</f>
        <v>N/A</v>
      </c>
      <c r="K232" s="1">
        <f>VLOOKUP(A232,'[1]BASE DTPA'!A:CY,11,0)</f>
        <v>80111600</v>
      </c>
      <c r="L232" s="6">
        <f>VLOOKUP(A232,'[1]BASE DTPA'!A:CZ,15,0)</f>
        <v>3670921</v>
      </c>
      <c r="M232" s="6">
        <f>VLOOKUP(A232,'[1]BASE DTPA'!A:DA,16,0)</f>
        <v>12114039</v>
      </c>
      <c r="N232" s="1" t="str">
        <f>VLOOKUP(A232,'[1]BASE DTPA'!A:DB,18,0)</f>
        <v>1 PERSONA NATURAL</v>
      </c>
      <c r="O232" s="1" t="str">
        <f>VLOOKUP(A232,'[1]BASE DTPA'!A:DC,19,0)</f>
        <v>3 CÉDULA DE CIUDADANÍA</v>
      </c>
      <c r="P232" s="6">
        <f>VLOOKUP(A232,'[1]BASE DTPA'!A:DD,20,0)</f>
        <v>1144080227</v>
      </c>
      <c r="Q232" s="6" t="str">
        <f>VLOOKUP(A232,'[1]BASE DTPA'!A:DE,22,0)</f>
        <v>N-A</v>
      </c>
      <c r="R232" s="1" t="str">
        <f>VLOOKUP(A232,'[1]BASE DTPA'!A:DF,38,0)</f>
        <v>SFF MALPELO</v>
      </c>
      <c r="S232" s="1">
        <f>VLOOKUP(A232,'[1]BASE DTPA'!A:DG,43,0)</f>
        <v>100</v>
      </c>
      <c r="T232" s="7">
        <f>VLOOKUP(A232,'[1]BASE DTPA'!A:DH,53,0)</f>
        <v>45922</v>
      </c>
      <c r="U232" s="15">
        <f>VLOOKUP(A232,'[1]BASE DTPA'!A:DI,54,0)</f>
        <v>46022</v>
      </c>
      <c r="V232" s="1">
        <f>VLOOKUP(A232,'[1]BASE DTPA'!A:DJ,79,0)</f>
        <v>0</v>
      </c>
      <c r="W232" s="1" t="s">
        <v>373</v>
      </c>
      <c r="X232" s="10" t="str">
        <f>VLOOKUP(A232,'[1]BASE DTPA'!A:DL,70,0)</f>
        <v xml:space="preserve">https://community.secop.gov.co/Public/Tendering/ContractDetailView/Index?UniqueIdentifier=CO1.PCCNTR.8354103 </v>
      </c>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row>
    <row r="233" spans="1:92" x14ac:dyDescent="0.3">
      <c r="A233" s="13" t="s">
        <v>253</v>
      </c>
      <c r="B233" s="3" t="str">
        <f>VLOOKUP(A233,'[1]BASE DTPA'!A:CN,2,0)</f>
        <v>1 FONAM</v>
      </c>
      <c r="C233" s="3" t="str">
        <f>VLOOKUP(A233,'[1]BASE DTPA'!A:CQ,3,0)</f>
        <v>CPS-DTPA-233-2025</v>
      </c>
      <c r="D233" s="3" t="str">
        <f>VLOOKUP(A233,'[1]BASE DTPA'!A:CR,4,0)</f>
        <v>MARÍA PATRICIA ANGULO GARCÍA</v>
      </c>
      <c r="E233" s="14">
        <f>VLOOKUP(A233,'[1]BASE DTPA'!A:CS,5,0)</f>
        <v>45926</v>
      </c>
      <c r="F233" s="5" t="str">
        <f>VLOOKUP(A233,'[1]BASE DTPA'!A:CT,6,0)</f>
        <v>PA00-3202008-15-087 Prestar servicios profesionales con plena autonomía técnica y administrativa para el desarrollo de actividades educativas y comunicativas de Parques Nacionales Naturales en las áreas protegidas de la Dirección Territorial Pacífico, en el marco de la conservación de la diversidad biológica las áreas protegidas del SINAP nacional</v>
      </c>
      <c r="G233" s="3" t="str">
        <f>VLOOKUP(A233,'[1]BASE DTPA'!A:CU,7,0)</f>
        <v>PROFESIONAL</v>
      </c>
      <c r="H233" s="3" t="str">
        <f>VLOOKUP(A233,'[1]BASE DTPA'!A:CV,8,0)</f>
        <v>2 CONTRATACIÓN DIRECTA</v>
      </c>
      <c r="I233" s="3" t="str">
        <f>VLOOKUP(A233,'[1]BASE DTPA'!A:CW,9,0)</f>
        <v>14 PRESTACIÓN DE SERVICIOS</v>
      </c>
      <c r="J233" s="1" t="str">
        <f>VLOOKUP(A233,'[1]BASE DTPA'!A:CX,10,0)</f>
        <v>N/A</v>
      </c>
      <c r="K233" s="1">
        <f>VLOOKUP(A233,'[1]BASE DTPA'!A:CY,11,0)</f>
        <v>80111600</v>
      </c>
      <c r="L233" s="6">
        <f>VLOOKUP(A233,'[1]BASE DTPA'!A:CZ,15,0)</f>
        <v>4200744</v>
      </c>
      <c r="M233" s="6">
        <f>VLOOKUP(A233,'[1]BASE DTPA'!A:DA,16,0)</f>
        <v>13302356</v>
      </c>
      <c r="N233" s="1" t="str">
        <f>VLOOKUP(A233,'[1]BASE DTPA'!A:DB,18,0)</f>
        <v>1 PERSONA NATURAL</v>
      </c>
      <c r="O233" s="1" t="str">
        <f>VLOOKUP(A233,'[1]BASE DTPA'!A:DC,19,0)</f>
        <v>3 CÉDULA DE CIUDADANÍA</v>
      </c>
      <c r="P233" s="6">
        <f>VLOOKUP(A233,'[1]BASE DTPA'!A:DD,20,0)</f>
        <v>1111757596</v>
      </c>
      <c r="Q233" s="6" t="str">
        <f>VLOOKUP(A233,'[1]BASE DTPA'!A:DE,22,0)</f>
        <v>N-A</v>
      </c>
      <c r="R233" s="1" t="str">
        <f>VLOOKUP(A233,'[1]BASE DTPA'!A:DF,38,0)</f>
        <v>DTPA</v>
      </c>
      <c r="S233" s="1">
        <f>VLOOKUP(A233,'[1]BASE DTPA'!A:DG,43,0)</f>
        <v>96</v>
      </c>
      <c r="T233" s="7">
        <f>VLOOKUP(A233,'[1]BASE DTPA'!A:DH,53,0)</f>
        <v>45926</v>
      </c>
      <c r="U233" s="15">
        <f>VLOOKUP(A233,'[1]BASE DTPA'!A:DI,54,0)</f>
        <v>46022</v>
      </c>
      <c r="V233" s="1">
        <f>VLOOKUP(A233,'[1]BASE DTPA'!A:DJ,79,0)</f>
        <v>0</v>
      </c>
      <c r="W233" s="1" t="s">
        <v>373</v>
      </c>
      <c r="X233" s="10" t="str">
        <f>VLOOKUP(A233,'[1]BASE DTPA'!A:DL,70,0)</f>
        <v xml:space="preserve">https://community.secop.gov.co/Public/Tendering/ContractDetailView/Index?UniqueIdentifier=CO1.PCCNTR.8378401 </v>
      </c>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row>
    <row r="234" spans="1:92" x14ac:dyDescent="0.3">
      <c r="A234" s="13" t="s">
        <v>254</v>
      </c>
      <c r="B234" s="3" t="str">
        <f>VLOOKUP(A234,'[1]BASE DTPA'!A:CN,2,0)</f>
        <v>2 NACION</v>
      </c>
      <c r="C234" s="3" t="str">
        <f>VLOOKUP(A234,'[1]BASE DTPA'!A:CQ,3,0)</f>
        <v>CPS-DTPA-234-2025</v>
      </c>
      <c r="D234" s="3" t="str">
        <f>VLOOKUP(A234,'[1]BASE DTPA'!A:CR,4,0)</f>
        <v>DIDIMO ALVEIRO MORENO MORENO</v>
      </c>
      <c r="E234" s="14">
        <f>VLOOKUP(A234,'[1]BASE DTPA'!A:CS,5,0)</f>
        <v>45944</v>
      </c>
      <c r="F234" s="5" t="str">
        <f>VLOOKUP(A234,'[1]BASE DTPA'!A:CT,6,0)</f>
        <v>PA00-3202008-15-076 PA00-3202032-1-077 Prestar servicios de apoyo a la gestión con plena autonomía técnica y administrativa para la ejecución de actividades asistenciales en la DTPA en el marco de la conservación de la diversidad biológica de las áreas protegidas del SINAP Nacional.</v>
      </c>
      <c r="G234" s="3" t="str">
        <f>VLOOKUP(A234,'[1]BASE DTPA'!A:CU,7,0)</f>
        <v>APOYO A LA GESTIÓN</v>
      </c>
      <c r="H234" s="3" t="str">
        <f>VLOOKUP(A234,'[1]BASE DTPA'!A:CV,8,0)</f>
        <v>2 CONTRATACIÓN DIRECTA</v>
      </c>
      <c r="I234" s="3" t="str">
        <f>VLOOKUP(A234,'[1]BASE DTPA'!A:CW,9,0)</f>
        <v>14 PRESTACIÓN DE SERVICIOS</v>
      </c>
      <c r="J234" s="1" t="str">
        <f>VLOOKUP(A234,'[1]BASE DTPA'!A:CX,10,0)</f>
        <v>N/A</v>
      </c>
      <c r="K234" s="1">
        <f>VLOOKUP(A234,'[1]BASE DTPA'!A:CY,11,0)</f>
        <v>80111600</v>
      </c>
      <c r="L234" s="6">
        <f>VLOOKUP(A234,'[1]BASE DTPA'!A:CZ,15,0)</f>
        <v>2084129</v>
      </c>
      <c r="M234" s="6">
        <f>VLOOKUP(A234,'[1]BASE DTPA'!A:DA,16,0)</f>
        <v>5349264</v>
      </c>
      <c r="N234" s="1" t="str">
        <f>VLOOKUP(A234,'[1]BASE DTPA'!A:DB,18,0)</f>
        <v>1 PERSONA NATURAL</v>
      </c>
      <c r="O234" s="1" t="str">
        <f>VLOOKUP(A234,'[1]BASE DTPA'!A:DC,19,0)</f>
        <v>3 CÉDULA DE CIUDADANÍA</v>
      </c>
      <c r="P234" s="6">
        <f>VLOOKUP(A234,'[1]BASE DTPA'!A:DD,20,0)</f>
        <v>5337568</v>
      </c>
      <c r="Q234" s="6" t="str">
        <f>VLOOKUP(A234,'[1]BASE DTPA'!A:DE,22,0)</f>
        <v>N-A</v>
      </c>
      <c r="R234" s="1" t="str">
        <f>VLOOKUP(A234,'[1]BASE DTPA'!A:DF,38,0)</f>
        <v>DTPA</v>
      </c>
      <c r="S234" s="1">
        <f>VLOOKUP(A234,'[1]BASE DTPA'!A:DG,43,0)</f>
        <v>77</v>
      </c>
      <c r="T234" s="7">
        <f>VLOOKUP(A234,'[1]BASE DTPA'!A:DH,53,0)</f>
        <v>45944</v>
      </c>
      <c r="U234" s="15">
        <f>VLOOKUP(A234,'[1]BASE DTPA'!A:DI,54,0)</f>
        <v>46022</v>
      </c>
      <c r="V234" s="1">
        <f>VLOOKUP(A234,'[1]BASE DTPA'!A:DJ,79,0)</f>
        <v>0</v>
      </c>
      <c r="W234" s="1" t="s">
        <v>373</v>
      </c>
      <c r="X234" s="10" t="str">
        <f>VLOOKUP(A234,'[1]BASE DTPA'!A:DL,70,0)</f>
        <v xml:space="preserve">https://community.secop.gov.co/Public/Tendering/ContractDetailView/Index?UniqueIdentifier=CO1.PCCNTR.8439443 </v>
      </c>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row>
    <row r="235" spans="1:92" x14ac:dyDescent="0.3">
      <c r="A235" s="13" t="s">
        <v>255</v>
      </c>
      <c r="B235" s="3" t="str">
        <f>VLOOKUP(A235,'[1]BASE DTPA'!A:CN,2,0)</f>
        <v>1 FONAM</v>
      </c>
      <c r="C235" s="3" t="str">
        <f>VLOOKUP(A235,'[1]BASE DTPA'!A:CQ,3,0)</f>
        <v>CPS-DTPA-235-2025</v>
      </c>
      <c r="D235" s="3" t="str">
        <f>VLOOKUP(A235,'[1]BASE DTPA'!A:CR,4,0)</f>
        <v>CARLOS HERNÁN LUCERO RINCON</v>
      </c>
      <c r="E235" s="14">
        <f>VLOOKUP(A235,'[1]BASE DTPA'!A:CS,5,0)</f>
        <v>45940</v>
      </c>
      <c r="F235" s="5" t="str">
        <f>VLOOKUP(A235,'[1]BASE DTPA'!A:CT,6,0)</f>
        <v>PA00-3202008-15-085 Prestar servicios profesionales con plena autonomía técnica y acciones administrativas para acompañar y aportar técnicamente en las del proceso de ordenamiento de los recursos hidrobiológicos y pesqueros asociados a los ecosistemas acuáticos en las áreas protegidas de la DTPA con los diferentes actores comunitarios, institucionales e intersectoriales de la región Pacífico, en el marco de la conservación de la diversidad biocultural de las Áreas Protegidas del SINAP a nivel nacional.</v>
      </c>
      <c r="G235" s="3" t="str">
        <f>VLOOKUP(A235,'[1]BASE DTPA'!A:CU,7,0)</f>
        <v>PROFESIONAL</v>
      </c>
      <c r="H235" s="3" t="str">
        <f>VLOOKUP(A235,'[1]BASE DTPA'!A:CV,8,0)</f>
        <v>2 CONTRATACIÓN DIRECTA</v>
      </c>
      <c r="I235" s="3" t="str">
        <f>VLOOKUP(A235,'[1]BASE DTPA'!A:CW,9,0)</f>
        <v>14 PRESTACIÓN DE SERVICIOS</v>
      </c>
      <c r="J235" s="1" t="str">
        <f>VLOOKUP(A235,'[1]BASE DTPA'!A:CX,10,0)</f>
        <v>N/A</v>
      </c>
      <c r="K235" s="1">
        <f>VLOOKUP(A235,'[1]BASE DTPA'!A:CY,11,0)</f>
        <v>80111600</v>
      </c>
      <c r="L235" s="6">
        <f>VLOOKUP(A235,'[1]BASE DTPA'!A:CZ,15,0)</f>
        <v>7881428</v>
      </c>
      <c r="M235" s="18">
        <f>VLOOKUP(A235,'[1]BASE DTPA'!A:DA,16,0)</f>
        <v>21279855.600000001</v>
      </c>
      <c r="N235" s="1" t="str">
        <f>VLOOKUP(A235,'[1]BASE DTPA'!A:DB,18,0)</f>
        <v>1 PERSONA NATURAL</v>
      </c>
      <c r="O235" s="1" t="str">
        <f>VLOOKUP(A235,'[1]BASE DTPA'!A:DC,19,0)</f>
        <v>3 CÉDULA DE CIUDADANÍA</v>
      </c>
      <c r="P235" s="6">
        <f>VLOOKUP(A235,'[1]BASE DTPA'!A:DD,20,0)</f>
        <v>12916484</v>
      </c>
      <c r="Q235" s="6" t="str">
        <f>VLOOKUP(A235,'[1]BASE DTPA'!A:DE,22,0)</f>
        <v>N-A</v>
      </c>
      <c r="R235" s="1" t="str">
        <f>VLOOKUP(A235,'[1]BASE DTPA'!A:DF,38,0)</f>
        <v>DTPA</v>
      </c>
      <c r="S235" s="1">
        <f>VLOOKUP(A235,'[1]BASE DTPA'!A:DG,43,0)</f>
        <v>81</v>
      </c>
      <c r="T235" s="7">
        <f>VLOOKUP(A235,'[1]BASE DTPA'!A:DH,53,0)</f>
        <v>45940</v>
      </c>
      <c r="U235" s="15">
        <f>VLOOKUP(A235,'[1]BASE DTPA'!A:DI,54,0)</f>
        <v>46022</v>
      </c>
      <c r="V235" s="1">
        <f>VLOOKUP(A235,'[1]BASE DTPA'!A:DJ,79,0)</f>
        <v>0</v>
      </c>
      <c r="W235" s="1" t="s">
        <v>373</v>
      </c>
      <c r="X235" s="10" t="str">
        <f>VLOOKUP(A235,'[1]BASE DTPA'!A:DL,70,0)</f>
        <v xml:space="preserve">https://community.secop.gov.co/Public/Tendering/ContractDetailView/Index?UniqueIdentifier=CO1.PCCNTR.8439454 </v>
      </c>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row>
    <row r="236" spans="1:92" x14ac:dyDescent="0.3">
      <c r="A236" s="13" t="s">
        <v>256</v>
      </c>
      <c r="B236" s="3" t="str">
        <f>VLOOKUP(A236,'[1]BASE DTPA'!A:CN,2,0)</f>
        <v>1 FONAM</v>
      </c>
      <c r="C236" s="3" t="str">
        <f>VLOOKUP(A236,'[1]BASE DTPA'!A:CQ,3,0)</f>
        <v>CPS-DTPA-236-2025</v>
      </c>
      <c r="D236" s="3" t="str">
        <f>VLOOKUP(A236,'[1]BASE DTPA'!A:CR,4,0)</f>
        <v>DANNYTHZA STEPHANY MONÁ VELASCO</v>
      </c>
      <c r="E236" s="14">
        <f>VLOOKUP(A236,'[1]BASE DTPA'!A:CS,5,0)</f>
        <v>45947</v>
      </c>
      <c r="F236" s="5" t="str">
        <f>VLOOKUP(A236,'[1]BASE DTPA'!A:CT,6,0)</f>
        <v>PA04-3202032-1-028 Prestar servicios profesionales con plena autonomía técnica y administrativa en el PNN Farallones de Cali para realizar las actividades necesarias en la planeación e implementación de las acciones de prevención, vigilancia y control en las áreas protegidas administradas por PNNC, especialmente en los ecosistemas andinos y de páramo, en el marco de la conservación de la diversidad biológica de las Áreas Protegidas del SINAP Nacional</v>
      </c>
      <c r="G236" s="3" t="str">
        <f>VLOOKUP(A236,'[1]BASE DTPA'!A:CU,7,0)</f>
        <v>PROFESIONAL</v>
      </c>
      <c r="H236" s="3" t="str">
        <f>VLOOKUP(A236,'[1]BASE DTPA'!A:CV,8,0)</f>
        <v>2 CONTRATACIÓN DIRECTA</v>
      </c>
      <c r="I236" s="3" t="str">
        <f>VLOOKUP(A236,'[1]BASE DTPA'!A:CW,9,0)</f>
        <v>14 PRESTACIÓN DE SERVICIOS</v>
      </c>
      <c r="J236" s="1" t="str">
        <f>VLOOKUP(A236,'[1]BASE DTPA'!A:CX,10,0)</f>
        <v>N/A</v>
      </c>
      <c r="K236" s="1">
        <f>VLOOKUP(A236,'[1]BASE DTPA'!A:CY,11,0)</f>
        <v>80111600</v>
      </c>
      <c r="L236" s="6">
        <f>VLOOKUP(A236,'[1]BASE DTPA'!A:CZ,15,0)</f>
        <v>3670921</v>
      </c>
      <c r="M236" s="18">
        <f>VLOOKUP(A236,'[1]BASE DTPA'!A:DA,16,0)</f>
        <v>9054938</v>
      </c>
      <c r="N236" s="1" t="str">
        <f>VLOOKUP(A236,'[1]BASE DTPA'!A:DB,18,0)</f>
        <v>1 PERSONA NATURAL</v>
      </c>
      <c r="O236" s="1" t="str">
        <f>VLOOKUP(A236,'[1]BASE DTPA'!A:DC,19,0)</f>
        <v>3 CÉDULA DE CIUDADANÍA</v>
      </c>
      <c r="P236" s="6">
        <f>VLOOKUP(A236,'[1]BASE DTPA'!A:DD,20,0)</f>
        <v>1144202197</v>
      </c>
      <c r="Q236" s="6" t="str">
        <f>VLOOKUP(A236,'[1]BASE DTPA'!A:DE,22,0)</f>
        <v>N-A</v>
      </c>
      <c r="R236" s="1" t="str">
        <f>VLOOKUP(A236,'[1]BASE DTPA'!A:DF,38,0)</f>
        <v>PNN FARALLONES DE CALI</v>
      </c>
      <c r="S236" s="1">
        <f>VLOOKUP(A236,'[1]BASE DTPA'!A:DG,43,0)</f>
        <v>74</v>
      </c>
      <c r="T236" s="7">
        <f>VLOOKUP(A236,'[1]BASE DTPA'!A:DH,53,0)</f>
        <v>45947</v>
      </c>
      <c r="U236" s="15">
        <f>VLOOKUP(A236,'[1]BASE DTPA'!A:DI,54,0)</f>
        <v>46022</v>
      </c>
      <c r="V236" s="1">
        <f>VLOOKUP(A236,'[1]BASE DTPA'!A:DJ,79,0)</f>
        <v>0</v>
      </c>
      <c r="W236" s="1" t="s">
        <v>373</v>
      </c>
      <c r="X236" s="10" t="str">
        <f>VLOOKUP(A236,'[1]BASE DTPA'!A:DL,70,0)</f>
        <v>https://community.secop.gov.co/Public/Tendering/ContractDetailView/Index?UniqueIdentifier=CO1.PCCNTR.8464678</v>
      </c>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row>
    <row r="237" spans="1:92" x14ac:dyDescent="0.3">
      <c r="A237" s="13" t="s">
        <v>257</v>
      </c>
      <c r="B237" s="3" t="str">
        <f>VLOOKUP(A237,'[1]BASE DTPA'!A:CN,2,0)</f>
        <v>1 FONAM</v>
      </c>
      <c r="C237" s="3" t="str">
        <f>VLOOKUP(A237,'[1]BASE DTPA'!A:CQ,3,0)</f>
        <v>CPS-DTPA-237-2025</v>
      </c>
      <c r="D237" s="3" t="str">
        <f>VLOOKUP(A237,'[1]BASE DTPA'!A:CR,4,0)</f>
        <v>VIVIANA ANDREA MEDINA PEÑA</v>
      </c>
      <c r="E237" s="14">
        <f>VLOOKUP(A237,'[1]BASE DTPA'!A:CS,5,0)</f>
        <v>45951</v>
      </c>
      <c r="F237" s="5" t="str">
        <f>VLOOKUP(A237,'[1]BASE DTPA'!A:CT,6,0)</f>
        <v>PA00-3202008-15-020 Prestar servicios de apoyo a la gestion con plena autonomia tecnica y administrativa a la Direccion Territorial Pacifico para realizar actividades administrativas asistenciales en el marco de la conservación de la diversidad biológica de las áreas protegidas del SINAP nacional</v>
      </c>
      <c r="G237" s="3" t="str">
        <f>VLOOKUP(A237,'[1]BASE DTPA'!A:CU,7,0)</f>
        <v>APOYO A LA GESTIÓN</v>
      </c>
      <c r="H237" s="3" t="str">
        <f>VLOOKUP(A237,'[1]BASE DTPA'!A:CV,8,0)</f>
        <v>2 CONTRATACIÓN DIRECTA</v>
      </c>
      <c r="I237" s="3" t="str">
        <f>VLOOKUP(A237,'[1]BASE DTPA'!A:CW,9,0)</f>
        <v>14 PRESTACIÓN DE SERVICIOS</v>
      </c>
      <c r="J237" s="1" t="str">
        <f>VLOOKUP(A237,'[1]BASE DTPA'!A:CX,10,0)</f>
        <v>N/A</v>
      </c>
      <c r="K237" s="1">
        <f>VLOOKUP(A237,'[1]BASE DTPA'!A:CY,11,0)</f>
        <v>80111600</v>
      </c>
      <c r="L237" s="6">
        <f>VLOOKUP(A237,'[1]BASE DTPA'!A:CZ,15,0)</f>
        <v>3670920</v>
      </c>
      <c r="M237" s="18">
        <f>VLOOKUP(A237,'[1]BASE DTPA'!A:DA,16,0)</f>
        <v>8565480</v>
      </c>
      <c r="N237" s="1" t="str">
        <f>VLOOKUP(A237,'[1]BASE DTPA'!A:DB,18,0)</f>
        <v>1 PERSONA NATURAL</v>
      </c>
      <c r="O237" s="1" t="str">
        <f>VLOOKUP(A237,'[1]BASE DTPA'!A:DC,19,0)</f>
        <v>3 CÉDULA DE CIUDADANÍA</v>
      </c>
      <c r="P237" s="6">
        <f>VLOOKUP(A237,'[1]BASE DTPA'!A:DD,20,0)</f>
        <v>31434389</v>
      </c>
      <c r="Q237" s="6" t="str">
        <f>VLOOKUP(A237,'[1]BASE DTPA'!A:DE,22,0)</f>
        <v>N-A</v>
      </c>
      <c r="R237" s="1" t="str">
        <f>VLOOKUP(A237,'[1]BASE DTPA'!A:DF,38,0)</f>
        <v>DTPA</v>
      </c>
      <c r="S237" s="1">
        <f>VLOOKUP(A237,'[1]BASE DTPA'!A:DG,43,0)</f>
        <v>70</v>
      </c>
      <c r="T237" s="7">
        <f>VLOOKUP(A237,'[1]BASE DTPA'!A:DH,53,0)</f>
        <v>45951</v>
      </c>
      <c r="U237" s="15">
        <f>VLOOKUP(A237,'[1]BASE DTPA'!A:DI,54,0)</f>
        <v>46022</v>
      </c>
      <c r="V237" s="1">
        <f>VLOOKUP(A237,'[1]BASE DTPA'!A:DJ,79,0)</f>
        <v>0</v>
      </c>
      <c r="W237" s="1" t="s">
        <v>373</v>
      </c>
      <c r="X237" s="10" t="str">
        <f>VLOOKUP(A237,'[1]BASE DTPA'!A:DL,70,0)</f>
        <v xml:space="preserve">https://community.secop.gov.co/Public/Tendering/ContractDetailView/Index?UniqueIdentifier=CO1.PCCNTR.8478331 </v>
      </c>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row>
    <row r="238" spans="1:92" x14ac:dyDescent="0.3">
      <c r="A238" s="13" t="s">
        <v>258</v>
      </c>
      <c r="B238" s="3" t="str">
        <f>VLOOKUP(A238,'[1]BASE DTPA'!A:CN,2,0)</f>
        <v>2 NACION</v>
      </c>
      <c r="C238" s="3" t="str">
        <f>VLOOKUP(A238,'[1]BASE DTPA'!A:CQ,3,0)</f>
        <v>CPS-DTPA-238-2025</v>
      </c>
      <c r="D238" s="3" t="str">
        <f>VLOOKUP(A238,'[1]BASE DTPA'!A:CR,4,0)</f>
        <v xml:space="preserve">ANGELICA MARÍA FRANCO CAÑAS </v>
      </c>
      <c r="E238" s="14">
        <f>VLOOKUP(A238,'[1]BASE DTPA'!A:CS,5,0)</f>
        <v>45957</v>
      </c>
      <c r="F238" s="5" t="str">
        <f>VLOOKUP(A238,'[1]BASE DTPA'!A:CT,6,0)</f>
        <v>PA00-3202008-15-088 Prestar servicios profesionales con plena autonomía técnica y administrativa en Dirección Territorial Pacífico en la formulación, presentación, ajuste y seguimiento a proyectos de la Dirección Territorial Pacífico, en el marco de la conservación de la diversidad biológica de las áreas protegidas del SINAP nacional.</v>
      </c>
      <c r="G238" s="3" t="str">
        <f>VLOOKUP(A238,'[1]BASE DTPA'!A:CU,7,0)</f>
        <v>PROFESIONAL</v>
      </c>
      <c r="H238" s="3" t="str">
        <f>VLOOKUP(A238,'[1]BASE DTPA'!A:CV,8,0)</f>
        <v>2 CONTRATACIÓN DIRECTA</v>
      </c>
      <c r="I238" s="3" t="str">
        <f>VLOOKUP(A238,'[1]BASE DTPA'!A:CW,9,0)</f>
        <v>14 PRESTACIÓN DE SERVICIOS</v>
      </c>
      <c r="J238" s="1" t="str">
        <f>VLOOKUP(A238,'[1]BASE DTPA'!A:CX,10,0)</f>
        <v>N/A</v>
      </c>
      <c r="K238" s="1">
        <f>VLOOKUP(A238,'[1]BASE DTPA'!A:CY,11,0)</f>
        <v>80111600</v>
      </c>
      <c r="L238" s="6">
        <f>VLOOKUP(A238,'[1]BASE DTPA'!A:CZ,15,0)</f>
        <v>7435309</v>
      </c>
      <c r="M238" s="6">
        <f>VLOOKUP(A238,'[1]BASE DTPA'!A:DA,16,0)</f>
        <v>15861993</v>
      </c>
      <c r="N238" s="1" t="str">
        <f>VLOOKUP(A238,'[1]BASE DTPA'!A:DB,18,0)</f>
        <v>1 PERSONA NATURAL</v>
      </c>
      <c r="O238" s="1" t="str">
        <f>VLOOKUP(A238,'[1]BASE DTPA'!A:DC,19,0)</f>
        <v>3 CÉDULA DE CIUDADANÍA</v>
      </c>
      <c r="P238" s="6">
        <f>VLOOKUP(A238,'[1]BASE DTPA'!A:DD,20,0)</f>
        <v>33967598</v>
      </c>
      <c r="Q238" s="6" t="str">
        <f>VLOOKUP(A238,'[1]BASE DTPA'!A:DE,22,0)</f>
        <v>N-A</v>
      </c>
      <c r="R238" s="1" t="str">
        <f>VLOOKUP(A238,'[1]BASE DTPA'!A:DF,38,0)</f>
        <v>DTPA</v>
      </c>
      <c r="S238" s="1">
        <f>VLOOKUP(A238,'[1]BASE DTPA'!A:DG,43,0)</f>
        <v>63</v>
      </c>
      <c r="T238" s="7">
        <f>VLOOKUP(A238,'[1]BASE DTPA'!A:DH,53,0)</f>
        <v>45958</v>
      </c>
      <c r="U238" s="15">
        <f>VLOOKUP(A238,'[1]BASE DTPA'!A:DI,54,0)</f>
        <v>46022</v>
      </c>
      <c r="V238" s="1">
        <f>VLOOKUP(A238,'[1]BASE DTPA'!A:DJ,79,0)</f>
        <v>0</v>
      </c>
      <c r="W238" s="1" t="s">
        <v>373</v>
      </c>
      <c r="X238" s="10" t="str">
        <f>VLOOKUP(A238,'[1]BASE DTPA'!A:DL,70,0)</f>
        <v xml:space="preserve">https://community.secop.gov.co/Public/Tendering/ContractDetailView/Index?UniqueIdentifier=CO1.PCCNTR.8500709 </v>
      </c>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c r="CG238" s="3"/>
      <c r="CH238" s="3"/>
      <c r="CI238" s="3"/>
      <c r="CJ238" s="3"/>
      <c r="CK238" s="3"/>
      <c r="CL238" s="3"/>
      <c r="CM238" s="3"/>
      <c r="CN238" s="3"/>
    </row>
    <row r="239" spans="1:92" x14ac:dyDescent="0.3">
      <c r="A239" s="13" t="s">
        <v>259</v>
      </c>
      <c r="B239" s="3" t="str">
        <f>VLOOKUP(A239,'[1]BASE DTPA'!A:CN,2,0)</f>
        <v>2 NACION</v>
      </c>
      <c r="C239" s="3" t="str">
        <f>VLOOKUP(A239,'[1]BASE DTPA'!A:CQ,3,0)</f>
        <v>CPS-DTPA-239-2025</v>
      </c>
      <c r="D239" s="3" t="str">
        <f>VLOOKUP(A239,'[1]BASE DTPA'!A:CR,4,0)</f>
        <v>MARÍA CAMILA CASTAÑEDA VELASQUEZ</v>
      </c>
      <c r="E239" s="14">
        <f>VLOOKUP(A239,'[1]BASE DTPA'!A:CS,5,0)</f>
        <v>45967</v>
      </c>
      <c r="F239" s="5" t="str">
        <f>VLOOKUP(A239,'[1]BASE DTPA'!A:CT,6,0)</f>
        <v>PA01-3202008-15-043 Prestar servicios profesionales con plena autonomía técnica y administrativa en DNMI Cabo Manglares en el desarrollo de actividades para fortalecer los procesos de gestión contractual, administrativa, financiera, documental y la atención a derechos de petición y requerimientos de ciudadanos del área protegida en el marco de la conservación de la diversidad biológica de las áreas protegidas del SINAP</v>
      </c>
      <c r="G239" s="3" t="str">
        <f>VLOOKUP(A239,'[1]BASE DTPA'!A:CU,7,0)</f>
        <v>PROFESIONAL</v>
      </c>
      <c r="H239" s="3" t="str">
        <f>VLOOKUP(A239,'[1]BASE DTPA'!A:CV,8,0)</f>
        <v>2 CONTRATACIÓN DIRECTA</v>
      </c>
      <c r="I239" s="3" t="str">
        <f>VLOOKUP(A239,'[1]BASE DTPA'!A:CW,9,0)</f>
        <v>14 PRESTACIÓN DE SERVICIOS</v>
      </c>
      <c r="J239" s="1" t="str">
        <f>VLOOKUP(A239,'[1]BASE DTPA'!A:CX,10,0)</f>
        <v>N/A</v>
      </c>
      <c r="K239" s="1">
        <f>VLOOKUP(A239,'[1]BASE DTPA'!A:CY,11,0)</f>
        <v>80111600</v>
      </c>
      <c r="L239" s="6">
        <f>VLOOKUP(A239,'[1]BASE DTPA'!A:CZ,15,0)</f>
        <v>3818858</v>
      </c>
      <c r="M239" s="6">
        <f>VLOOKUP(A239,'[1]BASE DTPA'!A:DA,16,0)</f>
        <v>7001240</v>
      </c>
      <c r="N239" s="1" t="str">
        <f>VLOOKUP(A239,'[1]BASE DTPA'!A:DB,18,0)</f>
        <v>1 PERSONA NATURAL</v>
      </c>
      <c r="O239" s="1" t="str">
        <f>VLOOKUP(A239,'[1]BASE DTPA'!A:DC,19,0)</f>
        <v>3 CÉDULA DE CIUDADANÍA</v>
      </c>
      <c r="P239" s="6">
        <f>VLOOKUP(A239,'[1]BASE DTPA'!A:DD,20,0)</f>
        <v>1006106067</v>
      </c>
      <c r="Q239" s="6" t="str">
        <f>VLOOKUP(A239,'[1]BASE DTPA'!A:DE,22,0)</f>
        <v>N-A</v>
      </c>
      <c r="R239" s="1" t="str">
        <f>VLOOKUP(A239,'[1]BASE DTPA'!A:DF,38,0)</f>
        <v>DNMI CABO MANGLARES</v>
      </c>
      <c r="S239" s="1">
        <f>VLOOKUP(A239,'[1]BASE DTPA'!A:DG,43,0)</f>
        <v>55</v>
      </c>
      <c r="T239" s="7">
        <f>VLOOKUP(A239,'[1]BASE DTPA'!A:DH,53,0)</f>
        <v>45967</v>
      </c>
      <c r="U239" s="15">
        <f>VLOOKUP(A239,'[1]BASE DTPA'!A:DI,54,0)</f>
        <v>46021</v>
      </c>
      <c r="V239" s="1">
        <f>VLOOKUP(A239,'[1]BASE DTPA'!A:DJ,79,0)</f>
        <v>0</v>
      </c>
      <c r="W239" s="1" t="s">
        <v>373</v>
      </c>
      <c r="X239" s="10" t="str">
        <f>VLOOKUP(A239,'[1]BASE DTPA'!A:DL,70,0)</f>
        <v xml:space="preserve">https://community.secop.gov.co/Public/Tendering/ContractDetailView/Index?UniqueIdentifier=CO1.PCCNTR.8549074 </v>
      </c>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c r="CG239" s="3"/>
      <c r="CH239" s="3"/>
      <c r="CI239" s="3"/>
      <c r="CJ239" s="3"/>
      <c r="CK239" s="3"/>
      <c r="CL239" s="3"/>
      <c r="CM239" s="3"/>
      <c r="CN239" s="3"/>
    </row>
    <row r="240" spans="1:92" x14ac:dyDescent="0.3">
      <c r="A240" s="19" t="s">
        <v>260</v>
      </c>
      <c r="B240" s="20">
        <f>VLOOKUP(A240,'[1]BASE DTPA'!A:CN,2,0)</f>
        <v>0</v>
      </c>
      <c r="C240" s="20">
        <f>VLOOKUP(A240,'[1]BASE DTPA'!A:CQ,3,0)</f>
        <v>0</v>
      </c>
      <c r="D240" s="20">
        <f>VLOOKUP(A240,'[1]BASE DTPA'!A:CR,4,0)</f>
        <v>0</v>
      </c>
      <c r="E240" s="20">
        <f>VLOOKUP(A240,'[1]BASE DTPA'!A:CS,5,0)</f>
        <v>0</v>
      </c>
      <c r="F240" s="21">
        <f>VLOOKUP(A240,'[1]BASE DTPA'!A:CT,6,0)</f>
        <v>0</v>
      </c>
      <c r="G240" s="20">
        <f>VLOOKUP(A240,'[1]BASE DTPA'!A:CU,7,0)</f>
        <v>0</v>
      </c>
      <c r="H240" s="20">
        <f>VLOOKUP(A240,'[1]BASE DTPA'!A:CV,8,0)</f>
        <v>0</v>
      </c>
      <c r="I240" s="20">
        <f>VLOOKUP(A240,'[1]BASE DTPA'!A:CW,9,0)</f>
        <v>0</v>
      </c>
      <c r="J240" s="22">
        <f>VLOOKUP(A240,'[1]BASE DTPA'!A:CX,10,0)</f>
        <v>0</v>
      </c>
      <c r="K240" s="22">
        <f>VLOOKUP(A240,'[1]BASE DTPA'!A:CY,11,0)</f>
        <v>0</v>
      </c>
      <c r="L240" s="23">
        <f>VLOOKUP(A240,'[1]BASE DTPA'!A:CZ,15,0)</f>
        <v>0</v>
      </c>
      <c r="M240" s="23">
        <f>VLOOKUP(A240,'[1]BASE DTPA'!A:DA,16,0)</f>
        <v>0</v>
      </c>
      <c r="N240" s="22">
        <f>VLOOKUP(A240,'[1]BASE DTPA'!A:DB,18,0)</f>
        <v>0</v>
      </c>
      <c r="O240" s="22">
        <f>VLOOKUP(A240,'[1]BASE DTPA'!A:DC,19,0)</f>
        <v>0</v>
      </c>
      <c r="P240" s="22">
        <f>VLOOKUP(A240,'[1]BASE DTPA'!A:DD,20,0)</f>
        <v>0</v>
      </c>
      <c r="Q240" s="22">
        <f>VLOOKUP(A240,'[1]BASE DTPA'!A:DE,22,0)</f>
        <v>0</v>
      </c>
      <c r="R240" s="22">
        <f>VLOOKUP(A240,'[1]BASE DTPA'!A:DF,38,0)</f>
        <v>0</v>
      </c>
      <c r="S240" s="22">
        <f>VLOOKUP(A240,'[1]BASE DTPA'!A:DG,43,0)</f>
        <v>0</v>
      </c>
      <c r="T240" s="22">
        <f>VLOOKUP(A240,'[1]BASE DTPA'!A:DH,53,0)</f>
        <v>0</v>
      </c>
      <c r="U240" s="22">
        <f>VLOOKUP(A240,'[1]BASE DTPA'!A:DI,54,0)</f>
        <v>0</v>
      </c>
      <c r="V240" s="22">
        <f>VLOOKUP(A240,'[1]BASE DTPA'!A:DJ,79,0)</f>
        <v>0</v>
      </c>
      <c r="W240" s="22">
        <f>VLOOKUP(A240,'[1]BASE DTPA'!A:DK,68,0)</f>
        <v>0</v>
      </c>
      <c r="X240" s="22">
        <f>VLOOKUP(A240,'[1]BASE DTPA'!A:DL,70,0)</f>
        <v>0</v>
      </c>
      <c r="Y240" s="20"/>
      <c r="Z240" s="20"/>
      <c r="AA240" s="20"/>
      <c r="AB240" s="20"/>
      <c r="AC240" s="20"/>
      <c r="AD240" s="20"/>
      <c r="AE240" s="20"/>
      <c r="AF240" s="20"/>
      <c r="AG240" s="20"/>
      <c r="AH240" s="20"/>
      <c r="AI240" s="20"/>
      <c r="AJ240" s="20"/>
      <c r="AK240" s="20"/>
      <c r="AL240" s="20"/>
      <c r="AM240" s="20"/>
      <c r="AN240" s="20"/>
      <c r="AO240" s="20"/>
      <c r="AP240" s="20"/>
      <c r="AQ240" s="20"/>
      <c r="AR240" s="20"/>
      <c r="AS240" s="20"/>
      <c r="AT240" s="20"/>
      <c r="AU240" s="20"/>
      <c r="AV240" s="20"/>
      <c r="AW240" s="20"/>
      <c r="AX240" s="20"/>
      <c r="AY240" s="20"/>
      <c r="AZ240" s="20"/>
      <c r="BA240" s="20"/>
      <c r="BB240" s="20"/>
      <c r="BC240" s="20"/>
      <c r="BD240" s="20"/>
      <c r="BE240" s="20"/>
      <c r="BF240" s="20"/>
      <c r="BG240" s="20"/>
      <c r="BH240" s="20"/>
      <c r="BI240" s="20"/>
      <c r="BJ240" s="20"/>
      <c r="BK240" s="20"/>
      <c r="BL240" s="20"/>
      <c r="BM240" s="20"/>
      <c r="BN240" s="20"/>
      <c r="BO240" s="20"/>
      <c r="BP240" s="20"/>
      <c r="BQ240" s="20"/>
      <c r="BR240" s="20"/>
      <c r="BS240" s="20"/>
      <c r="BT240" s="20"/>
      <c r="BU240" s="20"/>
      <c r="BV240" s="20"/>
      <c r="BW240" s="20"/>
      <c r="BX240" s="20"/>
      <c r="BY240" s="20"/>
      <c r="BZ240" s="20"/>
      <c r="CA240" s="20"/>
      <c r="CB240" s="20"/>
      <c r="CC240" s="20"/>
      <c r="CD240" s="20"/>
      <c r="CE240" s="20"/>
      <c r="CF240" s="20"/>
      <c r="CG240" s="20"/>
      <c r="CH240" s="20"/>
      <c r="CI240" s="20"/>
      <c r="CJ240" s="20"/>
      <c r="CK240" s="20"/>
      <c r="CL240" s="20"/>
      <c r="CM240" s="20"/>
      <c r="CN240" s="20"/>
    </row>
    <row r="241" spans="1:92" ht="25.2" x14ac:dyDescent="0.3">
      <c r="A241" s="13" t="s">
        <v>261</v>
      </c>
      <c r="B241" s="3" t="str">
        <f>VLOOKUP(A241,'[1]BASE DTPA'!A:CN,2,0)</f>
        <v>1 FONAM</v>
      </c>
      <c r="C241" s="3" t="str">
        <f>VLOOKUP(A241,'[1]BASE DTPA'!A:CQ,3,0)</f>
        <v>CONTRATO DE ARRENDAMIENTO 001 DEL 2025</v>
      </c>
      <c r="D241" s="3" t="str">
        <f>VLOOKUP(A241,'[1]BASE DTPA'!A:CR,4,0)</f>
        <v>MAR-10 S.A.S</v>
      </c>
      <c r="E241" s="14">
        <f>VLOOKUP(A241,'[1]BASE DTPA'!A:CS,5,0)</f>
        <v>45692</v>
      </c>
      <c r="F241" s="5" t="str">
        <f>VLOOKUP(A241,'[1]BASE DTPA'!A:CT,6,0)</f>
        <v>PA04-3202008-15-122 Prestar servicio de arrendamiento de lanchas en el PNN Farallones de Cali para el Fortalecer los procesos administrativos de las áreas de SPNNC, especialmente en la presente en los ecosistemas de páramo y bosques del Parque Nacional Natural Farallones de Cali y su área de influencia, en el marco de la conservación de la diversidad biológica de las Áreas Protegidas del SINAP Nacional.</v>
      </c>
      <c r="G241" s="3" t="str">
        <f>VLOOKUP(A241,'[1]BASE DTPA'!A:CU,7,0)</f>
        <v>N-A</v>
      </c>
      <c r="H241" s="3" t="str">
        <f>VLOOKUP(A241,'[1]BASE DTPA'!A:CV,8,0)</f>
        <v>2 CONTRATACIÓN DIRECTA</v>
      </c>
      <c r="I241" s="3" t="str">
        <f>VLOOKUP(A241,'[1]BASE DTPA'!A:CW,9,0)</f>
        <v>1 ARRENDAMIENTO y/o ADQUISICIÓN DE INMUEBLES</v>
      </c>
      <c r="J241" s="1" t="str">
        <f>VLOOKUP(A241,'[1]BASE DTPA'!A:CX,10,0)</f>
        <v>SERVICIOS</v>
      </c>
      <c r="K241" s="1">
        <f>VLOOKUP(A241,'[1]BASE DTPA'!A:CY,11,0)</f>
        <v>80131500</v>
      </c>
      <c r="L241" s="6">
        <f>VLOOKUP(A241,'[1]BASE DTPA'!A:CZ,15,0)</f>
        <v>1818180</v>
      </c>
      <c r="M241" s="6">
        <f>VLOOKUP(A241,'[1]BASE DTPA'!A:DA,16,0)</f>
        <v>20000000</v>
      </c>
      <c r="N241" s="1" t="str">
        <f>VLOOKUP(A241,'[1]BASE DTPA'!A:DB,18,0)</f>
        <v>2 PERSONA JURIDICA</v>
      </c>
      <c r="O241" s="1" t="str">
        <f>VLOOKUP(A241,'[1]BASE DTPA'!A:DC,19,0)</f>
        <v>1 NIT</v>
      </c>
      <c r="P241" s="1">
        <f>VLOOKUP(A241,'[1]BASE DTPA'!A:DD,20,0)</f>
        <v>0</v>
      </c>
      <c r="Q241" s="1">
        <f>VLOOKUP(A241,'[1]BASE DTPA'!A:DE,22,0)</f>
        <v>900284069</v>
      </c>
      <c r="R241" s="1" t="str">
        <f>VLOOKUP(A241,'[1]BASE DTPA'!A:DF,38,0)</f>
        <v>PNN FARALLONES DE CALI</v>
      </c>
      <c r="S241" s="1">
        <f>VLOOKUP(A241,'[1]BASE DTPA'!A:DG,43,0)</f>
        <v>120</v>
      </c>
      <c r="T241" s="7">
        <f>VLOOKUP(A241,'[1]BASE DTPA'!A:DH,53,0)</f>
        <v>45749</v>
      </c>
      <c r="U241" s="15">
        <f>VLOOKUP(A241,'[1]BASE DTPA'!A:DI,54,0)</f>
        <v>46173</v>
      </c>
      <c r="V241" s="1">
        <f>VLOOKUP(A241,'[1]BASE DTPA'!A:DJ,79,0)</f>
        <v>0</v>
      </c>
      <c r="W241" s="1" t="str">
        <f>VLOOKUP(A241,'[1]BASE DTPA'!A:DK,68,0)</f>
        <v>VIGENTE</v>
      </c>
      <c r="X241" s="10" t="str">
        <f>VLOOKUP(A241,'[1]BASE DTPA'!A:DL,70,0)</f>
        <v xml:space="preserve">https://community.secop.gov.co/Public/Tendering/ContractDetailView/Index?UniqueIdentifier=CO1.PCCNTR.7402887 </v>
      </c>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c r="CH241" s="3"/>
      <c r="CI241" s="3"/>
      <c r="CJ241" s="3"/>
      <c r="CK241" s="3"/>
      <c r="CL241" s="3"/>
      <c r="CM241" s="3"/>
      <c r="CN241" s="3"/>
    </row>
    <row r="242" spans="1:92" ht="25.2" x14ac:dyDescent="0.3">
      <c r="A242" s="13" t="s">
        <v>262</v>
      </c>
      <c r="B242" s="3" t="str">
        <f>VLOOKUP(A242,'[1]BASE DTPA'!A:CN,2,0)</f>
        <v>2 NACION</v>
      </c>
      <c r="C242" s="3" t="str">
        <f>VLOOKUP(A242,'[1]BASE DTPA'!A:CQ,3,0)</f>
        <v>CONTRATO DE ARRENDAMIENTO 002 DEL 2025</v>
      </c>
      <c r="D242" s="3" t="str">
        <f>VLOOKUP(A242,'[1]BASE DTPA'!A:CR,4,0)</f>
        <v>MARIO RAUL OROBIO CUERO</v>
      </c>
      <c r="E242" s="14">
        <f>VLOOKUP(A242,'[1]BASE DTPA'!A:CS,5,0)</f>
        <v>45821</v>
      </c>
      <c r="F242" s="5" t="str">
        <f>VLOOKUP(A242,'[1]BASE DTPA'!A:CT,6,0)</f>
        <v>PA01-3202056-5-002; PA01-3202008-9-007; PA01-3202060-19_1-009; PA01-3202008-10-012 Arrendar espacios adecuados para el estacionamiento de las embarcaciones del DNMI Cabo Manglares con el fin de implementar las estrategias de educación informal, restauración de ecosistemas y administración y manejo de áreas protegidas en el marco de la conservación de la diversidad biológica de las áreas protegidas del
SINAP.</v>
      </c>
      <c r="G242" s="3" t="str">
        <f>VLOOKUP(A242,'[1]BASE DTPA'!A:CU,7,0)</f>
        <v>N-A</v>
      </c>
      <c r="H242" s="3" t="str">
        <f>VLOOKUP(A242,'[1]BASE DTPA'!A:CV,8,0)</f>
        <v>2 CONTRATACIÓN DIRECTA</v>
      </c>
      <c r="I242" s="3" t="str">
        <f>VLOOKUP(A242,'[1]BASE DTPA'!A:CW,9,0)</f>
        <v>1 ARRENDAMIENTO y/o ADQUISICIÓN DE INMUEBLES</v>
      </c>
      <c r="J242" s="1" t="str">
        <f>VLOOKUP(A242,'[1]BASE DTPA'!A:CX,10,0)</f>
        <v>SERVICIOS</v>
      </c>
      <c r="K242" s="1">
        <f>VLOOKUP(A242,'[1]BASE DTPA'!A:CY,11,0)</f>
        <v>80131500</v>
      </c>
      <c r="L242" s="6">
        <f>VLOOKUP(A242,'[1]BASE DTPA'!A:CZ,15,0)</f>
        <v>2500000</v>
      </c>
      <c r="M242" s="6">
        <f>VLOOKUP(A242,'[1]BASE DTPA'!A:DA,16,0)</f>
        <v>15000000</v>
      </c>
      <c r="N242" s="1" t="str">
        <f>VLOOKUP(A242,'[1]BASE DTPA'!A:DB,18,0)</f>
        <v>1 PERSONA NATURAL</v>
      </c>
      <c r="O242" s="1" t="str">
        <f>VLOOKUP(A242,'[1]BASE DTPA'!A:DC,19,0)</f>
        <v>3 CÉDULA DE CIUDADANÍA</v>
      </c>
      <c r="P242" s="1">
        <f>VLOOKUP(A242,'[1]BASE DTPA'!A:DD,20,0)</f>
        <v>1087122552</v>
      </c>
      <c r="Q242" s="1">
        <f>VLOOKUP(A242,'[1]BASE DTPA'!A:DE,22,0)</f>
        <v>0</v>
      </c>
      <c r="R242" s="1" t="str">
        <f>VLOOKUP(A242,'[1]BASE DTPA'!A:DF,38,0)</f>
        <v>DNMI CABO MANGLARES</v>
      </c>
      <c r="S242" s="1">
        <f>VLOOKUP(A242,'[1]BASE DTPA'!A:DG,43,0)</f>
        <v>203</v>
      </c>
      <c r="T242" s="7">
        <f>VLOOKUP(A242,'[1]BASE DTPA'!A:DH,53,0)</f>
        <v>45824</v>
      </c>
      <c r="U242" s="15">
        <f>VLOOKUP(A242,'[1]BASE DTPA'!A:DI,54,0)</f>
        <v>46095</v>
      </c>
      <c r="V242" s="1">
        <f>VLOOKUP(A242,'[1]BASE DTPA'!A:DJ,79,0)</f>
        <v>0</v>
      </c>
      <c r="W242" s="1" t="str">
        <f>VLOOKUP(A242,'[1]BASE DTPA'!A:DK,68,0)</f>
        <v>VIGENTE</v>
      </c>
      <c r="X242" s="10" t="str">
        <f>VLOOKUP(A242,'[1]BASE DTPA'!A:DL,70,0)</f>
        <v xml:space="preserve">https://community.secop.gov.co/Public/Tendering/ContractDetailView/Index?UniqueIdentifier=CO1.PCCNTR.7974897 </v>
      </c>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c r="CH242" s="3"/>
      <c r="CI242" s="3"/>
      <c r="CJ242" s="3"/>
      <c r="CK242" s="3"/>
      <c r="CL242" s="3"/>
      <c r="CM242" s="3"/>
      <c r="CN242" s="3"/>
    </row>
    <row r="243" spans="1:92" ht="25.2" x14ac:dyDescent="0.3">
      <c r="A243" s="13" t="s">
        <v>263</v>
      </c>
      <c r="B243" s="3" t="str">
        <f>VLOOKUP(A243,'[1]BASE DTPA'!A:CN,2,0)</f>
        <v>2 NACION</v>
      </c>
      <c r="C243" s="3" t="str">
        <f>VLOOKUP(A243,'[1]BASE DTPA'!A:CQ,3,0)</f>
        <v>CONTRATO DE ARRENDAMIENTO 005 DEL 2025</v>
      </c>
      <c r="D243" s="3" t="str">
        <f>VLOOKUP(A243,'[1]BASE DTPA'!A:CR,4,0)</f>
        <v>ASTURIAS SOLUCIONES DE INGENIERIA, BUCEO COMERCIAL Y DRAGADO S.A.S</v>
      </c>
      <c r="E243" s="24">
        <f>VLOOKUP(A243,'[1]BASE DTPA'!A:CS,5,0)</f>
        <v>46015</v>
      </c>
      <c r="F243" s="5" t="str">
        <f>VLOOKUP(A243,'[1]BASE DTPA'!A:CT,6,0)</f>
        <v>Prestar servicio de arrendamiento para el estacionamiento de las embarcaciones del Santuario de Fauna y Flora Malpelo. Vigencias futuras 2025-2026 origen NACIÓN</v>
      </c>
      <c r="G243" s="3" t="str">
        <f>VLOOKUP(A243,'[1]BASE DTPA'!A:CU,7,0)</f>
        <v>N-A</v>
      </c>
      <c r="H243" s="3" t="str">
        <f>VLOOKUP(A243,'[1]BASE DTPA'!A:CV,8,0)</f>
        <v>2 CONTRATACIÓN DIRECTA</v>
      </c>
      <c r="I243" s="3" t="str">
        <f>VLOOKUP(A243,'[1]BASE DTPA'!A:CW,9,0)</f>
        <v>1 ARRENDAMIENTO y/o ADQUISICIÓN DE INMUEBLES</v>
      </c>
      <c r="J243" s="1" t="str">
        <f>VLOOKUP(A243,'[1]BASE DTPA'!A:CX,10,0)</f>
        <v>SERVICIOS</v>
      </c>
      <c r="K243" s="1">
        <f>VLOOKUP(A243,'[1]BASE DTPA'!A:CY,11,0)</f>
        <v>80131503</v>
      </c>
      <c r="L243" s="6">
        <f>VLOOKUP(A243,'[1]BASE DTPA'!A:CZ,15,0)</f>
        <v>1613782</v>
      </c>
      <c r="M243" s="6">
        <f>VLOOKUP(A243,'[1]BASE DTPA'!A:DA,16,0)</f>
        <v>11637163</v>
      </c>
      <c r="N243" s="1" t="str">
        <f>VLOOKUP(A243,'[1]BASE DTPA'!A:DB,18,0)</f>
        <v>2 PERSONA JURIDICA</v>
      </c>
      <c r="O243" s="1" t="str">
        <f>VLOOKUP(A243,'[1]BASE DTPA'!A:DC,19,0)</f>
        <v>1 NIT</v>
      </c>
      <c r="P243" s="1">
        <f>VLOOKUP(A243,'[1]BASE DTPA'!A:DD,20,0)</f>
        <v>0</v>
      </c>
      <c r="Q243" s="1">
        <f>VLOOKUP(A243,'[1]BASE DTPA'!A:DE,22,0)</f>
        <v>900382411</v>
      </c>
      <c r="R243" s="1" t="str">
        <f>VLOOKUP(A243,'[1]BASE DTPA'!A:DF,38,0)</f>
        <v>SFF MALPELO</v>
      </c>
      <c r="S243" s="1">
        <f>VLOOKUP(A243,'[1]BASE DTPA'!A:DG,43,0)</f>
        <v>212</v>
      </c>
      <c r="T243" s="15">
        <f>VLOOKUP(A243,'[1]BASE DTPA'!A:DH,53,0)</f>
        <v>46017</v>
      </c>
      <c r="U243" s="7">
        <f>VLOOKUP(A243,'[1]BASE DTPA'!A:DI,54,0)</f>
        <v>46226</v>
      </c>
      <c r="V243" s="1">
        <f>VLOOKUP(A243,'[1]BASE DTPA'!A:DJ,79,0)</f>
        <v>0</v>
      </c>
      <c r="W243" s="1" t="str">
        <f>VLOOKUP(A243,'[1]BASE DTPA'!A:DK,68,0)</f>
        <v>VIGENTE</v>
      </c>
      <c r="X243" s="10" t="str">
        <f>VLOOKUP(A243,'[1]BASE DTPA'!A:DL,70,0)</f>
        <v xml:space="preserve">https://community.secop.gov.co/Public/Tendering/ContractDetailView/Index?UniqueIdentifier=CO1.PCCNTR.8716971 </v>
      </c>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c r="CI243" s="3"/>
      <c r="CJ243" s="3"/>
      <c r="CK243" s="3"/>
      <c r="CL243" s="3"/>
      <c r="CM243" s="3"/>
      <c r="CN243" s="3"/>
    </row>
    <row r="244" spans="1:92" ht="25.2" x14ac:dyDescent="0.3">
      <c r="A244" s="13" t="s">
        <v>264</v>
      </c>
      <c r="B244" s="3" t="str">
        <f>VLOOKUP(A244,'[1]BASE DTPA'!A:CN,2,0)</f>
        <v>2 NACION</v>
      </c>
      <c r="C244" s="3" t="str">
        <f>VLOOKUP(A244,'[1]BASE DTPA'!A:CQ,3,0)</f>
        <v>CONTRATO DE ARRENDAMIENTO 006 DEL 2025</v>
      </c>
      <c r="D244" s="3" t="str">
        <f>VLOOKUP(A244,'[1]BASE DTPA'!A:CR,4,0)</f>
        <v xml:space="preserve">MANUEL GEORGE GAMBOA CUESTA </v>
      </c>
      <c r="E244" s="24">
        <f>VLOOKUP(A244,'[1]BASE DTPA'!A:CS,5,0)</f>
        <v>46008</v>
      </c>
      <c r="F244" s="5" t="str">
        <f>VLOOKUP(A244,'[1]BASE DTPA'!A:CT,6,0)</f>
        <v>PA06-1109-02 Prestar el servicio de arrendamiento para el desarrollo de las actividades misionales y administrativas del personal adscrito al PNN LOS KATIOS. Vigencias futuras 2025-2026.</v>
      </c>
      <c r="G244" s="3" t="str">
        <f>VLOOKUP(A244,'[1]BASE DTPA'!A:CU,7,0)</f>
        <v>N-A</v>
      </c>
      <c r="H244" s="3" t="str">
        <f>VLOOKUP(A244,'[1]BASE DTPA'!A:CV,8,0)</f>
        <v>2 CONTRATACIÓN DIRECTA</v>
      </c>
      <c r="I244" s="3" t="str">
        <f>VLOOKUP(A244,'[1]BASE DTPA'!A:CW,9,0)</f>
        <v>1 ARRENDAMIENTO y/o ADQUISICIÓN DE INMUEBLES</v>
      </c>
      <c r="J244" s="1" t="str">
        <f>VLOOKUP(A244,'[1]BASE DTPA'!A:CX,10,0)</f>
        <v>SERVICIOS</v>
      </c>
      <c r="K244" s="1">
        <f>VLOOKUP(A244,'[1]BASE DTPA'!A:CY,11,0)</f>
        <v>80131503</v>
      </c>
      <c r="L244" s="6">
        <f>VLOOKUP(A244,'[1]BASE DTPA'!A:CZ,15,0)</f>
        <v>1822855</v>
      </c>
      <c r="M244" s="6">
        <f>VLOOKUP(A244,'[1]BASE DTPA'!A:DA,16,0)</f>
        <v>13610639</v>
      </c>
      <c r="N244" s="1" t="str">
        <f>VLOOKUP(A244,'[1]BASE DTPA'!A:DB,18,0)</f>
        <v>1 PERSONA NATURAL</v>
      </c>
      <c r="O244" s="1" t="str">
        <f>VLOOKUP(A244,'[1]BASE DTPA'!A:DC,19,0)</f>
        <v>3 CÉDULA DE CIUDADANÍA</v>
      </c>
      <c r="P244" s="1">
        <f>VLOOKUP(A244,'[1]BASE DTPA'!A:DD,20,0)</f>
        <v>71981200</v>
      </c>
      <c r="Q244" s="1">
        <f>VLOOKUP(A244,'[1]BASE DTPA'!A:DE,22,0)</f>
        <v>0</v>
      </c>
      <c r="R244" s="1" t="str">
        <f>VLOOKUP(A244,'[1]BASE DTPA'!A:DF,38,0)</f>
        <v>PNN LOS KATIOS</v>
      </c>
      <c r="S244" s="1">
        <f>VLOOKUP(A244,'[1]BASE DTPA'!A:DG,43,0)</f>
        <v>225</v>
      </c>
      <c r="T244" s="15">
        <f>VLOOKUP(A244,'[1]BASE DTPA'!A:DH,53,0)</f>
        <v>46008</v>
      </c>
      <c r="U244" s="7">
        <f>VLOOKUP(A244,'[1]BASE DTPA'!A:DI,54,0)</f>
        <v>46233</v>
      </c>
      <c r="V244" s="1">
        <f>VLOOKUP(A244,'[1]BASE DTPA'!A:DJ,79,0)</f>
        <v>0</v>
      </c>
      <c r="W244" s="1" t="str">
        <f>VLOOKUP(A244,'[1]BASE DTPA'!A:DK,68,0)</f>
        <v>VIGENTE</v>
      </c>
      <c r="X244" s="10" t="str">
        <f>VLOOKUP(A244,'[1]BASE DTPA'!A:DL,70,0)</f>
        <v xml:space="preserve">https://community.secop.gov.co/Public/Tendering/ContractDetailView/Index?UniqueIdentifier=CO1.PCCNTR.8712033 </v>
      </c>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c r="CI244" s="3"/>
      <c r="CJ244" s="3"/>
      <c r="CK244" s="3"/>
      <c r="CL244" s="3"/>
      <c r="CM244" s="3"/>
      <c r="CN244" s="3"/>
    </row>
    <row r="245" spans="1:92" ht="25.2" x14ac:dyDescent="0.3">
      <c r="A245" s="13" t="s">
        <v>265</v>
      </c>
      <c r="B245" s="3" t="str">
        <f>VLOOKUP(A245,'[1]BASE DTPA'!A:CN,2,0)</f>
        <v>2 NACION</v>
      </c>
      <c r="C245" s="3" t="str">
        <f>VLOOKUP(A245,'[1]BASE DTPA'!A:CQ,3,0)</f>
        <v>CONTRATO DE ARRENDAMIENTO 007 DEL 2025</v>
      </c>
      <c r="D245" s="3" t="str">
        <f>VLOOKUP(A245,'[1]BASE DTPA'!A:CR,4,0)</f>
        <v>JESSICA MARTINEZ MOSQUERA</v>
      </c>
      <c r="E245" s="24">
        <f>VLOOKUP(A245,'[1]BASE DTPA'!A:CS,5,0)</f>
        <v>46009</v>
      </c>
      <c r="F245" s="5" t="str">
        <f>VLOOKUP(A245,'[1]BASE DTPA'!A:CT,6,0)</f>
        <v>PA09-1104-01 Prestar el servicio de arrendamiento para el desarrollo de las actividades misionales y administrativas del personal adscrito al PNN Uramba Bahía Málaga. Vigencias futuras 2025-2026</v>
      </c>
      <c r="G245" s="3" t="str">
        <f>VLOOKUP(A245,'[1]BASE DTPA'!A:CU,7,0)</f>
        <v>N-A</v>
      </c>
      <c r="H245" s="3" t="str">
        <f>VLOOKUP(A245,'[1]BASE DTPA'!A:CV,8,0)</f>
        <v>2 CONTRATACIÓN DIRECTA</v>
      </c>
      <c r="I245" s="3" t="str">
        <f>VLOOKUP(A245,'[1]BASE DTPA'!A:CW,9,0)</f>
        <v>1 ARRENDAMIENTO y/o ADQUISICIÓN DE INMUEBLES</v>
      </c>
      <c r="J245" s="1" t="str">
        <f>VLOOKUP(A245,'[1]BASE DTPA'!A:CX,10,0)</f>
        <v>SERVICIOS</v>
      </c>
      <c r="K245" s="1">
        <f>VLOOKUP(A245,'[1]BASE DTPA'!A:CY,11,0)</f>
        <v>80131503</v>
      </c>
      <c r="L245" s="6">
        <f>VLOOKUP(A245,'[1]BASE DTPA'!A:CZ,15,0)</f>
        <v>1662030</v>
      </c>
      <c r="M245" s="6">
        <f>VLOOKUP(A245,'[1]BASE DTPA'!A:DA,16,0)</f>
        <v>11578809</v>
      </c>
      <c r="N245" s="1" t="str">
        <f>VLOOKUP(A245,'[1]BASE DTPA'!A:DB,18,0)</f>
        <v>1 PERSONA NATURAL</v>
      </c>
      <c r="O245" s="1" t="str">
        <f>VLOOKUP(A245,'[1]BASE DTPA'!A:DC,19,0)</f>
        <v>3 CÉDULA DE CIUDADANÍA</v>
      </c>
      <c r="P245" s="1">
        <f>VLOOKUP(A245,'[1]BASE DTPA'!A:DD,20,0)</f>
        <v>1116259584</v>
      </c>
      <c r="Q245" s="1">
        <f>VLOOKUP(A245,'[1]BASE DTPA'!A:DE,22,0)</f>
        <v>0</v>
      </c>
      <c r="R245" s="1" t="str">
        <f>VLOOKUP(A245,'[1]BASE DTPA'!A:DF,38,0)</f>
        <v>PNN URAMBA BAHÍA MÁLAGA</v>
      </c>
      <c r="S245" s="1">
        <f>VLOOKUP(A245,'[1]BASE DTPA'!A:DG,43,0)</f>
        <v>210</v>
      </c>
      <c r="T245" s="15">
        <f>VLOOKUP(A245,'[1]BASE DTPA'!A:DH,53,0)</f>
        <v>46009</v>
      </c>
      <c r="U245" s="7">
        <f>VLOOKUP(A245,'[1]BASE DTPA'!A:DI,54,0)</f>
        <v>46219</v>
      </c>
      <c r="V245" s="1">
        <f>VLOOKUP(A245,'[1]BASE DTPA'!A:DJ,79,0)</f>
        <v>0</v>
      </c>
      <c r="W245" s="1" t="str">
        <f>VLOOKUP(A245,'[1]BASE DTPA'!A:DK,68,0)</f>
        <v>VIGENTE</v>
      </c>
      <c r="X245" s="10" t="str">
        <f>VLOOKUP(A245,'[1]BASE DTPA'!A:DL,70,0)</f>
        <v xml:space="preserve">https://community.secop.gov.co/Public/Tendering/ContractDetailView/Index?UniqueIdentifier=CO1.PCCNTR.8717008 </v>
      </c>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c r="CK245" s="3"/>
      <c r="CL245" s="3"/>
      <c r="CM245" s="3"/>
      <c r="CN245" s="3"/>
    </row>
    <row r="246" spans="1:92" ht="25.2" x14ac:dyDescent="0.3">
      <c r="A246" s="13" t="s">
        <v>266</v>
      </c>
      <c r="B246" s="3" t="str">
        <f>VLOOKUP(A246,'[1]BASE DTPA'!A:CN,2,0)</f>
        <v>2 NACION</v>
      </c>
      <c r="C246" s="3" t="str">
        <f>VLOOKUP(A246,'[1]BASE DTPA'!A:CQ,3,0)</f>
        <v>CONTRATO DE ARRENDAMIENTO 008 DEL 2025</v>
      </c>
      <c r="D246" s="3" t="str">
        <f>VLOOKUP(A246,'[1]BASE DTPA'!A:CR,4,0)</f>
        <v>MAR 10 S.A.S</v>
      </c>
      <c r="E246" s="24">
        <f>VLOOKUP(A246,'[1]BASE DTPA'!A:CS,5,0)</f>
        <v>46014</v>
      </c>
      <c r="F246" s="5" t="str">
        <f>VLOOKUP(A246,'[1]BASE DTPA'!A:CT,6,0)</f>
        <v>PA09-1104-04 Prestar servicios de arrendamiento para el estacionamiento de las embarcaciones del PNN Uramba Bahía Málaga. Vigencias futuras 2025-2026</v>
      </c>
      <c r="G246" s="3" t="str">
        <f>VLOOKUP(A246,'[1]BASE DTPA'!A:CU,7,0)</f>
        <v>N-A</v>
      </c>
      <c r="H246" s="3" t="str">
        <f>VLOOKUP(A246,'[1]BASE DTPA'!A:CV,8,0)</f>
        <v>2 CONTRATACIÓN DIRECTA</v>
      </c>
      <c r="I246" s="3" t="str">
        <f>VLOOKUP(A246,'[1]BASE DTPA'!A:CW,9,0)</f>
        <v>1 ARRENDAMIENTO y/o ADQUISICIÓN DE INMUEBLES</v>
      </c>
      <c r="J246" s="1" t="str">
        <f>VLOOKUP(A246,'[1]BASE DTPA'!A:CX,10,0)</f>
        <v>SERVICIOS</v>
      </c>
      <c r="K246" s="1">
        <f>VLOOKUP(A246,'[1]BASE DTPA'!A:CY,11,0)</f>
        <v>80131503</v>
      </c>
      <c r="L246" s="6">
        <f>VLOOKUP(A246,'[1]BASE DTPA'!A:CZ,15,0)</f>
        <v>1827720</v>
      </c>
      <c r="M246" s="6">
        <f>VLOOKUP(A246,'[1]BASE DTPA'!A:DA,16,0)</f>
        <v>13220508</v>
      </c>
      <c r="N246" s="1" t="str">
        <f>VLOOKUP(A246,'[1]BASE DTPA'!A:DB,18,0)</f>
        <v>2 PERSONA JURIDICA</v>
      </c>
      <c r="O246" s="1" t="str">
        <f>VLOOKUP(A246,'[1]BASE DTPA'!A:DC,19,0)</f>
        <v>3 CÉDULA DE CIUDADANÍA</v>
      </c>
      <c r="P246" s="1">
        <f>VLOOKUP(A246,'[1]BASE DTPA'!A:DD,20,0)</f>
        <v>0</v>
      </c>
      <c r="Q246" s="1">
        <f>VLOOKUP(A246,'[1]BASE DTPA'!A:DE,22,0)</f>
        <v>900284069</v>
      </c>
      <c r="R246" s="1" t="str">
        <f>VLOOKUP(A246,'[1]BASE DTPA'!A:DF,38,0)</f>
        <v>PNN URAMBA BAHÍA MÁLAGA</v>
      </c>
      <c r="S246" s="1">
        <f>VLOOKUP(A246,'[1]BASE DTPA'!A:DG,43,0)</f>
        <v>218</v>
      </c>
      <c r="T246" s="15">
        <f>VLOOKUP(A246,'[1]BASE DTPA'!A:DH,53,0)</f>
        <v>46014</v>
      </c>
      <c r="U246" s="7">
        <f>VLOOKUP(A246,'[1]BASE DTPA'!A:DI,54,0)</f>
        <v>46227</v>
      </c>
      <c r="V246" s="1">
        <f>VLOOKUP(A246,'[1]BASE DTPA'!A:DJ,79,0)</f>
        <v>0</v>
      </c>
      <c r="W246" s="1" t="str">
        <f>VLOOKUP(A246,'[1]BASE DTPA'!A:DK,68,0)</f>
        <v>VIGENTE</v>
      </c>
      <c r="X246" s="10" t="str">
        <f>VLOOKUP(A246,'[1]BASE DTPA'!A:DL,70,0)</f>
        <v xml:space="preserve">https://community.secop.gov.co/Public/Tendering/ContractDetailView/Index?UniqueIdentifier=CO1.PCCNTR.8730109 </v>
      </c>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c r="CI246" s="3"/>
      <c r="CJ246" s="3"/>
      <c r="CK246" s="3"/>
      <c r="CL246" s="3"/>
      <c r="CM246" s="3"/>
      <c r="CN246" s="3"/>
    </row>
    <row r="247" spans="1:92" x14ac:dyDescent="0.3">
      <c r="A247" s="19" t="s">
        <v>267</v>
      </c>
      <c r="B247" s="20">
        <f>VLOOKUP(A247,'[1]BASE DTPA'!A:CN,2,0)</f>
        <v>0</v>
      </c>
      <c r="C247" s="20">
        <f>VLOOKUP(A247,'[1]BASE DTPA'!A:CQ,3,0)</f>
        <v>0</v>
      </c>
      <c r="D247" s="20">
        <f>VLOOKUP(A247,'[1]BASE DTPA'!A:CR,4,0)</f>
        <v>0</v>
      </c>
      <c r="E247" s="20">
        <f>VLOOKUP(A247,'[1]BASE DTPA'!A:CS,5,0)</f>
        <v>0</v>
      </c>
      <c r="F247" s="21">
        <f>VLOOKUP(A247,'[1]BASE DTPA'!A:CT,6,0)</f>
        <v>0</v>
      </c>
      <c r="G247" s="20">
        <f>VLOOKUP(A247,'[1]BASE DTPA'!A:CU,7,0)</f>
        <v>0</v>
      </c>
      <c r="H247" s="20">
        <f>VLOOKUP(A247,'[1]BASE DTPA'!A:CV,8,0)</f>
        <v>0</v>
      </c>
      <c r="I247" s="20">
        <f>VLOOKUP(A247,'[1]BASE DTPA'!A:CW,9,0)</f>
        <v>0</v>
      </c>
      <c r="J247" s="22">
        <f>VLOOKUP(A247,'[1]BASE DTPA'!A:CX,10,0)</f>
        <v>0</v>
      </c>
      <c r="K247" s="22">
        <f>VLOOKUP(A247,'[1]BASE DTPA'!A:CY,11,0)</f>
        <v>0</v>
      </c>
      <c r="L247" s="23">
        <f>VLOOKUP(A247,'[1]BASE DTPA'!A:CZ,15,0)</f>
        <v>0</v>
      </c>
      <c r="M247" s="23">
        <f>VLOOKUP(A247,'[1]BASE DTPA'!A:DA,16,0)</f>
        <v>0</v>
      </c>
      <c r="N247" s="22">
        <f>VLOOKUP(A247,'[1]BASE DTPA'!A:DB,18,0)</f>
        <v>0</v>
      </c>
      <c r="O247" s="22">
        <f>VLOOKUP(A247,'[1]BASE DTPA'!A:DC,19,0)</f>
        <v>0</v>
      </c>
      <c r="P247" s="22">
        <f>VLOOKUP(A247,'[1]BASE DTPA'!A:DD,20,0)</f>
        <v>0</v>
      </c>
      <c r="Q247" s="22">
        <f>VLOOKUP(A247,'[1]BASE DTPA'!A:DE,22,0)</f>
        <v>0</v>
      </c>
      <c r="R247" s="22">
        <f>VLOOKUP(A247,'[1]BASE DTPA'!A:DF,38,0)</f>
        <v>0</v>
      </c>
      <c r="S247" s="22">
        <f>VLOOKUP(A247,'[1]BASE DTPA'!A:DG,43,0)</f>
        <v>0</v>
      </c>
      <c r="T247" s="22">
        <f>VLOOKUP(A247,'[1]BASE DTPA'!A:DH,53,0)</f>
        <v>0</v>
      </c>
      <c r="U247" s="22">
        <f>VLOOKUP(A247,'[1]BASE DTPA'!A:DI,54,0)</f>
        <v>0</v>
      </c>
      <c r="V247" s="22">
        <f>VLOOKUP(A247,'[1]BASE DTPA'!A:DJ,79,0)</f>
        <v>0</v>
      </c>
      <c r="W247" s="22">
        <f>VLOOKUP(A247,'[1]BASE DTPA'!A:DK,68,0)</f>
        <v>0</v>
      </c>
      <c r="X247" s="22">
        <f>VLOOKUP(A247,'[1]BASE DTPA'!A:DL,70,0)</f>
        <v>0</v>
      </c>
      <c r="Y247" s="20"/>
      <c r="Z247" s="20"/>
      <c r="AA247" s="20"/>
      <c r="AB247" s="20"/>
      <c r="AC247" s="20"/>
      <c r="AD247" s="20"/>
      <c r="AE247" s="20"/>
      <c r="AF247" s="20"/>
      <c r="AG247" s="20"/>
      <c r="AH247" s="20"/>
      <c r="AI247" s="20"/>
      <c r="AJ247" s="20"/>
      <c r="AK247" s="20"/>
      <c r="AL247" s="20"/>
      <c r="AM247" s="20"/>
      <c r="AN247" s="20"/>
      <c r="AO247" s="20"/>
      <c r="AP247" s="20"/>
      <c r="AQ247" s="20"/>
      <c r="AR247" s="20"/>
      <c r="AS247" s="20"/>
      <c r="AT247" s="20"/>
      <c r="AU247" s="20"/>
      <c r="AV247" s="20"/>
      <c r="AW247" s="20"/>
      <c r="AX247" s="20"/>
      <c r="AY247" s="20"/>
      <c r="AZ247" s="20"/>
      <c r="BA247" s="20"/>
      <c r="BB247" s="20"/>
      <c r="BC247" s="20"/>
      <c r="BD247" s="20"/>
      <c r="BE247" s="20"/>
      <c r="BF247" s="20"/>
      <c r="BG247" s="20"/>
      <c r="BH247" s="20"/>
      <c r="BI247" s="20"/>
      <c r="BJ247" s="20"/>
      <c r="BK247" s="20"/>
      <c r="BL247" s="20"/>
      <c r="BM247" s="20"/>
      <c r="BN247" s="20"/>
      <c r="BO247" s="20"/>
      <c r="BP247" s="20"/>
      <c r="BQ247" s="20"/>
      <c r="BR247" s="20"/>
      <c r="BS247" s="20"/>
      <c r="BT247" s="20"/>
      <c r="BU247" s="20"/>
      <c r="BV247" s="20"/>
      <c r="BW247" s="20"/>
      <c r="BX247" s="20"/>
      <c r="BY247" s="20"/>
      <c r="BZ247" s="20"/>
      <c r="CA247" s="20"/>
      <c r="CB247" s="20"/>
      <c r="CC247" s="20"/>
      <c r="CD247" s="20"/>
      <c r="CE247" s="20"/>
      <c r="CF247" s="20"/>
      <c r="CG247" s="20"/>
      <c r="CH247" s="20"/>
      <c r="CI247" s="20"/>
      <c r="CJ247" s="20"/>
      <c r="CK247" s="20"/>
      <c r="CL247" s="20"/>
      <c r="CM247" s="20"/>
      <c r="CN247" s="20"/>
    </row>
    <row r="248" spans="1:92" x14ac:dyDescent="0.3">
      <c r="A248" s="13" t="s">
        <v>268</v>
      </c>
      <c r="B248" s="3" t="str">
        <f>VLOOKUP(A248,'[1]BASE DTPA'!A:CN,2,0)</f>
        <v>1 FONAM</v>
      </c>
      <c r="C248" s="3" t="str">
        <f>VLOOKUP(A248,'[1]BASE DTPA'!A:CQ,3,0)</f>
        <v>ACEPTACIÓN DE OFERTA FONAM 001 DE 2025</v>
      </c>
      <c r="D248" s="3" t="str">
        <f>VLOOKUP(A248,'[1]BASE DTPA'!A:CR,4,0)</f>
        <v>ANDROS GRUPO INTEGRAL S.A.S</v>
      </c>
      <c r="E248" s="14">
        <f>VLOOKUP(A248,'[1]BASE DTPA'!A:CS,5,0)</f>
        <v>45751</v>
      </c>
      <c r="F248" s="5" t="str">
        <f>VLOOKUP(A248,'[1]BASE DTPA'!A:CT,6,0)</f>
        <v>PA10-3202010-25-043 Prestar Servicio de aseo y cafetería para mantenimiento de las instalaciones ecoturísticas del PNN Utría para Implementar acciones encaminadas al sostenimiento del ecoturismo.</v>
      </c>
      <c r="G248" s="3" t="str">
        <f>VLOOKUP(A248,'[1]BASE DTPA'!A:CU,7,0)</f>
        <v>N-A</v>
      </c>
      <c r="H248" s="3" t="str">
        <f>VLOOKUP(A248,'[1]BASE DTPA'!A:CV,8,0)</f>
        <v>5 MÍNIMA CUANTÍA</v>
      </c>
      <c r="I248" s="3" t="str">
        <f>VLOOKUP(A248,'[1]BASE DTPA'!A:CW,9,0)</f>
        <v>3 COMPRAVENTA y/o SUMINISTRO</v>
      </c>
      <c r="J248" s="1" t="str">
        <f>VLOOKUP(A248,'[1]BASE DTPA'!A:CX,10,0)</f>
        <v>SUMINISTRO</v>
      </c>
      <c r="K248" s="1" t="str">
        <f>VLOOKUP(A248,'[1]BASE DTPA'!A:CY,11,0)</f>
        <v>76115000
/76101500</v>
      </c>
      <c r="L248" s="6" t="str">
        <f>VLOOKUP(A248,'[1]BASE DTPA'!A:CZ,15,0)</f>
        <v>N/A</v>
      </c>
      <c r="M248" s="6">
        <f>VLOOKUP(A248,'[1]BASE DTPA'!A:DA,16,0)</f>
        <v>29937590</v>
      </c>
      <c r="N248" s="1" t="str">
        <f>VLOOKUP(A248,'[1]BASE DTPA'!A:DB,18,0)</f>
        <v>2 PERSONA JURIDICA</v>
      </c>
      <c r="O248" s="1" t="str">
        <f>VLOOKUP(A248,'[1]BASE DTPA'!A:DC,19,0)</f>
        <v>1 NIT</v>
      </c>
      <c r="P248" s="1">
        <f>VLOOKUP(A248,'[1]BASE DTPA'!A:DD,20,0)</f>
        <v>901471046</v>
      </c>
      <c r="Q248" s="1">
        <f>VLOOKUP(A248,'[1]BASE DTPA'!A:DE,22,0)</f>
        <v>901471046</v>
      </c>
      <c r="R248" s="1" t="str">
        <f>VLOOKUP(A248,'[1]BASE DTPA'!A:DF,38,0)</f>
        <v>PNN UTRÍA</v>
      </c>
      <c r="S248" s="1">
        <f>VLOOKUP(A248,'[1]BASE DTPA'!A:DG,43,0)</f>
        <v>230</v>
      </c>
      <c r="T248" s="7">
        <f>VLOOKUP(A248,'[1]BASE DTPA'!A:DH,53,0)</f>
        <v>45756</v>
      </c>
      <c r="U248" s="15">
        <f>VLOOKUP(A248,'[1]BASE DTPA'!A:DI,54,0)</f>
        <v>46021</v>
      </c>
      <c r="V248" s="1">
        <f>VLOOKUP(A248,'[1]BASE DTPA'!A:DJ,79,0)</f>
        <v>0</v>
      </c>
      <c r="W248" s="1" t="str">
        <f>VLOOKUP(A248,'[1]BASE DTPA'!A:DK,68,0)</f>
        <v>VIGENTE</v>
      </c>
      <c r="X248" s="10" t="str">
        <f>VLOOKUP(A248,'[1]BASE DTPA'!A:DL,70,0)</f>
        <v xml:space="preserve">https://community.secop.gov.co/Public/Tendering/ContractDetailView/Index?UniqueIdentifier=CO1.PCCNTR.7744357 </v>
      </c>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row>
    <row r="249" spans="1:92" x14ac:dyDescent="0.3">
      <c r="A249" s="13" t="s">
        <v>269</v>
      </c>
      <c r="B249" s="3" t="str">
        <f>VLOOKUP(A249,'[1]BASE DTPA'!A:CN,2,0)</f>
        <v>1 FONAM</v>
      </c>
      <c r="C249" s="3" t="str">
        <f>VLOOKUP(A249,'[1]BASE DTPA'!A:CQ,3,0)</f>
        <v>ACEPTACIÓN DE OFERTA FONAM 004 DE 2025</v>
      </c>
      <c r="D249" s="3" t="str">
        <f>VLOOKUP(A249,'[1]BASE DTPA'!A:CR,4,0)</f>
        <v>TWO - B SERVICES S.A.S.</v>
      </c>
      <c r="E249" s="14">
        <f>VLOOKUP(A249,'[1]BASE DTPA'!A:CS,5,0)</f>
        <v>45761</v>
      </c>
      <c r="F249" s="5" t="str">
        <f>VLOOKUP(A249,'[1]BASE DTPA'!A:CT,6,0)</f>
        <v>PA05-3202032-1-025 Adquirir raciones de campaña para el PNN Gorgona para fortalecer las acciones operativas de prevención, vigilancia y control en las áreas protegidas, en el marco de la conservación de la diversidad biológica de las áreas protegidas del SINAP nacional.</v>
      </c>
      <c r="G249" s="3" t="str">
        <f>VLOOKUP(A249,'[1]BASE DTPA'!A:CU,7,0)</f>
        <v>N-A</v>
      </c>
      <c r="H249" s="3" t="str">
        <f>VLOOKUP(A249,'[1]BASE DTPA'!A:CV,8,0)</f>
        <v>5 MÍNIMA CUANTÍA</v>
      </c>
      <c r="I249" s="3" t="str">
        <f>VLOOKUP(A249,'[1]BASE DTPA'!A:CW,9,0)</f>
        <v>3 COMPRAVENTA y/o SUMINISTRO</v>
      </c>
      <c r="J249" s="1" t="str">
        <f>VLOOKUP(A249,'[1]BASE DTPA'!A:CX,10,0)</f>
        <v>SUMINISTRO</v>
      </c>
      <c r="K249" s="1">
        <f>VLOOKUP(A249,'[1]BASE DTPA'!A:CY,11,0)</f>
        <v>0</v>
      </c>
      <c r="L249" s="6" t="str">
        <f>VLOOKUP(A249,'[1]BASE DTPA'!A:CZ,15,0)</f>
        <v>N/A</v>
      </c>
      <c r="M249" s="6">
        <f>VLOOKUP(A249,'[1]BASE DTPA'!A:DA,16,0)</f>
        <v>3982400</v>
      </c>
      <c r="N249" s="1" t="str">
        <f>VLOOKUP(A249,'[1]BASE DTPA'!A:DB,18,0)</f>
        <v>1 PERSONA NATURAL</v>
      </c>
      <c r="O249" s="1" t="str">
        <f>VLOOKUP(A249,'[1]BASE DTPA'!A:DC,19,0)</f>
        <v>1 NIT</v>
      </c>
      <c r="P249" s="1">
        <f>VLOOKUP(A249,'[1]BASE DTPA'!A:DD,20,0)</f>
        <v>901244862</v>
      </c>
      <c r="Q249" s="1">
        <f>VLOOKUP(A249,'[1]BASE DTPA'!A:DE,22,0)</f>
        <v>901244862</v>
      </c>
      <c r="R249" s="1" t="str">
        <f>VLOOKUP(A249,'[1]BASE DTPA'!A:DF,38,0)</f>
        <v>PNN GORGONA</v>
      </c>
      <c r="S249" s="1">
        <f>VLOOKUP(A249,'[1]BASE DTPA'!A:DG,43,0)</f>
        <v>259</v>
      </c>
      <c r="T249" s="7">
        <f>VLOOKUP(A249,'[1]BASE DTPA'!A:DH,53,0)</f>
        <v>45768</v>
      </c>
      <c r="U249" s="15">
        <f>VLOOKUP(A249,'[1]BASE DTPA'!A:DI,54,0)</f>
        <v>46021</v>
      </c>
      <c r="V249" s="1">
        <f>VLOOKUP(A249,'[1]BASE DTPA'!A:DJ,79,0)</f>
        <v>0</v>
      </c>
      <c r="W249" s="1" t="str">
        <f>VLOOKUP(A249,'[1]BASE DTPA'!A:DK,68,0)</f>
        <v>VIGENTE</v>
      </c>
      <c r="X249" s="10" t="str">
        <f>VLOOKUP(A249,'[1]BASE DTPA'!A:DL,70,0)</f>
        <v xml:space="preserve">https://community.secop.gov.co/Public/Tendering/ContractDetailView/Index?UniqueIdentifier=CO1.PCCNTR.7777041 </v>
      </c>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c r="CH249" s="3"/>
      <c r="CI249" s="3"/>
      <c r="CJ249" s="3"/>
      <c r="CK249" s="3"/>
      <c r="CL249" s="3"/>
      <c r="CM249" s="3"/>
      <c r="CN249" s="3"/>
    </row>
    <row r="250" spans="1:92" x14ac:dyDescent="0.3">
      <c r="A250" s="13" t="s">
        <v>270</v>
      </c>
      <c r="B250" s="3" t="str">
        <f>VLOOKUP(A250,'[1]BASE DTPA'!A:CN,2,0)</f>
        <v>1 FONAM</v>
      </c>
      <c r="C250" s="3" t="str">
        <f>VLOOKUP(A250,'[1]BASE DTPA'!A:CQ,3,0)</f>
        <v>ACEPTACIÓN DE OFERTA FONAM 003 DE 2025</v>
      </c>
      <c r="D250" s="3" t="str">
        <f>VLOOKUP(A250,'[1]BASE DTPA'!A:CR,4,0)</f>
        <v>INGENIERIA E INFRAESTRUCTURA DE COLOMBIA S.A.S.</v>
      </c>
      <c r="E250" s="14">
        <f>VLOOKUP(A250,'[1]BASE DTPA'!A:CS,5,0)</f>
        <v>45756</v>
      </c>
      <c r="F250" s="5" t="str">
        <f>VLOOKUP(A250,'[1]BASE DTPA'!A:CT,6,0)</f>
        <v>Adquirir raciones de campana para atender las diversas operativas del PNN Farallones de Cali, especialmente en los ecosistemas de páramo, bosques y zonas de influencia, en el marco de la conservación de la diversidad biológica de las Áreas Protegidas del SINAP Nacional.</v>
      </c>
      <c r="G250" s="3" t="str">
        <f>VLOOKUP(A250,'[1]BASE DTPA'!A:CU,7,0)</f>
        <v>N-A</v>
      </c>
      <c r="H250" s="3" t="str">
        <f>VLOOKUP(A250,'[1]BASE DTPA'!A:CV,8,0)</f>
        <v>5 MÍNIMA CUANTÍA</v>
      </c>
      <c r="I250" s="3" t="str">
        <f>VLOOKUP(A250,'[1]BASE DTPA'!A:CW,9,0)</f>
        <v>3 COMPRAVENTA y/o SUMINISTRO</v>
      </c>
      <c r="J250" s="1" t="str">
        <f>VLOOKUP(A250,'[1]BASE DTPA'!A:CX,10,0)</f>
        <v>SUMINISTRO</v>
      </c>
      <c r="K250" s="1">
        <f>VLOOKUP(A250,'[1]BASE DTPA'!A:CY,11,0)</f>
        <v>50192700</v>
      </c>
      <c r="L250" s="6" t="str">
        <f>VLOOKUP(A250,'[1]BASE DTPA'!A:CZ,15,0)</f>
        <v>N/A</v>
      </c>
      <c r="M250" s="6">
        <f>VLOOKUP(A250,'[1]BASE DTPA'!A:DA,16,0)</f>
        <v>40000000</v>
      </c>
      <c r="N250" s="1" t="str">
        <f>VLOOKUP(A250,'[1]BASE DTPA'!A:DB,18,0)</f>
        <v>2 PERSONA JURIDICA</v>
      </c>
      <c r="O250" s="1" t="str">
        <f>VLOOKUP(A250,'[1]BASE DTPA'!A:DC,19,0)</f>
        <v>1 NIT</v>
      </c>
      <c r="P250" s="1">
        <f>VLOOKUP(A250,'[1]BASE DTPA'!A:DD,20,0)</f>
        <v>900381761</v>
      </c>
      <c r="Q250" s="1">
        <f>VLOOKUP(A250,'[1]BASE DTPA'!A:DE,22,0)</f>
        <v>900381761</v>
      </c>
      <c r="R250" s="1" t="str">
        <f>VLOOKUP(A250,'[1]BASE DTPA'!A:DF,38,0)</f>
        <v>PNN FARALLONES DE CALI</v>
      </c>
      <c r="S250" s="1">
        <f>VLOOKUP(A250,'[1]BASE DTPA'!A:DG,43,0)</f>
        <v>262</v>
      </c>
      <c r="T250" s="7">
        <f>VLOOKUP(A250,'[1]BASE DTPA'!A:DH,53,0)</f>
        <v>45756</v>
      </c>
      <c r="U250" s="15">
        <f>VLOOKUP(A250,'[1]BASE DTPA'!A:DI,54,0)</f>
        <v>46022</v>
      </c>
      <c r="V250" s="1">
        <f>VLOOKUP(A250,'[1]BASE DTPA'!A:DJ,79,0)</f>
        <v>0</v>
      </c>
      <c r="W250" s="1" t="str">
        <f>VLOOKUP(A250,'[1]BASE DTPA'!A:DK,68,0)</f>
        <v>VIGENTE</v>
      </c>
      <c r="X250" s="10" t="str">
        <f>VLOOKUP(A250,'[1]BASE DTPA'!A:DL,70,0)</f>
        <v xml:space="preserve">https://community.secop.gov.co/Public/Tendering/ContractDetailView/Index?UniqueIdentifier=CO1.PCCNTR.7762104 </v>
      </c>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c r="CH250" s="3"/>
      <c r="CI250" s="3"/>
      <c r="CJ250" s="3"/>
      <c r="CK250" s="3"/>
      <c r="CL250" s="3"/>
      <c r="CM250" s="3"/>
      <c r="CN250" s="3"/>
    </row>
    <row r="251" spans="1:92" x14ac:dyDescent="0.3">
      <c r="A251" s="13" t="s">
        <v>271</v>
      </c>
      <c r="B251" s="3" t="str">
        <f>VLOOKUP(A251,'[1]BASE DTPA'!A:CN,2,0)</f>
        <v>2 NACION</v>
      </c>
      <c r="C251" s="3" t="str">
        <f>VLOOKUP(A251,'[1]BASE DTPA'!A:CQ,3,0)</f>
        <v>ACEPTACIÓN DE OFERTA NACIÓN 002 DE 2025</v>
      </c>
      <c r="D251" s="3" t="str">
        <f>VLOOKUP(A251,'[1]BASE DTPA'!A:CR,4,0)</f>
        <v>INVERSAV SA</v>
      </c>
      <c r="E251" s="14">
        <f>VLOOKUP(A251,'[1]BASE DTPA'!A:CS,5,0)</f>
        <v>45757</v>
      </c>
      <c r="F251" s="5" t="str">
        <f>VLOOKUP(A251,'[1]BASE DTPA'!A:CT,6,0)</f>
        <v>Contratar el suministro de combustible requerido en el PNN Munchique para la Implementación de los instrumentos de planeación (planes de manejo / rem u otros programas y lineamientos) de la entidad, en el marco de la conservación de la diversidad biológica de las áreas protegidas del SINAP nacional.</v>
      </c>
      <c r="G251" s="3" t="str">
        <f>VLOOKUP(A251,'[1]BASE DTPA'!A:CU,7,0)</f>
        <v>N-A</v>
      </c>
      <c r="H251" s="3" t="str">
        <f>VLOOKUP(A251,'[1]BASE DTPA'!A:CV,8,0)</f>
        <v>5 MÍNIMA CUANTÍA</v>
      </c>
      <c r="I251" s="3" t="str">
        <f>VLOOKUP(A251,'[1]BASE DTPA'!A:CW,9,0)</f>
        <v>3 COMPRAVENTA y/o SUMINISTRO</v>
      </c>
      <c r="J251" s="1" t="str">
        <f>VLOOKUP(A251,'[1]BASE DTPA'!A:CX,10,0)</f>
        <v>SUMINISTRO</v>
      </c>
      <c r="K251" s="1">
        <f>VLOOKUP(A251,'[1]BASE DTPA'!A:CY,11,0)</f>
        <v>15101500</v>
      </c>
      <c r="L251" s="6" t="str">
        <f>VLOOKUP(A251,'[1]BASE DTPA'!A:CZ,15,0)</f>
        <v>N/A</v>
      </c>
      <c r="M251" s="6">
        <f>VLOOKUP(A251,'[1]BASE DTPA'!A:DA,16,0)</f>
        <v>30000000</v>
      </c>
      <c r="N251" s="1" t="str">
        <f>VLOOKUP(A251,'[1]BASE DTPA'!A:DB,18,0)</f>
        <v>2 PERSONA JURIDICA</v>
      </c>
      <c r="O251" s="1" t="str">
        <f>VLOOKUP(A251,'[1]BASE DTPA'!A:DC,19,0)</f>
        <v>1 NIT</v>
      </c>
      <c r="P251" s="1">
        <f>VLOOKUP(A251,'[1]BASE DTPA'!A:DD,20,0)</f>
        <v>817004979</v>
      </c>
      <c r="Q251" s="1">
        <f>VLOOKUP(A251,'[1]BASE DTPA'!A:DE,22,0)</f>
        <v>817004979</v>
      </c>
      <c r="R251" s="1" t="str">
        <f>VLOOKUP(A251,'[1]BASE DTPA'!A:DF,38,0)</f>
        <v>PNN MUNCHIQUE</v>
      </c>
      <c r="S251" s="1">
        <f>VLOOKUP(A251,'[1]BASE DTPA'!A:DG,43,0)</f>
        <v>261</v>
      </c>
      <c r="T251" s="7">
        <f>VLOOKUP(A251,'[1]BASE DTPA'!A:DH,53,0)</f>
        <v>45762</v>
      </c>
      <c r="U251" s="15">
        <f>VLOOKUP(A251,'[1]BASE DTPA'!A:DI,54,0)</f>
        <v>46022</v>
      </c>
      <c r="V251" s="1">
        <f>VLOOKUP(A251,'[1]BASE DTPA'!A:DJ,79,0)</f>
        <v>0</v>
      </c>
      <c r="W251" s="1" t="str">
        <f>VLOOKUP(A251,'[1]BASE DTPA'!A:DK,68,0)</f>
        <v>VIGENTE</v>
      </c>
      <c r="X251" s="10" t="str">
        <f>VLOOKUP(A251,'[1]BASE DTPA'!A:DL,70,0)</f>
        <v xml:space="preserve">https://community.secop.gov.co/Public/Tendering/ContractDetailView/Index?UniqueIdentifier=CO1.PCCNTR.7764365   </v>
      </c>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c r="CH251" s="3"/>
      <c r="CI251" s="3"/>
      <c r="CJ251" s="3"/>
      <c r="CK251" s="3"/>
      <c r="CL251" s="3"/>
      <c r="CM251" s="3"/>
      <c r="CN251" s="3"/>
    </row>
    <row r="252" spans="1:92" x14ac:dyDescent="0.3">
      <c r="A252" s="13" t="s">
        <v>272</v>
      </c>
      <c r="B252" s="3" t="str">
        <f>VLOOKUP(A252,'[1]BASE DTPA'!A:CN,2,0)</f>
        <v>1 FONAM</v>
      </c>
      <c r="C252" s="3" t="str">
        <f>VLOOKUP(A252,'[1]BASE DTPA'!A:CQ,3,0)</f>
        <v>ACEPTACIÓN OFERTA FONAM 005 DE 2025</v>
      </c>
      <c r="D252" s="3" t="str">
        <f>VLOOKUP(A252,'[1]BASE DTPA'!A:CR,4,0)</f>
        <v xml:space="preserve">CERON ZAPATA S.A.S
</v>
      </c>
      <c r="E252" s="14">
        <f>VLOOKUP(A252,'[1]BASE DTPA'!A:CS,5,0)</f>
        <v>45771</v>
      </c>
      <c r="F252" s="5" t="str">
        <f>VLOOKUP(A252,'[1]BASE DTPA'!A:CT,6,0)</f>
        <v>PA10-3202032-1-023- PA05-3202032-1-023- PA04-3202032- 1-100- PA01-3202008-9-030 Contratar aceites y lubricantes para las áreas protegidas adscritas a la Dirección territorial pacifico, para el fortalecimiento operativo de las actividades enmarcadas en la conservación de la diversidad biológica de las áreas protegidas del SINAP nacional, así como en los ecosistemas andinos y de páramo-PNN UTRIA PNN GORGONA, PNN FARALLONES DE CALI y el DNMI CABO MANGLARES BAJO MIRA Y FRONTERA LOTE 1 y LOTE 2</v>
      </c>
      <c r="G252" s="3" t="str">
        <f>VLOOKUP(A252,'[1]BASE DTPA'!A:CU,7,0)</f>
        <v>N-A</v>
      </c>
      <c r="H252" s="3" t="str">
        <f>VLOOKUP(A252,'[1]BASE DTPA'!A:CV,8,0)</f>
        <v>5 MÍNIMA CUANTÍA</v>
      </c>
      <c r="I252" s="3" t="str">
        <f>VLOOKUP(A252,'[1]BASE DTPA'!A:CW,9,0)</f>
        <v>3 COMPRAVENTA y/o SUMINISTRO</v>
      </c>
      <c r="J252" s="1" t="str">
        <f>VLOOKUP(A252,'[1]BASE DTPA'!A:CX,10,0)</f>
        <v>COMPRAVENTA</v>
      </c>
      <c r="K252" s="1">
        <f>VLOOKUP(A252,'[1]BASE DTPA'!A:CY,11,0)</f>
        <v>15121501</v>
      </c>
      <c r="L252" s="6" t="str">
        <f>VLOOKUP(A252,'[1]BASE DTPA'!A:CZ,15,0)</f>
        <v>N/A</v>
      </c>
      <c r="M252" s="6">
        <f>VLOOKUP(A252,'[1]BASE DTPA'!A:DA,16,0)</f>
        <v>9967400</v>
      </c>
      <c r="N252" s="1" t="str">
        <f>VLOOKUP(A252,'[1]BASE DTPA'!A:DB,18,0)</f>
        <v>2 PERSONA JURIDICA</v>
      </c>
      <c r="O252" s="1" t="str">
        <f>VLOOKUP(A252,'[1]BASE DTPA'!A:DC,19,0)</f>
        <v>1 NIT</v>
      </c>
      <c r="P252" s="1">
        <f>VLOOKUP(A252,'[1]BASE DTPA'!A:DD,20,0)</f>
        <v>900064454</v>
      </c>
      <c r="Q252" s="1">
        <f>VLOOKUP(A252,'[1]BASE DTPA'!A:DE,22,0)</f>
        <v>900064454</v>
      </c>
      <c r="R252" s="1" t="str">
        <f>VLOOKUP(A252,'[1]BASE DTPA'!A:DF,38,0)</f>
        <v>PNN UTRÍA</v>
      </c>
      <c r="S252" s="1">
        <f>VLOOKUP(A252,'[1]BASE DTPA'!A:DG,43,0)</f>
        <v>20</v>
      </c>
      <c r="T252" s="7">
        <f>VLOOKUP(A252,'[1]BASE DTPA'!A:DH,53,0)</f>
        <v>45775</v>
      </c>
      <c r="U252" s="7">
        <f>VLOOKUP(A252,'[1]BASE DTPA'!A:DI,54,0)</f>
        <v>45792</v>
      </c>
      <c r="V252" s="1">
        <f>VLOOKUP(A252,'[1]BASE DTPA'!A:DJ,79,0)</f>
        <v>0</v>
      </c>
      <c r="W252" s="1" t="str">
        <f>VLOOKUP(A252,'[1]BASE DTPA'!A:DK,68,0)</f>
        <v>VIGENTE</v>
      </c>
      <c r="X252" s="10" t="str">
        <f>VLOOKUP(A252,'[1]BASE DTPA'!A:DL,70,0)</f>
        <v xml:space="preserve">https://community.secop.gov.co/Public/Tendering/ContractDetailView/Index?UniqueIdentifier=CO1.PCCNTR.7809424 </v>
      </c>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c r="CG252" s="3"/>
      <c r="CH252" s="3"/>
      <c r="CI252" s="3"/>
      <c r="CJ252" s="3"/>
      <c r="CK252" s="3"/>
      <c r="CL252" s="3"/>
      <c r="CM252" s="3"/>
      <c r="CN252" s="3"/>
    </row>
    <row r="253" spans="1:92" x14ac:dyDescent="0.3">
      <c r="A253" s="13" t="s">
        <v>273</v>
      </c>
      <c r="B253" s="3" t="str">
        <f>VLOOKUP(A253,'[1]BASE DTPA'!A:CN,2,0)</f>
        <v>1 FONAM</v>
      </c>
      <c r="C253" s="3" t="str">
        <f>VLOOKUP(A253,'[1]BASE DTPA'!A:CQ,3,0)</f>
        <v>ACEPTACIÓN OFERTA FONAM 007 DE 2025</v>
      </c>
      <c r="D253" s="3" t="str">
        <f>VLOOKUP(A253,'[1]BASE DTPA'!A:CR,4,0)</f>
        <v>MILTA MARCELA OMEN HOYOS</v>
      </c>
      <c r="E253" s="14">
        <f>VLOOKUP(A253,'[1]BASE DTPA'!A:CS,5,0)</f>
        <v>45771</v>
      </c>
      <c r="F253" s="5" t="str">
        <f>VLOOKUP(A253,'[1]BASE DTPA'!A:CT,6,0)</f>
        <v>PA07-3202008-15-024 Suministrar raciones de campaña para el PNN Munchique para Fortalecer los procesos administrativos de las áreas del SPNNC, en el marco de la conservación de la diversidad biológica de las áreas protegidas del SINAP nacional.</v>
      </c>
      <c r="G253" s="3" t="str">
        <f>VLOOKUP(A253,'[1]BASE DTPA'!A:CU,7,0)</f>
        <v>N-A</v>
      </c>
      <c r="H253" s="3" t="str">
        <f>VLOOKUP(A253,'[1]BASE DTPA'!A:CV,8,0)</f>
        <v>5 MÍNIMA CUANTÍA</v>
      </c>
      <c r="I253" s="3" t="str">
        <f>VLOOKUP(A253,'[1]BASE DTPA'!A:CW,9,0)</f>
        <v>3 COMPRAVENTA y/o SUMINISTRO</v>
      </c>
      <c r="J253" s="1" t="str">
        <f>VLOOKUP(A253,'[1]BASE DTPA'!A:CX,10,0)</f>
        <v>SUMINISTRO</v>
      </c>
      <c r="K253" s="1">
        <f>VLOOKUP(A253,'[1]BASE DTPA'!A:CY,11,0)</f>
        <v>50192700</v>
      </c>
      <c r="L253" s="6" t="str">
        <f>VLOOKUP(A253,'[1]BASE DTPA'!A:CZ,15,0)</f>
        <v>N/A</v>
      </c>
      <c r="M253" s="6">
        <f>VLOOKUP(A253,'[1]BASE DTPA'!A:DA,16,0)</f>
        <v>5000000</v>
      </c>
      <c r="N253" s="1" t="str">
        <f>VLOOKUP(A253,'[1]BASE DTPA'!A:DB,18,0)</f>
        <v>1 PERSONA NATURAL</v>
      </c>
      <c r="O253" s="1" t="str">
        <f>VLOOKUP(A253,'[1]BASE DTPA'!A:DC,19,0)</f>
        <v>3 CÉDULA DE CIUDADANÍA</v>
      </c>
      <c r="P253" s="1">
        <f>VLOOKUP(A253,'[1]BASE DTPA'!A:DD,20,0)</f>
        <v>1061985955</v>
      </c>
      <c r="Q253" s="1">
        <f>VLOOKUP(A253,'[1]BASE DTPA'!A:DE,22,0)</f>
        <v>1061985955</v>
      </c>
      <c r="R253" s="1" t="str">
        <f>VLOOKUP(A253,'[1]BASE DTPA'!A:DF,38,0)</f>
        <v>PNN MUNCHIQUE</v>
      </c>
      <c r="S253" s="1">
        <f>VLOOKUP(A253,'[1]BASE DTPA'!A:DG,43,0)</f>
        <v>52</v>
      </c>
      <c r="T253" s="7">
        <f>VLOOKUP(A253,'[1]BASE DTPA'!A:DH,53,0)</f>
        <v>45777</v>
      </c>
      <c r="U253" s="7">
        <f>VLOOKUP(A253,'[1]BASE DTPA'!A:DI,54,0)</f>
        <v>45823</v>
      </c>
      <c r="V253" s="1">
        <f>VLOOKUP(A253,'[1]BASE DTPA'!A:DJ,79,0)</f>
        <v>0</v>
      </c>
      <c r="W253" s="1" t="str">
        <f>VLOOKUP(A253,'[1]BASE DTPA'!A:DK,68,0)</f>
        <v>VIGENTE</v>
      </c>
      <c r="X253" s="10" t="str">
        <f>VLOOKUP(A253,'[1]BASE DTPA'!A:DL,70,0)</f>
        <v xml:space="preserve">https://community.secop.gov.co/Public/Tendering/ContractDetailView/Index?UniqueIdentifier=CO1.PCCNTR.7809228 </v>
      </c>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c r="CH253" s="3"/>
      <c r="CI253" s="3"/>
      <c r="CJ253" s="3"/>
      <c r="CK253" s="3"/>
      <c r="CL253" s="3"/>
      <c r="CM253" s="3"/>
      <c r="CN253" s="3"/>
    </row>
    <row r="254" spans="1:92" x14ac:dyDescent="0.3">
      <c r="A254" s="13" t="s">
        <v>274</v>
      </c>
      <c r="B254" s="3" t="str">
        <f>VLOOKUP(A254,'[1]BASE DTPA'!A:CN,2,0)</f>
        <v>1 FONAM</v>
      </c>
      <c r="C254" s="3" t="str">
        <f>VLOOKUP(A254,'[1]BASE DTPA'!A:CQ,3,0)</f>
        <v>ACEPTACIÓN OFERTA FONAM 008 DE 2025</v>
      </c>
      <c r="D254" s="3" t="str">
        <f>VLOOKUP(A254,'[1]BASE DTPA'!A:CR,4,0)</f>
        <v>INGENIERIA E INFRAESTRUCTURA DE COLOMBIA S.A.S</v>
      </c>
      <c r="E254" s="14">
        <f>VLOOKUP(A254,'[1]BASE DTPA'!A:CS,5,0)</f>
        <v>45775</v>
      </c>
      <c r="F254" s="5" t="str">
        <f>VLOOKUP(A254,'[1]BASE DTPA'!A:CT,6,0)</f>
        <v>PA10-3202032-1-024 - PA06-3202032-1-026 Contratar raciones de campaña para el fortalecimiento operativo de las actividades misionales en las AP en el marco de la conservación de la diversidad biológica de las áreas protegidas PNN UTRIA-PNN LOS KATIOS.LOTE 1 PNN LOS KATIOS.</v>
      </c>
      <c r="G254" s="3" t="str">
        <f>VLOOKUP(A254,'[1]BASE DTPA'!A:CU,7,0)</f>
        <v>N-A</v>
      </c>
      <c r="H254" s="3" t="str">
        <f>VLOOKUP(A254,'[1]BASE DTPA'!A:CV,8,0)</f>
        <v>5 MÍNIMA CUANTÍA</v>
      </c>
      <c r="I254" s="3" t="str">
        <f>VLOOKUP(A254,'[1]BASE DTPA'!A:CW,9,0)</f>
        <v>3 COMPRAVENTA y/o SUMINISTRO</v>
      </c>
      <c r="J254" s="1" t="str">
        <f>VLOOKUP(A254,'[1]BASE DTPA'!A:CX,10,0)</f>
        <v>SUMINISTRO</v>
      </c>
      <c r="K254" s="1">
        <f>VLOOKUP(A254,'[1]BASE DTPA'!A:CY,11,0)</f>
        <v>50161509</v>
      </c>
      <c r="L254" s="6" t="str">
        <f>VLOOKUP(A254,'[1]BASE DTPA'!A:CZ,15,0)</f>
        <v>N/A</v>
      </c>
      <c r="M254" s="6">
        <f>VLOOKUP(A254,'[1]BASE DTPA'!A:DA,16,0)</f>
        <v>20000000</v>
      </c>
      <c r="N254" s="1" t="str">
        <f>VLOOKUP(A254,'[1]BASE DTPA'!A:DB,18,0)</f>
        <v>2 PERSONA JURIDICA</v>
      </c>
      <c r="O254" s="1" t="str">
        <f>VLOOKUP(A254,'[1]BASE DTPA'!A:DC,19,0)</f>
        <v>1 NIT</v>
      </c>
      <c r="P254" s="6">
        <f>VLOOKUP(A254,'[1]BASE DTPA'!A:DD,20,0)</f>
        <v>900381761</v>
      </c>
      <c r="Q254" s="1">
        <f>VLOOKUP(A254,'[1]BASE DTPA'!A:DE,22,0)</f>
        <v>900381761</v>
      </c>
      <c r="R254" s="1" t="str">
        <f>VLOOKUP(A254,'[1]BASE DTPA'!A:DF,38,0)</f>
        <v>PNN LOS KATIOS</v>
      </c>
      <c r="S254" s="1">
        <f>VLOOKUP(A254,'[1]BASE DTPA'!A:DG,43,0)</f>
        <v>235</v>
      </c>
      <c r="T254" s="7">
        <f>VLOOKUP(A254,'[1]BASE DTPA'!A:DH,53,0)</f>
        <v>45783</v>
      </c>
      <c r="U254" s="15">
        <f>VLOOKUP(A254,'[1]BASE DTPA'!A:DI,54,0)</f>
        <v>46011</v>
      </c>
      <c r="V254" s="1">
        <f>VLOOKUP(A254,'[1]BASE DTPA'!A:DJ,79,0)</f>
        <v>0</v>
      </c>
      <c r="W254" s="1" t="str">
        <f>VLOOKUP(A254,'[1]BASE DTPA'!A:DK,68,0)</f>
        <v>VIGENTE</v>
      </c>
      <c r="X254" s="10" t="str">
        <f>VLOOKUP(A254,'[1]BASE DTPA'!A:DL,70,0)</f>
        <v xml:space="preserve">https://community.secop.gov.co/Public/Tendering/ContractDetailView/Index?UniqueIdentifier=CO1.PCCNTR.7809151 </v>
      </c>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c r="CH254" s="3"/>
      <c r="CI254" s="3"/>
      <c r="CJ254" s="3"/>
      <c r="CK254" s="3"/>
      <c r="CL254" s="3"/>
      <c r="CM254" s="3"/>
      <c r="CN254" s="3"/>
    </row>
    <row r="255" spans="1:92" x14ac:dyDescent="0.3">
      <c r="A255" s="13" t="s">
        <v>275</v>
      </c>
      <c r="B255" s="3" t="str">
        <f>VLOOKUP(A255,'[1]BASE DTPA'!A:CN,2,0)</f>
        <v>2 NACION</v>
      </c>
      <c r="C255" s="3" t="str">
        <f>VLOOKUP(A255,'[1]BASE DTPA'!A:CQ,3,0)</f>
        <v>ACEPTACIÓN OFERTA NACIÓN 014 DE 2025</v>
      </c>
      <c r="D255" s="3" t="str">
        <f>VLOOKUP(A255,'[1]BASE DTPA'!A:CR,4,0)</f>
        <v>MAR 10 S.A.S</v>
      </c>
      <c r="E255" s="14">
        <f>VLOOKUP(A255,'[1]BASE DTPA'!A:CS,5,0)</f>
        <v>45786</v>
      </c>
      <c r="F255" s="5" t="str">
        <f>VLOOKUP(A255,'[1]BASE DTPA'!A:CT,6,0)</f>
        <v>PA06-3202032-1-030- PA08-3202056-5-019 Contratar aceites y lubricantes para el PNN KATIOS y el PNN SANQUIANGA, áreas protegidas adscritas a la Dirección Territorial Pacifico LOTE 1: Contratar aceites y lubricantes para el parque automotor del PNN Los Katíos requeridos para implementar las acciones de prevención, vigilancia y control en las áreas protegidas administradas por PNNC</v>
      </c>
      <c r="G255" s="3" t="str">
        <f>VLOOKUP(A255,'[1]BASE DTPA'!A:CU,7,0)</f>
        <v>N-A</v>
      </c>
      <c r="H255" s="3" t="str">
        <f>VLOOKUP(A255,'[1]BASE DTPA'!A:CV,8,0)</f>
        <v>5 MÍNIMA CUANTÍA</v>
      </c>
      <c r="I255" s="3" t="str">
        <f>VLOOKUP(A255,'[1]BASE DTPA'!A:CW,9,0)</f>
        <v>3 COMPRAVENTA y/o SUMINISTRO</v>
      </c>
      <c r="J255" s="1" t="str">
        <f>VLOOKUP(A255,'[1]BASE DTPA'!A:CX,10,0)</f>
        <v>COMPRAVENTA</v>
      </c>
      <c r="K255" s="1">
        <f>VLOOKUP(A255,'[1]BASE DTPA'!A:CY,11,0)</f>
        <v>15121501</v>
      </c>
      <c r="L255" s="6" t="str">
        <f>VLOOKUP(A255,'[1]BASE DTPA'!A:CZ,15,0)</f>
        <v>N/A</v>
      </c>
      <c r="M255" s="6">
        <f>VLOOKUP(A255,'[1]BASE DTPA'!A:DA,16,0)</f>
        <v>4998161</v>
      </c>
      <c r="N255" s="1" t="str">
        <f>VLOOKUP(A255,'[1]BASE DTPA'!A:DB,18,0)</f>
        <v>2 PERSONA JURIDICA</v>
      </c>
      <c r="O255" s="1" t="str">
        <f>VLOOKUP(A255,'[1]BASE DTPA'!A:DC,19,0)</f>
        <v>1 NIT</v>
      </c>
      <c r="P255" s="1">
        <f>VLOOKUP(A255,'[1]BASE DTPA'!A:DD,20,0)</f>
        <v>0</v>
      </c>
      <c r="Q255" s="1">
        <f>VLOOKUP(A255,'[1]BASE DTPA'!A:DE,22,0)</f>
        <v>900284069</v>
      </c>
      <c r="R255" s="1" t="str">
        <f>VLOOKUP(A255,'[1]BASE DTPA'!A:DF,38,0)</f>
        <v>PNN LOS KATIOS</v>
      </c>
      <c r="S255" s="1">
        <f>VLOOKUP(A255,'[1]BASE DTPA'!A:DG,43,0)</f>
        <v>25</v>
      </c>
      <c r="T255" s="7">
        <f>VLOOKUP(A255,'[1]BASE DTPA'!A:DH,53,0)</f>
        <v>45796</v>
      </c>
      <c r="U255" s="7">
        <f>VLOOKUP(A255,'[1]BASE DTPA'!A:DI,54,0)</f>
        <v>45811</v>
      </c>
      <c r="V255" s="1">
        <f>VLOOKUP(A255,'[1]BASE DTPA'!A:DJ,79,0)</f>
        <v>0</v>
      </c>
      <c r="W255" s="1" t="str">
        <f>VLOOKUP(A255,'[1]BASE DTPA'!A:DK,68,0)</f>
        <v>VIGENTE</v>
      </c>
      <c r="X255" s="10" t="str">
        <f>VLOOKUP(A255,'[1]BASE DTPA'!A:DL,70,0)</f>
        <v xml:space="preserve">https://community.secop.gov.co/Public/Tendering/ContractDetailView/Index?UniqueIdentifier=CO1.PCCNTR.7858389 </v>
      </c>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c r="CH255" s="3"/>
      <c r="CI255" s="3"/>
      <c r="CJ255" s="3"/>
      <c r="CK255" s="3"/>
      <c r="CL255" s="3"/>
      <c r="CM255" s="3"/>
      <c r="CN255" s="3"/>
    </row>
    <row r="256" spans="1:92" x14ac:dyDescent="0.3">
      <c r="A256" s="13" t="s">
        <v>276</v>
      </c>
      <c r="B256" s="3" t="str">
        <f>VLOOKUP(A256,'[1]BASE DTPA'!A:CN,2,0)</f>
        <v>2 NACION</v>
      </c>
      <c r="C256" s="3" t="str">
        <f>VLOOKUP(A256,'[1]BASE DTPA'!A:CQ,3,0)</f>
        <v>ACEPTACIÓN OFERTA NACIÓN 016 DE 2025</v>
      </c>
      <c r="D256" s="3" t="str">
        <f>VLOOKUP(A256,'[1]BASE DTPA'!A:CR,4,0)</f>
        <v xml:space="preserve">CONSULTORES INCREA INGENIERÍA S.A.S
</v>
      </c>
      <c r="E256" s="14">
        <f>VLOOKUP(A256,'[1]BASE DTPA'!A:CS,5,0)</f>
        <v>45796</v>
      </c>
      <c r="F256" s="5" t="str">
        <f>VLOOKUP(A256,'[1]BASE DTPA'!A:CT,6,0)</f>
        <v xml:space="preserve">PA06-3202060-19_1-043 Adquirir herramientas e insumos para el proceso de restauración, monitoreo, mantenimiento y actividades de campo en el PNN los Katios, en el marco de la conservación de la diversidad biológica de las Áreas protegidas del SINAP Nacional </v>
      </c>
      <c r="G256" s="3" t="str">
        <f>VLOOKUP(A256,'[1]BASE DTPA'!A:CU,7,0)</f>
        <v>N-A</v>
      </c>
      <c r="H256" s="3" t="str">
        <f>VLOOKUP(A256,'[1]BASE DTPA'!A:CV,8,0)</f>
        <v>5 MÍNIMA CUANTÍA</v>
      </c>
      <c r="I256" s="3" t="str">
        <f>VLOOKUP(A256,'[1]BASE DTPA'!A:CW,9,0)</f>
        <v>3 COMPRAVENTA y/o SUMINISTRO</v>
      </c>
      <c r="J256" s="1" t="str">
        <f>VLOOKUP(A256,'[1]BASE DTPA'!A:CX,10,0)</f>
        <v>COMPRAVENTA</v>
      </c>
      <c r="K256" s="1">
        <f>VLOOKUP(A256,'[1]BASE DTPA'!A:CY,11,0)</f>
        <v>47130000</v>
      </c>
      <c r="L256" s="6" t="str">
        <f>VLOOKUP(A256,'[1]BASE DTPA'!A:CZ,15,0)</f>
        <v>N/A</v>
      </c>
      <c r="M256" s="6">
        <f>VLOOKUP(A256,'[1]BASE DTPA'!A:DA,16,0)</f>
        <v>6467531</v>
      </c>
      <c r="N256" s="1" t="str">
        <f>VLOOKUP(A256,'[1]BASE DTPA'!A:DB,18,0)</f>
        <v>2 PERSONA JURIDICA</v>
      </c>
      <c r="O256" s="1" t="str">
        <f>VLOOKUP(A256,'[1]BASE DTPA'!A:DC,19,0)</f>
        <v>1 NIT</v>
      </c>
      <c r="P256" s="1">
        <f>VLOOKUP(A256,'[1]BASE DTPA'!A:DD,20,0)</f>
        <v>0</v>
      </c>
      <c r="Q256" s="1">
        <f>VLOOKUP(A256,'[1]BASE DTPA'!A:DE,22,0)</f>
        <v>901268219</v>
      </c>
      <c r="R256" s="1" t="str">
        <f>VLOOKUP(A256,'[1]BASE DTPA'!A:DF,38,0)</f>
        <v>PNN LOS KATIOS</v>
      </c>
      <c r="S256" s="1">
        <f>VLOOKUP(A256,'[1]BASE DTPA'!A:DG,43,0)</f>
        <v>25</v>
      </c>
      <c r="T256" s="7">
        <f>VLOOKUP(A256,'[1]BASE DTPA'!A:DH,53,0)</f>
        <v>45796</v>
      </c>
      <c r="U256" s="7">
        <f>VLOOKUP(A256,'[1]BASE DTPA'!A:DI,54,0)</f>
        <v>45844</v>
      </c>
      <c r="V256" s="1">
        <f>VLOOKUP(A256,'[1]BASE DTPA'!A:DJ,79,0)</f>
        <v>0</v>
      </c>
      <c r="W256" s="1" t="str">
        <f>VLOOKUP(A256,'[1]BASE DTPA'!A:DK,68,0)</f>
        <v>VIGENTE</v>
      </c>
      <c r="X256" s="10" t="str">
        <f>VLOOKUP(A256,'[1]BASE DTPA'!A:DL,70,0)</f>
        <v xml:space="preserve">https://community.secop.gov.co/Public/Tendering/ContractDetailView/Index?UniqueIdentifier=CO1.PCCNTR.7869084 </v>
      </c>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c r="CG256" s="3"/>
      <c r="CH256" s="3"/>
      <c r="CI256" s="3"/>
      <c r="CJ256" s="3"/>
      <c r="CK256" s="3"/>
      <c r="CL256" s="3"/>
      <c r="CM256" s="3"/>
      <c r="CN256" s="3"/>
    </row>
    <row r="257" spans="1:92" x14ac:dyDescent="0.3">
      <c r="A257" s="13" t="s">
        <v>277</v>
      </c>
      <c r="B257" s="3" t="str">
        <f>VLOOKUP(A257,'[1]BASE DTPA'!A:CN,2,0)</f>
        <v>1 FONAM</v>
      </c>
      <c r="C257" s="3" t="str">
        <f>VLOOKUP(A257,'[1]BASE DTPA'!A:CQ,3,0)</f>
        <v>ACEPTACIÓN OFERTA FONAM 011 DE 2025</v>
      </c>
      <c r="D257" s="3" t="str">
        <f>VLOOKUP(A257,'[1]BASE DTPA'!A:CR,4,0)</f>
        <v xml:space="preserve">CONSULTORES INCREA INGENIERÍA S.A.S
</v>
      </c>
      <c r="E257" s="14">
        <f>VLOOKUP(A257,'[1]BASE DTPA'!A:CS,5,0)</f>
        <v>45785</v>
      </c>
      <c r="F257" s="5" t="str">
        <f>VLOOKUP(A257,'[1]BASE DTPA'!A:CT,6,0)</f>
        <v>PA00-3202008-10-043 Prestar servicios de apoyo logístico para el desarrollo y cumplimiento de compromisos adquiridos en el marco del relacionamiento en los PNN Uramba, PNN Los Katíos y del proceso Paro Cívico Buenaventura en el marco de la conservación de la diversidad biológica de las áreas protegidas del SINAP Nacional.</v>
      </c>
      <c r="G257" s="3" t="str">
        <f>VLOOKUP(A257,'[1]BASE DTPA'!A:CU,7,0)</f>
        <v>N-A</v>
      </c>
      <c r="H257" s="3" t="str">
        <f>VLOOKUP(A257,'[1]BASE DTPA'!A:CV,8,0)</f>
        <v>5 MÍNIMA CUANTÍA</v>
      </c>
      <c r="I257" s="3" t="str">
        <f>VLOOKUP(A257,'[1]BASE DTPA'!A:CW,9,0)</f>
        <v>20 OTROS</v>
      </c>
      <c r="J257" s="1" t="str">
        <f>VLOOKUP(A257,'[1]BASE DTPA'!A:CX,10,0)</f>
        <v>SUMINISTRO</v>
      </c>
      <c r="K257" s="1" t="str">
        <f>VLOOKUP(A257,'[1]BASE DTPA'!A:CY,11,0)</f>
        <v>80141607/        
80141607/        
80141607/        
80141607</v>
      </c>
      <c r="L257" s="6" t="str">
        <f>VLOOKUP(A257,'[1]BASE DTPA'!A:CZ,15,0)</f>
        <v>N/A</v>
      </c>
      <c r="M257" s="6">
        <f>VLOOKUP(A257,'[1]BASE DTPA'!A:DA,16,0)</f>
        <v>16212400</v>
      </c>
      <c r="N257" s="1" t="str">
        <f>VLOOKUP(A257,'[1]BASE DTPA'!A:DB,18,0)</f>
        <v>2 PERSONA JURIDICA</v>
      </c>
      <c r="O257" s="1" t="str">
        <f>VLOOKUP(A257,'[1]BASE DTPA'!A:DC,19,0)</f>
        <v>1 NIT</v>
      </c>
      <c r="P257" s="1">
        <f>VLOOKUP(A257,'[1]BASE DTPA'!A:DD,20,0)</f>
        <v>0</v>
      </c>
      <c r="Q257" s="1">
        <f>VLOOKUP(A257,'[1]BASE DTPA'!A:DE,22,0)</f>
        <v>901268219</v>
      </c>
      <c r="R257" s="1" t="str">
        <f>VLOOKUP(A257,'[1]BASE DTPA'!A:DF,38,0)</f>
        <v>PNN URAMBA BAHÍA MÁLAGA</v>
      </c>
      <c r="S257" s="1">
        <f>VLOOKUP(A257,'[1]BASE DTPA'!A:DG,43,0)</f>
        <v>52</v>
      </c>
      <c r="T257" s="7">
        <f>VLOOKUP(A257,'[1]BASE DTPA'!A:DH,53,0)</f>
        <v>45792</v>
      </c>
      <c r="U257" s="7">
        <f>VLOOKUP(A257,'[1]BASE DTPA'!A:DI,54,0)</f>
        <v>46021</v>
      </c>
      <c r="V257" s="1">
        <f>VLOOKUP(A257,'[1]BASE DTPA'!A:DJ,79,0)</f>
        <v>0</v>
      </c>
      <c r="W257" s="1" t="str">
        <f>VLOOKUP(A257,'[1]BASE DTPA'!A:DK,68,0)</f>
        <v>VIGENTE</v>
      </c>
      <c r="X257" s="10" t="str">
        <f>VLOOKUP(A257,'[1]BASE DTPA'!A:DL,70,0)</f>
        <v xml:space="preserve">https://community.secop.gov.co/Public/Tendering/ContractDetailView/Index?UniqueIdentifier=CO1.PCCNTR.7857728 </v>
      </c>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c r="CA257" s="3"/>
      <c r="CB257" s="3"/>
      <c r="CC257" s="3"/>
      <c r="CD257" s="3"/>
      <c r="CE257" s="3"/>
      <c r="CF257" s="3"/>
      <c r="CG257" s="3"/>
      <c r="CH257" s="3"/>
      <c r="CI257" s="3"/>
      <c r="CJ257" s="3"/>
      <c r="CK257" s="3"/>
      <c r="CL257" s="3"/>
      <c r="CM257" s="3"/>
      <c r="CN257" s="3"/>
    </row>
    <row r="258" spans="1:92" x14ac:dyDescent="0.3">
      <c r="A258" s="13" t="s">
        <v>278</v>
      </c>
      <c r="B258" s="3" t="str">
        <f>VLOOKUP(A258,'[1]BASE DTPA'!A:CN,2,0)</f>
        <v>1 FONAM</v>
      </c>
      <c r="C258" s="3" t="str">
        <f>VLOOKUP(A258,'[1]BASE DTPA'!A:CQ,3,0)</f>
        <v>ACEPTACIÓN OFERTA FONAM 010 DE 2025</v>
      </c>
      <c r="D258" s="3" t="str">
        <f>VLOOKUP(A258,'[1]BASE DTPA'!A:CR,4,0)</f>
        <v>ANGELA PATRICIA JARAMILLO GUTIERREZ</v>
      </c>
      <c r="E258" s="14">
        <f>VLOOKUP(A258,'[1]BASE DTPA'!A:CS,5,0)</f>
        <v>45785</v>
      </c>
      <c r="F258" s="5" t="str">
        <f>VLOOKUP(A258,'[1]BASE DTPA'!A:CT,6,0)</f>
        <v>Alquilar equipos tecnológicos para la Dirección Territorial Pacífico con el fin de fortalecer los procesos administrativos de las áreas protegidas, en marco de conservación diversidad biológica de AP SINAP nacional.</v>
      </c>
      <c r="G258" s="3" t="str">
        <f>VLOOKUP(A258,'[1]BASE DTPA'!A:CU,7,0)</f>
        <v>N-A</v>
      </c>
      <c r="H258" s="3" t="str">
        <f>VLOOKUP(A258,'[1]BASE DTPA'!A:CV,8,0)</f>
        <v>5 MÍNIMA CUANTÍA</v>
      </c>
      <c r="I258" s="3" t="str">
        <f>VLOOKUP(A258,'[1]BASE DTPA'!A:CW,9,0)</f>
        <v>3 COMPRAVENTA y/o SUMINISTRO</v>
      </c>
      <c r="J258" s="1" t="str">
        <f>VLOOKUP(A258,'[1]BASE DTPA'!A:CX,10,0)</f>
        <v>SUMINISTRO</v>
      </c>
      <c r="K258" s="1">
        <f>VLOOKUP(A258,'[1]BASE DTPA'!A:CY,11,0)</f>
        <v>0</v>
      </c>
      <c r="L258" s="6" t="str">
        <f>VLOOKUP(A258,'[1]BASE DTPA'!A:CZ,15,0)</f>
        <v>N/A</v>
      </c>
      <c r="M258" s="6">
        <f>VLOOKUP(A258,'[1]BASE DTPA'!A:DA,16,0)</f>
        <v>2240000</v>
      </c>
      <c r="N258" s="1" t="str">
        <f>VLOOKUP(A258,'[1]BASE DTPA'!A:DB,18,0)</f>
        <v>1 PERSONA NATURAL</v>
      </c>
      <c r="O258" s="1" t="str">
        <f>VLOOKUP(A258,'[1]BASE DTPA'!A:DC,19,0)</f>
        <v>3 CÉDULA DE CIUDADANÍA</v>
      </c>
      <c r="P258" s="1">
        <f>VLOOKUP(A258,'[1]BASE DTPA'!A:DD,20,0)</f>
        <v>38604885</v>
      </c>
      <c r="Q258" s="1">
        <f>VLOOKUP(A258,'[1]BASE DTPA'!A:DE,22,0)</f>
        <v>38604885</v>
      </c>
      <c r="R258" s="1" t="str">
        <f>VLOOKUP(A258,'[1]BASE DTPA'!A:DF,38,0)</f>
        <v>DTPA</v>
      </c>
      <c r="S258" s="1">
        <f>VLOOKUP(A258,'[1]BASE DTPA'!A:DG,43,0)</f>
        <v>233</v>
      </c>
      <c r="T258" s="7">
        <f>VLOOKUP(A258,'[1]BASE DTPA'!A:DH,53,0)</f>
        <v>45790</v>
      </c>
      <c r="U258" s="15">
        <f>VLOOKUP(A258,'[1]BASE DTPA'!A:DI,54,0)</f>
        <v>46021</v>
      </c>
      <c r="V258" s="1">
        <f>VLOOKUP(A258,'[1]BASE DTPA'!A:DJ,79,0)</f>
        <v>0</v>
      </c>
      <c r="W258" s="1" t="str">
        <f>VLOOKUP(A258,'[1]BASE DTPA'!A:DK,68,0)</f>
        <v>VIGENTE</v>
      </c>
      <c r="X258" s="10" t="str">
        <f>VLOOKUP(A258,'[1]BASE DTPA'!A:DL,70,0)</f>
        <v xml:space="preserve">https://community.secop.gov.co/Public/Tendering/ContractDetailView/Index?UniqueIdentifier=CO1.PCCNTR.7854705 </v>
      </c>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c r="CG258" s="3"/>
      <c r="CH258" s="3"/>
      <c r="CI258" s="3"/>
      <c r="CJ258" s="3"/>
      <c r="CK258" s="3"/>
      <c r="CL258" s="3"/>
      <c r="CM258" s="3"/>
      <c r="CN258" s="3"/>
    </row>
    <row r="259" spans="1:92" x14ac:dyDescent="0.3">
      <c r="A259" s="13" t="s">
        <v>279</v>
      </c>
      <c r="B259" s="3" t="str">
        <f>VLOOKUP(A259,'[1]BASE DTPA'!A:CN,2,0)</f>
        <v>1 FONAM</v>
      </c>
      <c r="C259" s="3" t="str">
        <f>VLOOKUP(A259,'[1]BASE DTPA'!A:CQ,3,0)</f>
        <v>ACEPTACIÓN OFERTA FONAM 015 DE 2025</v>
      </c>
      <c r="D259" s="3" t="str">
        <f>VLOOKUP(A259,'[1]BASE DTPA'!A:CR,4,0)</f>
        <v>CONSTRUSERVICIOS TORO S.A.S</v>
      </c>
      <c r="E259" s="14">
        <f>VLOOKUP(A259,'[1]BASE DTPA'!A:CS,5,0)</f>
        <v>45791</v>
      </c>
      <c r="F259" s="5" t="str">
        <f>VLOOKUP(A259,'[1]BASE DTPA'!A:CT,6,0)</f>
        <v>PA04-3202008-15-123 prestar servicio de mantenimiento de lanchas en el PNN FARALLONES de Cali requeridas para implementar los instrumentos de planeación (planes de manejo / rem u otros programas y lineamientos) de la entidad., especialmente en la presente en los ecosistemas de páramo y bosques del parque nacional natural farallones de Cali y su área de influencia, en el marco de la conservación de la diversidad biológica de las áreas protegidas del SINAP nacional.</v>
      </c>
      <c r="G259" s="3" t="str">
        <f>VLOOKUP(A259,'[1]BASE DTPA'!A:CU,7,0)</f>
        <v>N-A</v>
      </c>
      <c r="H259" s="3" t="str">
        <f>VLOOKUP(A259,'[1]BASE DTPA'!A:CV,8,0)</f>
        <v>5 MÍNIMA CUANTÍA</v>
      </c>
      <c r="I259" s="3" t="str">
        <f>VLOOKUP(A259,'[1]BASE DTPA'!A:CW,9,0)</f>
        <v>11 MANTENIMIENTO y/o REPARACIÓN</v>
      </c>
      <c r="J259" s="1" t="str">
        <f>VLOOKUP(A259,'[1]BASE DTPA'!A:CX,10,0)</f>
        <v>SERVICIOS</v>
      </c>
      <c r="K259" s="1">
        <f>VLOOKUP(A259,'[1]BASE DTPA'!A:CY,11,0)</f>
        <v>78181900</v>
      </c>
      <c r="L259" s="6" t="str">
        <f>VLOOKUP(A259,'[1]BASE DTPA'!A:CZ,15,0)</f>
        <v>N/A</v>
      </c>
      <c r="M259" s="6">
        <f>VLOOKUP(A259,'[1]BASE DTPA'!A:DA,16,0)</f>
        <v>14000000</v>
      </c>
      <c r="N259" s="1" t="str">
        <f>VLOOKUP(A259,'[1]BASE DTPA'!A:DB,18,0)</f>
        <v>2 PERSONA JURIDICA</v>
      </c>
      <c r="O259" s="1" t="str">
        <f>VLOOKUP(A259,'[1]BASE DTPA'!A:DC,19,0)</f>
        <v>1 NIT</v>
      </c>
      <c r="P259" s="1">
        <f>VLOOKUP(A259,'[1]BASE DTPA'!A:DD,20,0)</f>
        <v>0</v>
      </c>
      <c r="Q259" s="1">
        <f>VLOOKUP(A259,'[1]BASE DTPA'!A:DE,22,0)</f>
        <v>901790168</v>
      </c>
      <c r="R259" s="1" t="str">
        <f>VLOOKUP(A259,'[1]BASE DTPA'!A:DF,38,0)</f>
        <v>PNN FARALLONES DE CALI</v>
      </c>
      <c r="S259" s="1">
        <f>VLOOKUP(A259,'[1]BASE DTPA'!A:DG,43,0)</f>
        <v>232</v>
      </c>
      <c r="T259" s="7">
        <f>VLOOKUP(A259,'[1]BASE DTPA'!A:DH,53,0)</f>
        <v>45796</v>
      </c>
      <c r="U259" s="15">
        <f>VLOOKUP(A259,'[1]BASE DTPA'!A:DI,54,0)</f>
        <v>46022</v>
      </c>
      <c r="V259" s="1">
        <f>VLOOKUP(A259,'[1]BASE DTPA'!A:DJ,79,0)</f>
        <v>0</v>
      </c>
      <c r="W259" s="1" t="str">
        <f>VLOOKUP(A259,'[1]BASE DTPA'!A:DK,68,0)</f>
        <v>VIGENTE</v>
      </c>
      <c r="X259" s="10" t="str">
        <f>VLOOKUP(A259,'[1]BASE DTPA'!A:DL,70,0)</f>
        <v xml:space="preserve">https://community.secop.gov.co/Public/Tendering/ContractDetailView/Index?UniqueIdentifier=CO1.PCCNTR.7863713 </v>
      </c>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row>
    <row r="260" spans="1:92" x14ac:dyDescent="0.3">
      <c r="A260" s="13" t="s">
        <v>280</v>
      </c>
      <c r="B260" s="3" t="str">
        <f>VLOOKUP(A260,'[1]BASE DTPA'!A:CN,2,0)</f>
        <v>1 FONAM</v>
      </c>
      <c r="C260" s="3" t="str">
        <f>VLOOKUP(A260,'[1]BASE DTPA'!A:CQ,3,0)</f>
        <v>ACEPTACIÓN OFERTA FONAM 018 DE 2025</v>
      </c>
      <c r="D260" s="3" t="str">
        <f>VLOOKUP(A260,'[1]BASE DTPA'!A:CR,4,0)</f>
        <v>DISTRIBUIDORA ALGER S.A.S</v>
      </c>
      <c r="E260" s="14">
        <f>VLOOKUP(A260,'[1]BASE DTPA'!A:CS,5,0)</f>
        <v>45798</v>
      </c>
      <c r="F260" s="5" t="str">
        <f>VLOOKUP(A260,'[1]BASE DTPA'!A:CT,6,0)</f>
        <v>PA01-3202008-9-030 Adquirir aceites y Lubricantes para el DNMI Cabo Manglares para el desarrollo de las actividades operativas de los instrumentos de planeación, en el marco de la conservación de la diversidad biológica de las áreas protegidas del SINAP Nacional.</v>
      </c>
      <c r="G260" s="3" t="str">
        <f>VLOOKUP(A260,'[1]BASE DTPA'!A:CU,7,0)</f>
        <v>N-A</v>
      </c>
      <c r="H260" s="3" t="str">
        <f>VLOOKUP(A260,'[1]BASE DTPA'!A:CV,8,0)</f>
        <v>5 MÍNIMA CUANTÍA</v>
      </c>
      <c r="I260" s="3" t="str">
        <f>VLOOKUP(A260,'[1]BASE DTPA'!A:CW,9,0)</f>
        <v>3 COMPRAVENTA y/o SUMINISTRO</v>
      </c>
      <c r="J260" s="1" t="str">
        <f>VLOOKUP(A260,'[1]BASE DTPA'!A:CX,10,0)</f>
        <v>COMPRAVENTA</v>
      </c>
      <c r="K260" s="1">
        <f>VLOOKUP(A260,'[1]BASE DTPA'!A:CY,11,0)</f>
        <v>15120000</v>
      </c>
      <c r="L260" s="6" t="str">
        <f>VLOOKUP(A260,'[1]BASE DTPA'!A:CZ,15,0)</f>
        <v>N/A</v>
      </c>
      <c r="M260" s="6">
        <f>VLOOKUP(A260,'[1]BASE DTPA'!A:DA,16,0)</f>
        <v>1706300</v>
      </c>
      <c r="N260" s="1" t="str">
        <f>VLOOKUP(A260,'[1]BASE DTPA'!A:DB,18,0)</f>
        <v>2 PERSONA JURIDICA</v>
      </c>
      <c r="O260" s="1" t="str">
        <f>VLOOKUP(A260,'[1]BASE DTPA'!A:DC,19,0)</f>
        <v>1 NIT</v>
      </c>
      <c r="P260" s="1">
        <f>VLOOKUP(A260,'[1]BASE DTPA'!A:DD,20,0)</f>
        <v>0</v>
      </c>
      <c r="Q260" s="1">
        <f>VLOOKUP(A260,'[1]BASE DTPA'!A:DE,22,0)</f>
        <v>900021499</v>
      </c>
      <c r="R260" s="1" t="str">
        <f>VLOOKUP(A260,'[1]BASE DTPA'!A:DF,38,0)</f>
        <v>DNMI CABO MANGLARES</v>
      </c>
      <c r="S260" s="1">
        <f>VLOOKUP(A260,'[1]BASE DTPA'!A:DG,43,0)</f>
        <v>20</v>
      </c>
      <c r="T260" s="7">
        <f>VLOOKUP(A260,'[1]BASE DTPA'!A:DH,53,0)</f>
        <v>45803</v>
      </c>
      <c r="U260" s="7">
        <f>VLOOKUP(A260,'[1]BASE DTPA'!A:DI,54,0)</f>
        <v>45821</v>
      </c>
      <c r="V260" s="1">
        <f>VLOOKUP(A260,'[1]BASE DTPA'!A:DJ,79,0)</f>
        <v>0</v>
      </c>
      <c r="W260" s="1" t="str">
        <f>VLOOKUP(A260,'[1]BASE DTPA'!A:DK,68,0)</f>
        <v>VIGENTE</v>
      </c>
      <c r="X260" s="10" t="str">
        <f>VLOOKUP(A260,'[1]BASE DTPA'!A:DL,70,0)</f>
        <v xml:space="preserve">https://community.secop.gov.co/Public/Tendering/ContractDetailView/Index?UniqueIdentifier=CO1.PCCNTR.7895527 </v>
      </c>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c r="CG260" s="3"/>
      <c r="CH260" s="3"/>
      <c r="CI260" s="3"/>
      <c r="CJ260" s="3"/>
      <c r="CK260" s="3"/>
      <c r="CL260" s="3"/>
      <c r="CM260" s="3"/>
      <c r="CN260" s="3"/>
    </row>
    <row r="261" spans="1:92" x14ac:dyDescent="0.3">
      <c r="A261" s="13" t="s">
        <v>281</v>
      </c>
      <c r="B261" s="3" t="str">
        <f>VLOOKUP(A261,'[1]BASE DTPA'!A:CN,2,0)</f>
        <v>2 NACION</v>
      </c>
      <c r="C261" s="3" t="str">
        <f>VLOOKUP(A261,'[1]BASE DTPA'!A:CQ,3,0)</f>
        <v>ACEPTACIÓN OFERTA NACIÓN 019 DE 2025</v>
      </c>
      <c r="D261" s="3" t="str">
        <f>VLOOKUP(A261,'[1]BASE DTPA'!A:CR,4,0)</f>
        <v xml:space="preserve">CONSULTORES INCREA INGENIERÍA S.A.S
</v>
      </c>
      <c r="E261" s="14">
        <f>VLOOKUP(A261,'[1]BASE DTPA'!A:CS,5,0)</f>
        <v>45811</v>
      </c>
      <c r="F261" s="5" t="str">
        <f>VLOOKUP(A261,'[1]BASE DTPA'!A:CT,6,0)</f>
        <v>PA08-3202056-5-018 PA08-3202008-9-024 Contar con servicio logístico para el desarrollo de espacios educativos e informativos relacionados con los procesos misionales del PNN Sanquianga.</v>
      </c>
      <c r="G261" s="3" t="str">
        <f>VLOOKUP(A261,'[1]BASE DTPA'!A:CU,7,0)</f>
        <v>N-A</v>
      </c>
      <c r="H261" s="3" t="str">
        <f>VLOOKUP(A261,'[1]BASE DTPA'!A:CV,8,0)</f>
        <v>5 MÍNIMA CUANTÍA</v>
      </c>
      <c r="I261" s="3" t="str">
        <f>VLOOKUP(A261,'[1]BASE DTPA'!A:CW,9,0)</f>
        <v>20 OTROS</v>
      </c>
      <c r="J261" s="1" t="str">
        <f>VLOOKUP(A261,'[1]BASE DTPA'!A:CX,10,0)</f>
        <v>SERVICIOS</v>
      </c>
      <c r="K261" s="1">
        <f>VLOOKUP(A261,'[1]BASE DTPA'!A:CY,11,0)</f>
        <v>90101603</v>
      </c>
      <c r="L261" s="6" t="str">
        <f>VLOOKUP(A261,'[1]BASE DTPA'!A:CZ,15,0)</f>
        <v>N/A</v>
      </c>
      <c r="M261" s="6">
        <f>VLOOKUP(A261,'[1]BASE DTPA'!A:DA,16,0)</f>
        <v>15000000</v>
      </c>
      <c r="N261" s="1" t="str">
        <f>VLOOKUP(A261,'[1]BASE DTPA'!A:DB,18,0)</f>
        <v>2 PERSONA JURIDICA</v>
      </c>
      <c r="O261" s="1" t="str">
        <f>VLOOKUP(A261,'[1]BASE DTPA'!A:DC,19,0)</f>
        <v>1 NIT</v>
      </c>
      <c r="P261" s="1">
        <f>VLOOKUP(A261,'[1]BASE DTPA'!A:DD,20,0)</f>
        <v>0</v>
      </c>
      <c r="Q261" s="1">
        <f>VLOOKUP(A261,'[1]BASE DTPA'!A:DE,22,0)</f>
        <v>901268219</v>
      </c>
      <c r="R261" s="1" t="str">
        <f>VLOOKUP(A261,'[1]BASE DTPA'!A:DF,38,0)</f>
        <v>PNN SANQUIANGA</v>
      </c>
      <c r="S261" s="1">
        <f>VLOOKUP(A261,'[1]BASE DTPA'!A:DG,43,0)</f>
        <v>150</v>
      </c>
      <c r="T261" s="7">
        <f>VLOOKUP(A261,'[1]BASE DTPA'!A:DH,53,0)</f>
        <v>45813</v>
      </c>
      <c r="U261" s="15">
        <f>VLOOKUP(A261,'[1]BASE DTPA'!A:DI,54,0)</f>
        <v>45959</v>
      </c>
      <c r="V261" s="1">
        <f>VLOOKUP(A261,'[1]BASE DTPA'!A:DJ,79,0)</f>
        <v>0</v>
      </c>
      <c r="W261" s="1" t="str">
        <f>VLOOKUP(A261,'[1]BASE DTPA'!A:DK,68,0)</f>
        <v>VIGENTE</v>
      </c>
      <c r="X261" s="10" t="str">
        <f>VLOOKUP(A261,'[1]BASE DTPA'!A:DL,70,0)</f>
        <v xml:space="preserve">https://community.secop.gov.co/Public/Tendering/ContractDetailView/Index?UniqueIdentifier=CO1.PCCNTR.7926652 </v>
      </c>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3"/>
      <c r="CG261" s="3"/>
      <c r="CH261" s="3"/>
      <c r="CI261" s="3"/>
      <c r="CJ261" s="3"/>
      <c r="CK261" s="3"/>
      <c r="CL261" s="3"/>
      <c r="CM261" s="3"/>
      <c r="CN261" s="3"/>
    </row>
    <row r="262" spans="1:92" x14ac:dyDescent="0.3">
      <c r="A262" s="13" t="s">
        <v>282</v>
      </c>
      <c r="B262" s="3" t="str">
        <f>VLOOKUP(A262,'[1]BASE DTPA'!A:CN,2,0)</f>
        <v>2 NACION</v>
      </c>
      <c r="C262" s="3" t="str">
        <f>VLOOKUP(A262,'[1]BASE DTPA'!A:CQ,3,0)</f>
        <v>ACEPTACIÓN OFERTA NACIÓN 024 DE 2025</v>
      </c>
      <c r="D262" s="3" t="str">
        <f>VLOOKUP(A262,'[1]BASE DTPA'!A:CR,4,0)</f>
        <v xml:space="preserve">CONSULTORES INCREA INGENIERÍA S.A.S
</v>
      </c>
      <c r="E262" s="14">
        <f>VLOOKUP(A262,'[1]BASE DTPA'!A:CS,5,0)</f>
        <v>45817</v>
      </c>
      <c r="F262" s="5" t="str">
        <f>VLOOKUP(A262,'[1]BASE DTPA'!A:CT,6,0)</f>
        <v>PA07-3202008-10-019 Prestar servicios de apoyo logístico para desarrollar espacios de relación, fortalecimiento organizativo y de implementación de los componentes del plan de trabajo 2025 en el marco del Acuerdo de Voluntades en el PNN Munchique, para implementar los instrumentos de planeación (planes de manejo / REM u otros programas y lineamientos) de la entidad, el marco de la conservación de la diversidad biológica de las áreas protegidas del SINAP nacional.</v>
      </c>
      <c r="G262" s="3" t="str">
        <f>VLOOKUP(A262,'[1]BASE DTPA'!A:CU,7,0)</f>
        <v>N-A</v>
      </c>
      <c r="H262" s="3" t="str">
        <f>VLOOKUP(A262,'[1]BASE DTPA'!A:CV,8,0)</f>
        <v>5 MÍNIMA CUANTÍA</v>
      </c>
      <c r="I262" s="3" t="str">
        <f>VLOOKUP(A262,'[1]BASE DTPA'!A:CW,9,0)</f>
        <v>20 OTROS</v>
      </c>
      <c r="J262" s="1" t="str">
        <f>VLOOKUP(A262,'[1]BASE DTPA'!A:CX,10,0)</f>
        <v>SERVICIOS</v>
      </c>
      <c r="K262" s="1">
        <f>VLOOKUP(A262,'[1]BASE DTPA'!A:CY,11,0)</f>
        <v>90101600</v>
      </c>
      <c r="L262" s="6" t="str">
        <f>VLOOKUP(A262,'[1]BASE DTPA'!A:CZ,15,0)</f>
        <v>N/A</v>
      </c>
      <c r="M262" s="6">
        <f>VLOOKUP(A262,'[1]BASE DTPA'!A:DA,16,0)</f>
        <v>10000000</v>
      </c>
      <c r="N262" s="1" t="str">
        <f>VLOOKUP(A262,'[1]BASE DTPA'!A:DB,18,0)</f>
        <v>2 PERSONA JURIDICA</v>
      </c>
      <c r="O262" s="1" t="str">
        <f>VLOOKUP(A262,'[1]BASE DTPA'!A:DC,19,0)</f>
        <v>1 NIT</v>
      </c>
      <c r="P262" s="1">
        <f>VLOOKUP(A262,'[1]BASE DTPA'!A:DD,20,0)</f>
        <v>0</v>
      </c>
      <c r="Q262" s="1">
        <f>VLOOKUP(A262,'[1]BASE DTPA'!A:DE,22,0)</f>
        <v>901268219</v>
      </c>
      <c r="R262" s="1" t="str">
        <f>VLOOKUP(A262,'[1]BASE DTPA'!A:DF,38,0)</f>
        <v>PNN MUNCHIQUE</v>
      </c>
      <c r="S262" s="1">
        <f>VLOOKUP(A262,'[1]BASE DTPA'!A:DG,43,0)</f>
        <v>179</v>
      </c>
      <c r="T262" s="7">
        <f>VLOOKUP(A262,'[1]BASE DTPA'!A:DH,53,0)</f>
        <v>45820</v>
      </c>
      <c r="U262" s="7">
        <f>VLOOKUP(A262,'[1]BASE DTPA'!A:DI,54,0)</f>
        <v>45996</v>
      </c>
      <c r="V262" s="1">
        <f>VLOOKUP(A262,'[1]BASE DTPA'!A:DJ,79,0)</f>
        <v>0</v>
      </c>
      <c r="W262" s="1" t="str">
        <f>VLOOKUP(A262,'[1]BASE DTPA'!A:DK,68,0)</f>
        <v>VIGENTE</v>
      </c>
      <c r="X262" s="10" t="str">
        <f>VLOOKUP(A262,'[1]BASE DTPA'!A:DL,70,0)</f>
        <v xml:space="preserve">https://community.secop.gov.co/Public/Tendering/ContractDetailView/Index?UniqueIdentifier=CO1.PCCNTR.7956796 </v>
      </c>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c r="CA262" s="3"/>
      <c r="CB262" s="3"/>
      <c r="CC262" s="3"/>
      <c r="CD262" s="3"/>
      <c r="CE262" s="3"/>
      <c r="CF262" s="3"/>
      <c r="CG262" s="3"/>
      <c r="CH262" s="3"/>
      <c r="CI262" s="3"/>
      <c r="CJ262" s="3"/>
      <c r="CK262" s="3"/>
      <c r="CL262" s="3"/>
      <c r="CM262" s="3"/>
      <c r="CN262" s="3"/>
    </row>
    <row r="263" spans="1:92" x14ac:dyDescent="0.3">
      <c r="A263" s="13" t="s">
        <v>283</v>
      </c>
      <c r="B263" s="3" t="str">
        <f>VLOOKUP(A263,'[1]BASE DTPA'!A:CN,2,0)</f>
        <v>1 FONAM</v>
      </c>
      <c r="C263" s="3" t="str">
        <f>VLOOKUP(A263,'[1]BASE DTPA'!A:CQ,3,0)</f>
        <v>ACEPTACIÓN OFERTA FONAM 020 DE 2025</v>
      </c>
      <c r="D263" s="3" t="str">
        <f>VLOOKUP(A263,'[1]BASE DTPA'!A:CR,4,0)</f>
        <v>ERNESTO ANGEL GARCES RIASCOS</v>
      </c>
      <c r="E263" s="14">
        <f>VLOOKUP(A263,'[1]BASE DTPA'!A:CS,5,0)</f>
        <v>45812</v>
      </c>
      <c r="F263" s="5" t="str">
        <f>VLOOKUP(A263,'[1]BASE DTPA'!A:CT,6,0)</f>
        <v>PA05-3202032-1-036; PA05-3202008-9-037; PA05-3202056-5-038; PA05-3202008-10-039; PA05-3202010-25-040; PA05-3202060-19_1-041; PA05-3202008-15-042 Prestar servicios de mantenimiento correctivo y preventivo a todo costo de los medios de transporte del PNN Gorgona implementados en el desarrollo de las actividades enmarcadas en la conservación de la diversidad biológica de las áreas protegidas del SINAP.</v>
      </c>
      <c r="G263" s="3" t="str">
        <f>VLOOKUP(A263,'[1]BASE DTPA'!A:CU,7,0)</f>
        <v>N-A</v>
      </c>
      <c r="H263" s="3" t="str">
        <f>VLOOKUP(A263,'[1]BASE DTPA'!A:CV,8,0)</f>
        <v>5 MÍNIMA CUANTÍA</v>
      </c>
      <c r="I263" s="3" t="str">
        <f>VLOOKUP(A263,'[1]BASE DTPA'!A:CW,9,0)</f>
        <v>11 MANTENIMIENTO y/o REPARACIÓN</v>
      </c>
      <c r="J263" s="1" t="str">
        <f>VLOOKUP(A263,'[1]BASE DTPA'!A:CX,10,0)</f>
        <v>SERVICIOS</v>
      </c>
      <c r="K263" s="1">
        <f>VLOOKUP(A263,'[1]BASE DTPA'!A:CY,11,0)</f>
        <v>78181500</v>
      </c>
      <c r="L263" s="6" t="str">
        <f>VLOOKUP(A263,'[1]BASE DTPA'!A:CZ,15,0)</f>
        <v>N/A</v>
      </c>
      <c r="M263" s="6">
        <f>VLOOKUP(A263,'[1]BASE DTPA'!A:DA,16,0)</f>
        <v>60610975</v>
      </c>
      <c r="N263" s="1" t="str">
        <f>VLOOKUP(A263,'[1]BASE DTPA'!A:DB,18,0)</f>
        <v>1 PERSONA NATURAL</v>
      </c>
      <c r="O263" s="1" t="str">
        <f>VLOOKUP(A263,'[1]BASE DTPA'!A:DC,19,0)</f>
        <v>3 CÉDULA DE CIUDADANÍA</v>
      </c>
      <c r="P263" s="6">
        <f>VLOOKUP(A263,'[1]BASE DTPA'!A:DD,20,0)</f>
        <v>4679583</v>
      </c>
      <c r="Q263" s="1">
        <f>VLOOKUP(A263,'[1]BASE DTPA'!A:DE,22,0)</f>
        <v>0</v>
      </c>
      <c r="R263" s="1" t="str">
        <f>VLOOKUP(A263,'[1]BASE DTPA'!A:DF,38,0)</f>
        <v>PNN GORGONA</v>
      </c>
      <c r="S263" s="1">
        <f>VLOOKUP(A263,'[1]BASE DTPA'!A:DG,43,0)</f>
        <v>194</v>
      </c>
      <c r="T263" s="7">
        <f>VLOOKUP(A263,'[1]BASE DTPA'!A:DH,53,0)</f>
        <v>45814</v>
      </c>
      <c r="U263" s="15">
        <f>VLOOKUP(A263,'[1]BASE DTPA'!A:DI,54,0)</f>
        <v>46006</v>
      </c>
      <c r="V263" s="1">
        <f>VLOOKUP(A263,'[1]BASE DTPA'!A:DJ,79,0)</f>
        <v>0</v>
      </c>
      <c r="W263" s="1" t="str">
        <f>VLOOKUP(A263,'[1]BASE DTPA'!A:DK,68,0)</f>
        <v>VIGENTE</v>
      </c>
      <c r="X263" s="10" t="str">
        <f>VLOOKUP(A263,'[1]BASE DTPA'!A:DL,70,0)</f>
        <v xml:space="preserve">https://community.secop.gov.co/Public/Tendering/ContractDetailView/Index?UniqueIdentifier=CO1.PCCNTR.7942491 </v>
      </c>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c r="CG263" s="3"/>
      <c r="CH263" s="3"/>
      <c r="CI263" s="3"/>
      <c r="CJ263" s="3"/>
      <c r="CK263" s="3"/>
      <c r="CL263" s="3"/>
      <c r="CM263" s="3"/>
      <c r="CN263" s="3"/>
    </row>
    <row r="264" spans="1:92" x14ac:dyDescent="0.3">
      <c r="A264" s="13" t="s">
        <v>284</v>
      </c>
      <c r="B264" s="3" t="str">
        <f>VLOOKUP(A264,'[1]BASE DTPA'!A:CN,2,0)</f>
        <v>1 FONAM</v>
      </c>
      <c r="C264" s="3" t="str">
        <f>VLOOKUP(A264,'[1]BASE DTPA'!A:CQ,3,0)</f>
        <v>ACEPTACIÓN OFERTA FONAM 021 DE 2025</v>
      </c>
      <c r="D264" s="3" t="str">
        <f>VLOOKUP(A264,'[1]BASE DTPA'!A:CR,4,0)</f>
        <v>ROMMY NATHALY MORALES SARMIENTO</v>
      </c>
      <c r="E264" s="14">
        <f>VLOOKUP(A264,'[1]BASE DTPA'!A:CS,5,0)</f>
        <v>45813</v>
      </c>
      <c r="F264" s="5" t="str">
        <f>VLOOKUP(A264,'[1]BASE DTPA'!A:CT,6,0)</f>
        <v>PA08-3202032-1-017 Adquirir raciones de campaña para el fortalecimiento operativo de las actividades misionales en el PNN Sanquianga en el marco de la conservación de la diversidad biológica de las áreas protegidas del SINAP nacional</v>
      </c>
      <c r="G264" s="3" t="str">
        <f>VLOOKUP(A264,'[1]BASE DTPA'!A:CU,7,0)</f>
        <v>N-A</v>
      </c>
      <c r="H264" s="3" t="str">
        <f>VLOOKUP(A264,'[1]BASE DTPA'!A:CV,8,0)</f>
        <v>5 MÍNIMA CUANTÍA</v>
      </c>
      <c r="I264" s="3" t="str">
        <f>VLOOKUP(A264,'[1]BASE DTPA'!A:CW,9,0)</f>
        <v>3 COMPRAVENTA y/o SUMINISTRO</v>
      </c>
      <c r="J264" s="1" t="str">
        <f>VLOOKUP(A264,'[1]BASE DTPA'!A:CX,10,0)</f>
        <v>COMPRAVENTA</v>
      </c>
      <c r="K264" s="1">
        <f>VLOOKUP(A264,'[1]BASE DTPA'!A:CY,11,0)</f>
        <v>50192703</v>
      </c>
      <c r="L264" s="6" t="str">
        <f>VLOOKUP(A264,'[1]BASE DTPA'!A:CZ,15,0)</f>
        <v>N/A</v>
      </c>
      <c r="M264" s="6">
        <f>VLOOKUP(A264,'[1]BASE DTPA'!A:DA,16,0)</f>
        <v>9365161</v>
      </c>
      <c r="N264" s="1" t="str">
        <f>VLOOKUP(A264,'[1]BASE DTPA'!A:DB,18,0)</f>
        <v>1 PERSONA NATURAL</v>
      </c>
      <c r="O264" s="1" t="str">
        <f>VLOOKUP(A264,'[1]BASE DTPA'!A:DC,19,0)</f>
        <v>3 CÉDULA DE CIUDADANÍA</v>
      </c>
      <c r="P264" s="6">
        <f>VLOOKUP(A264,'[1]BASE DTPA'!A:DD,20,0)</f>
        <v>30323288</v>
      </c>
      <c r="Q264" s="1">
        <f>VLOOKUP(A264,'[1]BASE DTPA'!A:DE,22,0)</f>
        <v>0</v>
      </c>
      <c r="R264" s="1" t="str">
        <f>VLOOKUP(A264,'[1]BASE DTPA'!A:DF,38,0)</f>
        <v>PNN SANQUIANGA</v>
      </c>
      <c r="S264" s="1">
        <f>VLOOKUP(A264,'[1]BASE DTPA'!A:DG,43,0)</f>
        <v>20</v>
      </c>
      <c r="T264" s="7">
        <f>VLOOKUP(A264,'[1]BASE DTPA'!A:DH,53,0)</f>
        <v>45820</v>
      </c>
      <c r="U264" s="7">
        <f>VLOOKUP(A264,'[1]BASE DTPA'!A:DI,54,0)</f>
        <v>45835</v>
      </c>
      <c r="V264" s="1">
        <f>VLOOKUP(A264,'[1]BASE DTPA'!A:DJ,79,0)</f>
        <v>0</v>
      </c>
      <c r="W264" s="1" t="str">
        <f>VLOOKUP(A264,'[1]BASE DTPA'!A:DK,68,0)</f>
        <v>VIGENTE</v>
      </c>
      <c r="X264" s="10" t="str">
        <f>VLOOKUP(A264,'[1]BASE DTPA'!A:DL,70,0)</f>
        <v xml:space="preserve">https://community.secop.gov.co/Public/Tendering/ContractDetailView/Index?UniqueIdentifier=CO1.PCCNTR.7947414 </v>
      </c>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c r="CG264" s="3"/>
      <c r="CH264" s="3"/>
      <c r="CI264" s="3"/>
      <c r="CJ264" s="3"/>
      <c r="CK264" s="3"/>
      <c r="CL264" s="3"/>
      <c r="CM264" s="3"/>
      <c r="CN264" s="3"/>
    </row>
    <row r="265" spans="1:92" x14ac:dyDescent="0.3">
      <c r="A265" s="13" t="s">
        <v>285</v>
      </c>
      <c r="B265" s="3" t="str">
        <f>VLOOKUP(A265,'[1]BASE DTPA'!A:CN,2,0)</f>
        <v>1 FONAM</v>
      </c>
      <c r="C265" s="3" t="str">
        <f>VLOOKUP(A265,'[1]BASE DTPA'!A:CQ,3,0)</f>
        <v>ACEPTACIÓN OFERTA FONAM 023 DE 2025</v>
      </c>
      <c r="D265" s="3" t="str">
        <f>VLOOKUP(A265,'[1]BASE DTPA'!A:CR,4,0)</f>
        <v xml:space="preserve">INGENIERÍA E INFRAESTRUCTURA DE COLOMBIA S.A.S
</v>
      </c>
      <c r="E265" s="14">
        <f>VLOOKUP(A265,'[1]BASE DTPA'!A:CS,5,0)</f>
        <v>45813</v>
      </c>
      <c r="F265" s="5" t="str">
        <f>VLOOKUP(A265,'[1]BASE DTPA'!A:CT,6,0)</f>
        <v>PA10-3202032-1-021PA10-3202032-1-021Prestar servicios de mantenimiento correctivo y preventivo a todo costo de los equipos y medios de transporte del PNN Utría implementados en el desarrollo de las actividades enmarcadas en la conservación de la diversidad biológica de las áreas protegidas del SINAP nacional.</v>
      </c>
      <c r="G265" s="3" t="str">
        <f>VLOOKUP(A265,'[1]BASE DTPA'!A:CU,7,0)</f>
        <v>N-A</v>
      </c>
      <c r="H265" s="3" t="str">
        <f>VLOOKUP(A265,'[1]BASE DTPA'!A:CV,8,0)</f>
        <v>5 MÍNIMA CUANTÍA</v>
      </c>
      <c r="I265" s="3" t="str">
        <f>VLOOKUP(A265,'[1]BASE DTPA'!A:CW,9,0)</f>
        <v>11 MANTENIMIENTO y/o REPARACIÓN</v>
      </c>
      <c r="J265" s="1" t="str">
        <f>VLOOKUP(A265,'[1]BASE DTPA'!A:CX,10,0)</f>
        <v>SERVICIOS</v>
      </c>
      <c r="K265" s="1">
        <f>VLOOKUP(A265,'[1]BASE DTPA'!A:CY,11,0)</f>
        <v>78181500</v>
      </c>
      <c r="L265" s="6" t="str">
        <f>VLOOKUP(A265,'[1]BASE DTPA'!A:CZ,15,0)</f>
        <v>N/A</v>
      </c>
      <c r="M265" s="6">
        <f>VLOOKUP(A265,'[1]BASE DTPA'!A:DA,16,0)</f>
        <v>25000000</v>
      </c>
      <c r="N265" s="1" t="str">
        <f>VLOOKUP(A265,'[1]BASE DTPA'!A:DB,18,0)</f>
        <v>2 PERSONA JURIDICA</v>
      </c>
      <c r="O265" s="1" t="str">
        <f>VLOOKUP(A265,'[1]BASE DTPA'!A:DC,19,0)</f>
        <v>1 NIT</v>
      </c>
      <c r="P265" s="1">
        <f>VLOOKUP(A265,'[1]BASE DTPA'!A:DD,20,0)</f>
        <v>0</v>
      </c>
      <c r="Q265" s="1">
        <f>VLOOKUP(A265,'[1]BASE DTPA'!A:DE,22,0)</f>
        <v>900381761</v>
      </c>
      <c r="R265" s="1" t="str">
        <f>VLOOKUP(A265,'[1]BASE DTPA'!A:DF,38,0)</f>
        <v>PNN UTRÍA</v>
      </c>
      <c r="S265" s="1">
        <f>VLOOKUP(A265,'[1]BASE DTPA'!A:DG,43,0)</f>
        <v>218</v>
      </c>
      <c r="T265" s="7">
        <f>VLOOKUP(A265,'[1]BASE DTPA'!A:DH,53,0)</f>
        <v>45821</v>
      </c>
      <c r="U265" s="7">
        <f>VLOOKUP(A265,'[1]BASE DTPA'!A:DI,54,0)</f>
        <v>46021</v>
      </c>
      <c r="V265" s="1">
        <f>VLOOKUP(A265,'[1]BASE DTPA'!A:DJ,79,0)</f>
        <v>0</v>
      </c>
      <c r="W265" s="1" t="str">
        <f>VLOOKUP(A265,'[1]BASE DTPA'!A:DK,68,0)</f>
        <v>VIGENTE</v>
      </c>
      <c r="X265" s="10" t="str">
        <f>VLOOKUP(A265,'[1]BASE DTPA'!A:DL,70,0)</f>
        <v xml:space="preserve">https://community.secop.gov.co/Public/Tendering/ContractDetailView/Index?UniqueIdentifier=CO1.PCCNTR.7950296 </v>
      </c>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c r="CA265" s="3"/>
      <c r="CB265" s="3"/>
      <c r="CC265" s="3"/>
      <c r="CD265" s="3"/>
      <c r="CE265" s="3"/>
      <c r="CF265" s="3"/>
      <c r="CG265" s="3"/>
      <c r="CH265" s="3"/>
      <c r="CI265" s="3"/>
      <c r="CJ265" s="3"/>
      <c r="CK265" s="3"/>
      <c r="CL265" s="3"/>
      <c r="CM265" s="3"/>
      <c r="CN265" s="3"/>
    </row>
    <row r="266" spans="1:92" x14ac:dyDescent="0.3">
      <c r="A266" s="13" t="s">
        <v>286</v>
      </c>
      <c r="B266" s="3" t="str">
        <f>VLOOKUP(A266,'[1]BASE DTPA'!A:CN,2,0)</f>
        <v>2 NACION</v>
      </c>
      <c r="C266" s="3" t="str">
        <f>VLOOKUP(A266,'[1]BASE DTPA'!A:CQ,3,0)</f>
        <v>ACEPTACIÓN OFERTA NACIÓN 022 DE 2025</v>
      </c>
      <c r="D266" s="3" t="str">
        <f>VLOOKUP(A266,'[1]BASE DTPA'!A:CR,4,0)</f>
        <v>MAR ANTIGUO S.A.S</v>
      </c>
      <c r="E266" s="14">
        <f>VLOOKUP(A266,'[1]BASE DTPA'!A:CS,5,0)</f>
        <v>45813</v>
      </c>
      <c r="F266" s="5" t="str">
        <f>VLOOKUP(A266,'[1]BASE DTPA'!A:CT,6,0)</f>
        <v>Adquirir herramientas, materiales e insumos para el montaje, mantenimiento del vivero, producción y siembra de plántulas en el marco de la conservación de la diversidad biológica de las AP del SINAP nacional.</v>
      </c>
      <c r="G266" s="3" t="str">
        <f>VLOOKUP(A266,'[1]BASE DTPA'!A:CU,7,0)</f>
        <v>N-A</v>
      </c>
      <c r="H266" s="3" t="str">
        <f>VLOOKUP(A266,'[1]BASE DTPA'!A:CV,8,0)</f>
        <v>5 MÍNIMA CUANTÍA</v>
      </c>
      <c r="I266" s="3" t="str">
        <f>VLOOKUP(A266,'[1]BASE DTPA'!A:CW,9,0)</f>
        <v>3 COMPRAVENTA y/o SUMINISTRO</v>
      </c>
      <c r="J266" s="1" t="str">
        <f>VLOOKUP(A266,'[1]BASE DTPA'!A:CX,10,0)</f>
        <v>COMPRAVENTA</v>
      </c>
      <c r="K266" s="1">
        <f>VLOOKUP(A266,'[1]BASE DTPA'!A:CY,11,0)</f>
        <v>31162800</v>
      </c>
      <c r="L266" s="6" t="str">
        <f>VLOOKUP(A266,'[1]BASE DTPA'!A:CZ,15,0)</f>
        <v>N/A</v>
      </c>
      <c r="M266" s="6">
        <f>VLOOKUP(A266,'[1]BASE DTPA'!A:DA,16,0)</f>
        <v>9207126</v>
      </c>
      <c r="N266" s="1" t="str">
        <f>VLOOKUP(A266,'[1]BASE DTPA'!A:DB,18,0)</f>
        <v>2 PERSONA JURIDICA</v>
      </c>
      <c r="O266" s="1" t="str">
        <f>VLOOKUP(A266,'[1]BASE DTPA'!A:DC,19,0)</f>
        <v>1 NIT</v>
      </c>
      <c r="P266" s="1">
        <f>VLOOKUP(A266,'[1]BASE DTPA'!A:DD,20,0)</f>
        <v>0</v>
      </c>
      <c r="Q266" s="1">
        <f>VLOOKUP(A266,'[1]BASE DTPA'!A:DE,22,0)</f>
        <v>900034591</v>
      </c>
      <c r="R266" s="1" t="str">
        <f>VLOOKUP(A266,'[1]BASE DTPA'!A:DF,38,0)</f>
        <v>PNN SANQUIANGA</v>
      </c>
      <c r="S266" s="1">
        <f>VLOOKUP(A266,'[1]BASE DTPA'!A:DG,43,0)</f>
        <v>90</v>
      </c>
      <c r="T266" s="7">
        <f>VLOOKUP(A266,'[1]BASE DTPA'!A:DH,53,0)</f>
        <v>45817</v>
      </c>
      <c r="U266" s="7">
        <f>VLOOKUP(A266,'[1]BASE DTPA'!A:DI,54,0)</f>
        <v>45817</v>
      </c>
      <c r="V266" s="1">
        <f>VLOOKUP(A266,'[1]BASE DTPA'!A:DJ,79,0)</f>
        <v>0</v>
      </c>
      <c r="W266" s="1" t="str">
        <f>VLOOKUP(A266,'[1]BASE DTPA'!A:DK,68,0)</f>
        <v>VIGENTE</v>
      </c>
      <c r="X266" s="10" t="str">
        <f>VLOOKUP(A266,'[1]BASE DTPA'!A:DL,70,0)</f>
        <v xml:space="preserve">https://community.secop.gov.co/Public/Tendering/ContractDetailView/Index?UniqueIdentifier=CO1.PCCNTR.7946955 </v>
      </c>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c r="BP266" s="3"/>
      <c r="BQ266" s="3"/>
      <c r="BR266" s="3"/>
      <c r="BS266" s="3"/>
      <c r="BT266" s="3"/>
      <c r="BU266" s="3"/>
      <c r="BV266" s="3"/>
      <c r="BW266" s="3"/>
      <c r="BX266" s="3"/>
      <c r="BY266" s="3"/>
      <c r="BZ266" s="3"/>
      <c r="CA266" s="3"/>
      <c r="CB266" s="3"/>
      <c r="CC266" s="3"/>
      <c r="CD266" s="3"/>
      <c r="CE266" s="3"/>
      <c r="CF266" s="3"/>
      <c r="CG266" s="3"/>
      <c r="CH266" s="3"/>
      <c r="CI266" s="3"/>
      <c r="CJ266" s="3"/>
      <c r="CK266" s="3"/>
      <c r="CL266" s="3"/>
      <c r="CM266" s="3"/>
      <c r="CN266" s="3"/>
    </row>
    <row r="267" spans="1:92" x14ac:dyDescent="0.3">
      <c r="A267" s="13" t="s">
        <v>287</v>
      </c>
      <c r="B267" s="3" t="str">
        <f>VLOOKUP(A267,'[1]BASE DTPA'!A:CN,2,0)</f>
        <v>1 FONAM</v>
      </c>
      <c r="C267" s="3" t="str">
        <f>VLOOKUP(A267,'[1]BASE DTPA'!A:CQ,3,0)</f>
        <v>ACEPTACIÓN OFERTA FONAM 025 DE 2025</v>
      </c>
      <c r="D267" s="3" t="str">
        <f>VLOOKUP(A267,'[1]BASE DTPA'!A:CR,4,0)</f>
        <v>EDISSON FERNANDO RIOS CORTES</v>
      </c>
      <c r="E267" s="14">
        <f>VLOOKUP(A267,'[1]BASE DTPA'!A:CS,5,0)</f>
        <v>45819</v>
      </c>
      <c r="F267" s="5" t="str">
        <f>VLOOKUP(A267,'[1]BASE DTPA'!A:CT,6,0)</f>
        <v>PA07-3202056-5-016 PRESTAR SERVICIOS DE APOYO LOGÍSTICO PARA DESARROLLAR EVENTOS DE CAPACITACIÓN EN EDUCACIÓN AMBIENTAL EN EL PNN MUNCHIQUE, PARA ADELANTAR PROCESOS DE COMUNICACIÓN, EDUCACIÓN AMBIENTAL CON ACTORES PRIORIZADOS Y VINCULADOS A LA GESTIÓN TERRITORIAL DE LAS ÁREAS PROTEGIDAS, EN EL MARCO DE LA CONSERVACIÓN DE LA DIVERSIDAD BIOLÓGICA DE LAS ÁREAS PROTEGIDAS DEL SINAP NACIONAL.</v>
      </c>
      <c r="G267" s="3" t="str">
        <f>VLOOKUP(A267,'[1]BASE DTPA'!A:CU,7,0)</f>
        <v>N-A</v>
      </c>
      <c r="H267" s="3" t="str">
        <f>VLOOKUP(A267,'[1]BASE DTPA'!A:CV,8,0)</f>
        <v>5 MÍNIMA CUANTÍA</v>
      </c>
      <c r="I267" s="3" t="str">
        <f>VLOOKUP(A267,'[1]BASE DTPA'!A:CW,9,0)</f>
        <v>20 OTROS</v>
      </c>
      <c r="J267" s="1" t="str">
        <f>VLOOKUP(A267,'[1]BASE DTPA'!A:CX,10,0)</f>
        <v>SERVICIOS</v>
      </c>
      <c r="K267" s="1">
        <f>VLOOKUP(A267,'[1]BASE DTPA'!A:CY,11,0)</f>
        <v>90101603</v>
      </c>
      <c r="L267" s="6" t="str">
        <f>VLOOKUP(A267,'[1]BASE DTPA'!A:CZ,15,0)</f>
        <v>N/A</v>
      </c>
      <c r="M267" s="6">
        <f>VLOOKUP(A267,'[1]BASE DTPA'!A:DA,16,0)</f>
        <v>15000000</v>
      </c>
      <c r="N267" s="1" t="str">
        <f>VLOOKUP(A267,'[1]BASE DTPA'!A:DB,18,0)</f>
        <v>1 PERSONA NATURAL</v>
      </c>
      <c r="O267" s="1" t="str">
        <f>VLOOKUP(A267,'[1]BASE DTPA'!A:DC,19,0)</f>
        <v>3 CÉDULA DE CIUDADANÍA</v>
      </c>
      <c r="P267" s="6">
        <f>VLOOKUP(A267,'[1]BASE DTPA'!A:DD,20,0)</f>
        <v>10300171</v>
      </c>
      <c r="Q267" s="1">
        <f>VLOOKUP(A267,'[1]BASE DTPA'!A:DE,22,0)</f>
        <v>0</v>
      </c>
      <c r="R267" s="1" t="str">
        <f>VLOOKUP(A267,'[1]BASE DTPA'!A:DF,38,0)</f>
        <v>PNN MUNCHIQUE</v>
      </c>
      <c r="S267" s="1">
        <f>VLOOKUP(A267,'[1]BASE DTPA'!A:DG,43,0)</f>
        <v>187</v>
      </c>
      <c r="T267" s="7">
        <f>VLOOKUP(A267,'[1]BASE DTPA'!A:DH,53,0)</f>
        <v>45820</v>
      </c>
      <c r="U267" s="7">
        <f>VLOOKUP(A267,'[1]BASE DTPA'!A:DI,54,0)</f>
        <v>45996</v>
      </c>
      <c r="V267" s="1">
        <f>VLOOKUP(A267,'[1]BASE DTPA'!A:DJ,79,0)</f>
        <v>0</v>
      </c>
      <c r="W267" s="1" t="str">
        <f>VLOOKUP(A267,'[1]BASE DTPA'!A:DK,68,0)</f>
        <v>VIGENTE</v>
      </c>
      <c r="X267" s="10" t="str">
        <f>VLOOKUP(A267,'[1]BASE DTPA'!A:DL,70,0)</f>
        <v xml:space="preserve">https://community.secop.gov.co/Public/Tendering/ContractDetailView/Index?UniqueIdentifier=CO1.PCCNTR.7964165 </v>
      </c>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c r="BP267" s="3"/>
      <c r="BQ267" s="3"/>
      <c r="BR267" s="3"/>
      <c r="BS267" s="3"/>
      <c r="BT267" s="3"/>
      <c r="BU267" s="3"/>
      <c r="BV267" s="3"/>
      <c r="BW267" s="3"/>
      <c r="BX267" s="3"/>
      <c r="BY267" s="3"/>
      <c r="BZ267" s="3"/>
      <c r="CA267" s="3"/>
      <c r="CB267" s="3"/>
      <c r="CC267" s="3"/>
      <c r="CD267" s="3"/>
      <c r="CE267" s="3"/>
      <c r="CF267" s="3"/>
      <c r="CG267" s="3"/>
      <c r="CH267" s="3"/>
      <c r="CI267" s="3"/>
      <c r="CJ267" s="3"/>
      <c r="CK267" s="3"/>
      <c r="CL267" s="3"/>
      <c r="CM267" s="3"/>
      <c r="CN267" s="3"/>
    </row>
    <row r="268" spans="1:92" x14ac:dyDescent="0.3">
      <c r="A268" s="13" t="s">
        <v>288</v>
      </c>
      <c r="B268" s="3" t="str">
        <f>VLOOKUP(A268,'[1]BASE DTPA'!A:CN,2,0)</f>
        <v>1 FONAM</v>
      </c>
      <c r="C268" s="3" t="str">
        <f>VLOOKUP(A268,'[1]BASE DTPA'!A:CQ,3,0)</f>
        <v>ACEPTACIÓN OFERTA FONAM 026 DE 2025</v>
      </c>
      <c r="D268" s="3" t="str">
        <f>VLOOKUP(A268,'[1]BASE DTPA'!A:CR,4,0)</f>
        <v>UNITRÓNICA S.A.S BIC</v>
      </c>
      <c r="E268" s="14">
        <f>VLOOKUP(A268,'[1]BASE DTPA'!A:CS,5,0)</f>
        <v>45821</v>
      </c>
      <c r="F268" s="5" t="str">
        <f>VLOOKUP(A268,'[1]BASE DTPA'!A:CT,6,0)</f>
        <v>Prestar servicios de mantenimiento a todo costo de los equipos de cómputo y equipos tecnológicos implementados en las acciones de administración y manejo en las áreas protegidas y la Dirección Territorial Pacífico.</v>
      </c>
      <c r="G268" s="3" t="str">
        <f>VLOOKUP(A268,'[1]BASE DTPA'!A:CU,7,0)</f>
        <v>N-A</v>
      </c>
      <c r="H268" s="3" t="str">
        <f>VLOOKUP(A268,'[1]BASE DTPA'!A:CV,8,0)</f>
        <v>5 MÍNIMA CUANTÍA</v>
      </c>
      <c r="I268" s="3" t="str">
        <f>VLOOKUP(A268,'[1]BASE DTPA'!A:CW,9,0)</f>
        <v>11 MANTENIMIENTO y/o REPARACIÓN</v>
      </c>
      <c r="J268" s="1" t="str">
        <f>VLOOKUP(A268,'[1]BASE DTPA'!A:CX,10,0)</f>
        <v>SUMINISTRO</v>
      </c>
      <c r="K268" s="1">
        <f>VLOOKUP(A268,'[1]BASE DTPA'!A:CY,11,0)</f>
        <v>81111812</v>
      </c>
      <c r="L268" s="6" t="str">
        <f>VLOOKUP(A268,'[1]BASE DTPA'!A:CZ,15,0)</f>
        <v>N/A</v>
      </c>
      <c r="M268" s="6">
        <f>VLOOKUP(A268,'[1]BASE DTPA'!A:DA,16,0)</f>
        <v>30000000</v>
      </c>
      <c r="N268" s="1" t="str">
        <f>VLOOKUP(A268,'[1]BASE DTPA'!A:DB,18,0)</f>
        <v>2 PERSONA JURIDICA</v>
      </c>
      <c r="O268" s="1" t="str">
        <f>VLOOKUP(A268,'[1]BASE DTPA'!A:DC,19,0)</f>
        <v>1 NIT</v>
      </c>
      <c r="P268" s="1">
        <f>VLOOKUP(A268,'[1]BASE DTPA'!A:DD,20,0)</f>
        <v>0</v>
      </c>
      <c r="Q268" s="1">
        <f>VLOOKUP(A268,'[1]BASE DTPA'!A:DE,22,0)</f>
        <v>805022409</v>
      </c>
      <c r="R268" s="1" t="str">
        <f>VLOOKUP(A268,'[1]BASE DTPA'!A:DF,38,0)</f>
        <v>DTPA</v>
      </c>
      <c r="S268" s="1">
        <f>VLOOKUP(A268,'[1]BASE DTPA'!A:DG,43,0)</f>
        <v>173</v>
      </c>
      <c r="T268" s="7">
        <f>VLOOKUP(A268,'[1]BASE DTPA'!A:DH,53,0)</f>
        <v>45825</v>
      </c>
      <c r="U268" s="7">
        <f>VLOOKUP(A268,'[1]BASE DTPA'!A:DI,54,0)</f>
        <v>45996</v>
      </c>
      <c r="V268" s="1">
        <f>VLOOKUP(A268,'[1]BASE DTPA'!A:DJ,79,0)</f>
        <v>0</v>
      </c>
      <c r="W268" s="1" t="str">
        <f>VLOOKUP(A268,'[1]BASE DTPA'!A:DK,68,0)</f>
        <v>VIGENTE</v>
      </c>
      <c r="X268" s="10" t="str">
        <f>VLOOKUP(A268,'[1]BASE DTPA'!A:DL,70,0)</f>
        <v xml:space="preserve">https://community.secop.gov.co/Public/Tendering/ContractDetailView/Index?UniqueIdentifier=CO1.PCCNTR.7975109 </v>
      </c>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c r="CA268" s="3"/>
      <c r="CB268" s="3"/>
      <c r="CC268" s="3"/>
      <c r="CD268" s="3"/>
      <c r="CE268" s="3"/>
      <c r="CF268" s="3"/>
      <c r="CG268" s="3"/>
      <c r="CH268" s="3"/>
      <c r="CI268" s="3"/>
      <c r="CJ268" s="3"/>
      <c r="CK268" s="3"/>
      <c r="CL268" s="3"/>
      <c r="CM268" s="3"/>
      <c r="CN268" s="3"/>
    </row>
    <row r="269" spans="1:92" x14ac:dyDescent="0.3">
      <c r="A269" s="13" t="s">
        <v>289</v>
      </c>
      <c r="B269" s="3" t="str">
        <f>VLOOKUP(A269,'[1]BASE DTPA'!A:CN,2,0)</f>
        <v>2 NACION</v>
      </c>
      <c r="C269" s="3" t="str">
        <f>VLOOKUP(A269,'[1]BASE DTPA'!A:CQ,3,0)</f>
        <v>ACEPTACIÓN OFERTA NACIÓN 027 DE 2025</v>
      </c>
      <c r="D269" s="3" t="str">
        <f>VLOOKUP(A269,'[1]BASE DTPA'!A:CR,4,0)</f>
        <v>MAR ANTIGUO S.A.S</v>
      </c>
      <c r="E269" s="14">
        <f>VLOOKUP(A269,'[1]BASE DTPA'!A:CS,5,0)</f>
        <v>45820</v>
      </c>
      <c r="F269" s="5" t="str">
        <f>VLOOKUP(A269,'[1]BASE DTPA'!A:CT,6,0)</f>
        <v>PA08-3202056-5-019 Adquirir aceites y lubricantes para el PNN Sanquianga para el fortalecimiento operativo de las actividades enmarcadas en la conservación de la diversidad biológica de las áreas protegidas del SINAP nacional</v>
      </c>
      <c r="G269" s="3" t="str">
        <f>VLOOKUP(A269,'[1]BASE DTPA'!A:CU,7,0)</f>
        <v>N-A</v>
      </c>
      <c r="H269" s="3" t="str">
        <f>VLOOKUP(A269,'[1]BASE DTPA'!A:CV,8,0)</f>
        <v>5 MÍNIMA CUANTÍA</v>
      </c>
      <c r="I269" s="3" t="str">
        <f>VLOOKUP(A269,'[1]BASE DTPA'!A:CW,9,0)</f>
        <v>3 COMPRAVENTA y/o SUMINISTRO</v>
      </c>
      <c r="J269" s="1" t="str">
        <f>VLOOKUP(A269,'[1]BASE DTPA'!A:CX,10,0)</f>
        <v>COMPRAVENTA</v>
      </c>
      <c r="K269" s="1">
        <f>VLOOKUP(A269,'[1]BASE DTPA'!A:CY,11,0)</f>
        <v>15121501</v>
      </c>
      <c r="L269" s="6" t="str">
        <f>VLOOKUP(A269,'[1]BASE DTPA'!A:CZ,15,0)</f>
        <v>N/A</v>
      </c>
      <c r="M269" s="6">
        <f>VLOOKUP(A269,'[1]BASE DTPA'!A:DA,16,0)</f>
        <v>4920900</v>
      </c>
      <c r="N269" s="1" t="str">
        <f>VLOOKUP(A269,'[1]BASE DTPA'!A:DB,18,0)</f>
        <v>2 PERSONA JURIDICA</v>
      </c>
      <c r="O269" s="1" t="str">
        <f>VLOOKUP(A269,'[1]BASE DTPA'!A:DC,19,0)</f>
        <v>1 NIT</v>
      </c>
      <c r="P269" s="1">
        <f>VLOOKUP(A269,'[1]BASE DTPA'!A:DD,20,0)</f>
        <v>0</v>
      </c>
      <c r="Q269" s="1">
        <f>VLOOKUP(A269,'[1]BASE DTPA'!A:DE,22,0)</f>
        <v>900034591</v>
      </c>
      <c r="R269" s="1" t="str">
        <f>VLOOKUP(A269,'[1]BASE DTPA'!A:DF,38,0)</f>
        <v>PNN SANQUIANGA</v>
      </c>
      <c r="S269" s="1">
        <f>VLOOKUP(A269,'[1]BASE DTPA'!A:DG,43,0)</f>
        <v>20</v>
      </c>
      <c r="T269" s="7">
        <f>VLOOKUP(A269,'[1]BASE DTPA'!A:DH,53,0)</f>
        <v>45825</v>
      </c>
      <c r="U269" s="7">
        <f>VLOOKUP(A269,'[1]BASE DTPA'!A:DI,54,0)</f>
        <v>45845</v>
      </c>
      <c r="V269" s="1">
        <f>VLOOKUP(A269,'[1]BASE DTPA'!A:DJ,79,0)</f>
        <v>0</v>
      </c>
      <c r="W269" s="1" t="str">
        <f>VLOOKUP(A269,'[1]BASE DTPA'!A:DK,68,0)</f>
        <v>VIGENTE</v>
      </c>
      <c r="X269" s="10" t="str">
        <f>VLOOKUP(A269,'[1]BASE DTPA'!A:DL,70,0)</f>
        <v xml:space="preserve">https://community.secop.gov.co/Public/Tendering/ContractDetailView/Index?UniqueIdentifier=CO1.PCCNTR.7976549 </v>
      </c>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c r="CA269" s="3"/>
      <c r="CB269" s="3"/>
      <c r="CC269" s="3"/>
      <c r="CD269" s="3"/>
      <c r="CE269" s="3"/>
      <c r="CF269" s="3"/>
      <c r="CG269" s="3"/>
      <c r="CH269" s="3"/>
      <c r="CI269" s="3"/>
      <c r="CJ269" s="3"/>
      <c r="CK269" s="3"/>
      <c r="CL269" s="3"/>
      <c r="CM269" s="3"/>
      <c r="CN269" s="3"/>
    </row>
    <row r="270" spans="1:92" x14ac:dyDescent="0.3">
      <c r="A270" s="13" t="s">
        <v>290</v>
      </c>
      <c r="B270" s="3" t="str">
        <f>VLOOKUP(A270,'[1]BASE DTPA'!A:CN,2,0)</f>
        <v>1 FONAM</v>
      </c>
      <c r="C270" s="3" t="str">
        <f>VLOOKUP(A270,'[1]BASE DTPA'!A:CQ,3,0)</f>
        <v>ACEPTACIÓN OFERTA FONAM 028 DE 2025</v>
      </c>
      <c r="D270" s="3" t="str">
        <f>VLOOKUP(A270,'[1]BASE DTPA'!A:CR,4,0)</f>
        <v>SOCIEDAD PURPLE INVESTMENTS S.A.S</v>
      </c>
      <c r="E270" s="14">
        <f>VLOOKUP(A270,'[1]BASE DTPA'!A:CS,5,0)</f>
        <v>45825</v>
      </c>
      <c r="F270" s="5" t="str">
        <f>VLOOKUP(A270,'[1]BASE DTPA'!A:CT,6,0)</f>
        <v>PA09-3202010-25-040 Prestar servicios de apoyo logístico para el transporte, almacenamiento y cuidado de los elementos y bienes de Buenas prácticas de pesca para las comunidades del área protegida de Uramba Bahía Málaga en la conservación de la diversidad biológica de las áreas protegidas del SINAP nacional.</v>
      </c>
      <c r="G270" s="3" t="str">
        <f>VLOOKUP(A270,'[1]BASE DTPA'!A:CU,7,0)</f>
        <v>N-A</v>
      </c>
      <c r="H270" s="3" t="str">
        <f>VLOOKUP(A270,'[1]BASE DTPA'!A:CV,8,0)</f>
        <v>5 MÍNIMA CUANTÍA</v>
      </c>
      <c r="I270" s="3" t="str">
        <f>VLOOKUP(A270,'[1]BASE DTPA'!A:CW,9,0)</f>
        <v>19 TRANSPORTE</v>
      </c>
      <c r="J270" s="1" t="str">
        <f>VLOOKUP(A270,'[1]BASE DTPA'!A:CX,10,0)</f>
        <v>SERVICIOS</v>
      </c>
      <c r="K270" s="1">
        <f>VLOOKUP(A270,'[1]BASE DTPA'!A:CY,11,0)</f>
        <v>78131600</v>
      </c>
      <c r="L270" s="6" t="str">
        <f>VLOOKUP(A270,'[1]BASE DTPA'!A:CZ,15,0)</f>
        <v>N/A</v>
      </c>
      <c r="M270" s="6">
        <f>VLOOKUP(A270,'[1]BASE DTPA'!A:DA,16,0)</f>
        <v>7500000</v>
      </c>
      <c r="N270" s="1" t="str">
        <f>VLOOKUP(A270,'[1]BASE DTPA'!A:DB,18,0)</f>
        <v>2 PERSONA JURIDICA</v>
      </c>
      <c r="O270" s="1" t="str">
        <f>VLOOKUP(A270,'[1]BASE DTPA'!A:DC,19,0)</f>
        <v>1 NIT</v>
      </c>
      <c r="P270" s="1">
        <f>VLOOKUP(A270,'[1]BASE DTPA'!A:DD,20,0)</f>
        <v>0</v>
      </c>
      <c r="Q270" s="1">
        <f>VLOOKUP(A270,'[1]BASE DTPA'!A:DE,22,0)</f>
        <v>900192867</v>
      </c>
      <c r="R270" s="1" t="str">
        <f>VLOOKUP(A270,'[1]BASE DTPA'!A:DF,38,0)</f>
        <v>PNN URAMBA BAHÍA MÁLAGA</v>
      </c>
      <c r="S270" s="1">
        <f>VLOOKUP(A270,'[1]BASE DTPA'!A:DG,43,0)</f>
        <v>90</v>
      </c>
      <c r="T270" s="7">
        <f>VLOOKUP(A270,'[1]BASE DTPA'!A:DH,53,0)</f>
        <v>45827</v>
      </c>
      <c r="U270" s="7">
        <f>VLOOKUP(A270,'[1]BASE DTPA'!A:DI,54,0)</f>
        <v>45923</v>
      </c>
      <c r="V270" s="1">
        <f>VLOOKUP(A270,'[1]BASE DTPA'!A:DJ,79,0)</f>
        <v>0</v>
      </c>
      <c r="W270" s="1" t="str">
        <f>VLOOKUP(A270,'[1]BASE DTPA'!A:DK,68,0)</f>
        <v>VIGENTE</v>
      </c>
      <c r="X270" s="10" t="str">
        <f>VLOOKUP(A270,'[1]BASE DTPA'!A:DL,70,0)</f>
        <v xml:space="preserve">https://community.secop.gov.co/Public/Tendering/ContractDetailView/Index?UniqueIdentifier=CO1.PCCNTR.7989039 </v>
      </c>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row>
    <row r="271" spans="1:92" x14ac:dyDescent="0.3">
      <c r="A271" s="13" t="s">
        <v>291</v>
      </c>
      <c r="B271" s="3" t="str">
        <f>VLOOKUP(A271,'[1]BASE DTPA'!A:CN,2,0)</f>
        <v>2 NACION</v>
      </c>
      <c r="C271" s="3" t="str">
        <f>VLOOKUP(A271,'[1]BASE DTPA'!A:CQ,3,0)</f>
        <v>ACEPTACIÓN OFERTA NACIÓN 040 DE 2025</v>
      </c>
      <c r="D271" s="3" t="str">
        <f>VLOOKUP(A271,'[1]BASE DTPA'!A:CR,4,0)</f>
        <v>BOLÍVAR ERNESTO ROSERO ROSERO</v>
      </c>
      <c r="E271" s="14">
        <f>VLOOKUP(A271,'[1]BASE DTPA'!A:CS,5,0)</f>
        <v>45853</v>
      </c>
      <c r="F271" s="5" t="str">
        <f>VLOOKUP(A271,'[1]BASE DTPA'!A:CT,6,0)</f>
        <v>PA06-3202056-5-037 -PA06-3202008-9-034 Prestar servicios logísticos para el desarrollo y ejecución de las líneas estratégicas implementadas por PNN Katíos en el marco de la conservación de la diversidad biológica de las áreas protegidas del SINAP Nacional</v>
      </c>
      <c r="G271" s="3" t="str">
        <f>VLOOKUP(A271,'[1]BASE DTPA'!A:CU,7,0)</f>
        <v>N-A</v>
      </c>
      <c r="H271" s="3" t="str">
        <f>VLOOKUP(A271,'[1]BASE DTPA'!A:CV,8,0)</f>
        <v>5 MÍNIMA CUANTÍA</v>
      </c>
      <c r="I271" s="3" t="str">
        <f>VLOOKUP(A271,'[1]BASE DTPA'!A:CW,9,0)</f>
        <v>14 PRESTACIÓN DE SERVICIOS</v>
      </c>
      <c r="J271" s="1" t="str">
        <f>VLOOKUP(A271,'[1]BASE DTPA'!A:CX,10,0)</f>
        <v>SERVICIOS</v>
      </c>
      <c r="K271" s="1">
        <f>VLOOKUP(A271,'[1]BASE DTPA'!A:CY,11,0)</f>
        <v>90101603</v>
      </c>
      <c r="L271" s="6" t="str">
        <f>VLOOKUP(A271,'[1]BASE DTPA'!A:CZ,15,0)</f>
        <v>N/A</v>
      </c>
      <c r="M271" s="6">
        <f>VLOOKUP(A271,'[1]BASE DTPA'!A:DA,16,0)</f>
        <v>13000000</v>
      </c>
      <c r="N271" s="1" t="str">
        <f>VLOOKUP(A271,'[1]BASE DTPA'!A:DB,18,0)</f>
        <v>1 PERSONA NATURAL</v>
      </c>
      <c r="O271" s="1" t="str">
        <f>VLOOKUP(A271,'[1]BASE DTPA'!A:DC,19,0)</f>
        <v>3 CÉDULA DE CIUDADANÍA</v>
      </c>
      <c r="P271" s="1">
        <f>VLOOKUP(A271,'[1]BASE DTPA'!A:DD,20,0)</f>
        <v>12973719</v>
      </c>
      <c r="Q271" s="1">
        <f>VLOOKUP(A271,'[1]BASE DTPA'!A:DE,22,0)</f>
        <v>0</v>
      </c>
      <c r="R271" s="1" t="str">
        <f>VLOOKUP(A271,'[1]BASE DTPA'!A:DF,38,0)</f>
        <v>PNN LOS KATIOS</v>
      </c>
      <c r="S271" s="1">
        <f>VLOOKUP(A271,'[1]BASE DTPA'!A:DG,43,0)</f>
        <v>156</v>
      </c>
      <c r="T271" s="7">
        <f>VLOOKUP(A271,'[1]BASE DTPA'!A:DH,53,0)</f>
        <v>45856</v>
      </c>
      <c r="U271" s="15">
        <f>VLOOKUP(A271,'[1]BASE DTPA'!A:DI,54,0)</f>
        <v>46011</v>
      </c>
      <c r="V271" s="1">
        <f>VLOOKUP(A271,'[1]BASE DTPA'!A:DJ,79,0)</f>
        <v>0</v>
      </c>
      <c r="W271" s="1" t="str">
        <f>VLOOKUP(A271,'[1]BASE DTPA'!A:DK,68,0)</f>
        <v>VIGENTE</v>
      </c>
      <c r="X271" s="10" t="str">
        <f>VLOOKUP(A271,'[1]BASE DTPA'!A:DL,70,0)</f>
        <v xml:space="preserve">https://community.secop.gov.co/Public/Tendering/ContractDetailView/Index?UniqueIdentifier=CO1.PCCNTR.8083360 </v>
      </c>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3"/>
      <c r="CG271" s="3"/>
      <c r="CH271" s="3"/>
      <c r="CI271" s="3"/>
      <c r="CJ271" s="3"/>
      <c r="CK271" s="3"/>
      <c r="CL271" s="3"/>
      <c r="CM271" s="3"/>
      <c r="CN271" s="3"/>
    </row>
    <row r="272" spans="1:92" x14ac:dyDescent="0.3">
      <c r="A272" s="13" t="s">
        <v>292</v>
      </c>
      <c r="B272" s="3" t="str">
        <f>VLOOKUP(A272,'[1]BASE DTPA'!A:CN,2,0)</f>
        <v>1 FONAM</v>
      </c>
      <c r="C272" s="3" t="str">
        <f>VLOOKUP(A272,'[1]BASE DTPA'!A:CQ,3,0)</f>
        <v>ACEPTACIÓN OFERTA FONAM 029 DE 2025</v>
      </c>
      <c r="D272" s="3" t="str">
        <f>VLOOKUP(A272,'[1]BASE DTPA'!A:CR,4,0)</f>
        <v>READYNET S.A.S</v>
      </c>
      <c r="E272" s="14">
        <f>VLOOKUP(A272,'[1]BASE DTPA'!A:CS,5,0)</f>
        <v>45826</v>
      </c>
      <c r="F272" s="5" t="str">
        <f>VLOOKUP(A272,'[1]BASE DTPA'!A:CT,6,0)</f>
        <v>PA10-3202008-15-034 Suministrar gas propano para el PNN Utria necesaria para Fortalecer los procesos administrativos de las áreas de SPNNC, en el marco de la conservación de la diversidad biológica AP del SINAP nacional.</v>
      </c>
      <c r="G272" s="3" t="str">
        <f>VLOOKUP(A272,'[1]BASE DTPA'!A:CU,7,0)</f>
        <v>N-A</v>
      </c>
      <c r="H272" s="3" t="str">
        <f>VLOOKUP(A272,'[1]BASE DTPA'!A:CV,8,0)</f>
        <v>5 MÍNIMA CUANTÍA</v>
      </c>
      <c r="I272" s="3" t="str">
        <f>VLOOKUP(A272,'[1]BASE DTPA'!A:CW,9,0)</f>
        <v>3 COMPRAVENTA y/o SUMINISTRO</v>
      </c>
      <c r="J272" s="1" t="str">
        <f>VLOOKUP(A272,'[1]BASE DTPA'!A:CX,10,0)</f>
        <v>SUMINISTRO</v>
      </c>
      <c r="K272" s="1">
        <f>VLOOKUP(A272,'[1]BASE DTPA'!A:CY,11,0)</f>
        <v>15111501</v>
      </c>
      <c r="L272" s="6" t="str">
        <f>VLOOKUP(A272,'[1]BASE DTPA'!A:CZ,15,0)</f>
        <v>N/A</v>
      </c>
      <c r="M272" s="6">
        <f>VLOOKUP(A272,'[1]BASE DTPA'!A:DA,16,0)</f>
        <v>3000000</v>
      </c>
      <c r="N272" s="1" t="str">
        <f>VLOOKUP(A272,'[1]BASE DTPA'!A:DB,18,0)</f>
        <v>2 PERSONA JURIDICA</v>
      </c>
      <c r="O272" s="1" t="str">
        <f>VLOOKUP(A272,'[1]BASE DTPA'!A:DC,19,0)</f>
        <v>1 NIT</v>
      </c>
      <c r="P272" s="1">
        <f>VLOOKUP(A272,'[1]BASE DTPA'!A:DD,20,0)</f>
        <v>0</v>
      </c>
      <c r="Q272" s="1">
        <f>VLOOKUP(A272,'[1]BASE DTPA'!A:DE,22,0)</f>
        <v>900529085</v>
      </c>
      <c r="R272" s="1" t="str">
        <f>VLOOKUP(A272,'[1]BASE DTPA'!A:DF,38,0)</f>
        <v>PNN UTRÍA</v>
      </c>
      <c r="S272" s="1">
        <f>VLOOKUP(A272,'[1]BASE DTPA'!A:DG,43,0)</f>
        <v>180</v>
      </c>
      <c r="T272" s="7">
        <f>VLOOKUP(A272,'[1]BASE DTPA'!A:DH,53,0)</f>
        <v>45828</v>
      </c>
      <c r="U272" s="15">
        <f>VLOOKUP(A272,'[1]BASE DTPA'!A:DI,54,0)</f>
        <v>46001</v>
      </c>
      <c r="V272" s="1">
        <f>VLOOKUP(A272,'[1]BASE DTPA'!A:DJ,79,0)</f>
        <v>0</v>
      </c>
      <c r="W272" s="1" t="str">
        <f>VLOOKUP(A272,'[1]BASE DTPA'!A:DK,68,0)</f>
        <v>VIGENTE</v>
      </c>
      <c r="X272" s="10" t="str">
        <f>VLOOKUP(A272,'[1]BASE DTPA'!A:DL,70,0)</f>
        <v xml:space="preserve">https://community.secop.gov.co/Public/Tendering/ContractDetailView/Index?UniqueIdentifier=CO1.PCCNTR.7991563 </v>
      </c>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3"/>
      <c r="CG272" s="3"/>
      <c r="CH272" s="3"/>
      <c r="CI272" s="3"/>
      <c r="CJ272" s="3"/>
      <c r="CK272" s="3"/>
      <c r="CL272" s="3"/>
      <c r="CM272" s="3"/>
      <c r="CN272" s="3"/>
    </row>
    <row r="273" spans="1:92" x14ac:dyDescent="0.3">
      <c r="A273" s="13" t="s">
        <v>293</v>
      </c>
      <c r="B273" s="3" t="str">
        <f>VLOOKUP(A273,'[1]BASE DTPA'!A:CN,2,0)</f>
        <v>2 NACION</v>
      </c>
      <c r="C273" s="3" t="str">
        <f>VLOOKUP(A273,'[1]BASE DTPA'!A:CQ,3,0)</f>
        <v>ACEPTACIÓN OFERTA NACIÓN 030 DE 2025</v>
      </c>
      <c r="D273" s="3" t="str">
        <f>VLOOKUP(A273,'[1]BASE DTPA'!A:CR,4,0)</f>
        <v>ERNESTO ANGEL GARCES RIASCOS</v>
      </c>
      <c r="E273" s="14">
        <f>VLOOKUP(A273,'[1]BASE DTPA'!A:CS,5,0)</f>
        <v>45834</v>
      </c>
      <c r="F273" s="5" t="str">
        <f>VLOOKUP(A273,'[1]BASE DTPA'!A:CT,6,0)</f>
        <v>PA08-3202032-1-014 Prestar servicios de mantenimiento correctivo y preventivo a todo costo de los medios de transporte del PNN Sanquianga implementados en el desarrollo de las actividades enmarcadas en la conservación de la diversidad biológica de las áreas protegidas del SINAP nacional</v>
      </c>
      <c r="G273" s="3" t="str">
        <f>VLOOKUP(A273,'[1]BASE DTPA'!A:CU,7,0)</f>
        <v>N-A</v>
      </c>
      <c r="H273" s="3" t="str">
        <f>VLOOKUP(A273,'[1]BASE DTPA'!A:CV,8,0)</f>
        <v>5 MÍNIMA CUANTÍA</v>
      </c>
      <c r="I273" s="3" t="str">
        <f>VLOOKUP(A273,'[1]BASE DTPA'!A:CW,9,0)</f>
        <v>11 MANTENIMIENTO y/o REPARACIÓN</v>
      </c>
      <c r="J273" s="1" t="str">
        <f>VLOOKUP(A273,'[1]BASE DTPA'!A:CX,10,0)</f>
        <v>SERVICIOS</v>
      </c>
      <c r="K273" s="1">
        <f>VLOOKUP(A273,'[1]BASE DTPA'!A:CY,11,0)</f>
        <v>78181901</v>
      </c>
      <c r="L273" s="6" t="str">
        <f>VLOOKUP(A273,'[1]BASE DTPA'!A:CZ,15,0)</f>
        <v>N/A</v>
      </c>
      <c r="M273" s="6">
        <f>VLOOKUP(A273,'[1]BASE DTPA'!A:DA,16,0)</f>
        <v>50000000</v>
      </c>
      <c r="N273" s="1" t="str">
        <f>VLOOKUP(A273,'[1]BASE DTPA'!A:DB,18,0)</f>
        <v>1 PERSONA NATURAL</v>
      </c>
      <c r="O273" s="1" t="str">
        <f>VLOOKUP(A273,'[1]BASE DTPA'!A:DC,19,0)</f>
        <v>3 CÉDULA DE CIUDADANÍA</v>
      </c>
      <c r="P273" s="6">
        <f>VLOOKUP(A273,'[1]BASE DTPA'!A:DD,20,0)</f>
        <v>4679583</v>
      </c>
      <c r="Q273" s="1">
        <f>VLOOKUP(A273,'[1]BASE DTPA'!A:DE,22,0)</f>
        <v>0</v>
      </c>
      <c r="R273" s="1" t="str">
        <f>VLOOKUP(A273,'[1]BASE DTPA'!A:DF,38,0)</f>
        <v>PNN SANQUIANGA</v>
      </c>
      <c r="S273" s="1">
        <f>VLOOKUP(A273,'[1]BASE DTPA'!A:DG,43,0)</f>
        <v>180</v>
      </c>
      <c r="T273" s="7">
        <f>VLOOKUP(A273,'[1]BASE DTPA'!A:DH,53,0)</f>
        <v>45839</v>
      </c>
      <c r="U273" s="15">
        <f>VLOOKUP(A273,'[1]BASE DTPA'!A:DI,54,0)</f>
        <v>46017</v>
      </c>
      <c r="V273" s="1">
        <f>VLOOKUP(A273,'[1]BASE DTPA'!A:DJ,79,0)</f>
        <v>0</v>
      </c>
      <c r="W273" s="1" t="str">
        <f>VLOOKUP(A273,'[1]BASE DTPA'!A:DK,68,0)</f>
        <v>VIGENTE</v>
      </c>
      <c r="X273" s="10" t="str">
        <f>VLOOKUP(A273,'[1]BASE DTPA'!A:DL,70,0)</f>
        <v xml:space="preserve">https://community.secop.gov.co/Public/Tendering/ContractDetailView/Index?UniqueIdentifier=CO1.PCCNTR.8016051 </v>
      </c>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c r="CA273" s="3"/>
      <c r="CB273" s="3"/>
      <c r="CC273" s="3"/>
      <c r="CD273" s="3"/>
      <c r="CE273" s="3"/>
      <c r="CF273" s="3"/>
      <c r="CG273" s="3"/>
      <c r="CH273" s="3"/>
      <c r="CI273" s="3"/>
      <c r="CJ273" s="3"/>
      <c r="CK273" s="3"/>
      <c r="CL273" s="3"/>
      <c r="CM273" s="3"/>
      <c r="CN273" s="3"/>
    </row>
    <row r="274" spans="1:92" x14ac:dyDescent="0.3">
      <c r="A274" s="13" t="s">
        <v>294</v>
      </c>
      <c r="B274" s="3" t="str">
        <f>VLOOKUP(A274,'[1]BASE DTPA'!A:CN,2,0)</f>
        <v>2 NACION</v>
      </c>
      <c r="C274" s="3" t="str">
        <f>VLOOKUP(A274,'[1]BASE DTPA'!A:CQ,3,0)</f>
        <v>ACEPTACIÓN OFERTA NACIÓN 031 DE 2025</v>
      </c>
      <c r="D274" s="3" t="str">
        <f>VLOOKUP(A274,'[1]BASE DTPA'!A:CR,4,0)</f>
        <v>JAIME MOSQUERA GUERRERO</v>
      </c>
      <c r="E274" s="14">
        <f>VLOOKUP(A274,'[1]BASE DTPA'!A:CS,5,0)</f>
        <v>45839</v>
      </c>
      <c r="F274" s="5" t="str">
        <f>VLOOKUP(A274,'[1]BASE DTPA'!A:CT,6,0)</f>
        <v>PA01-3202008-9-025 Prestar servicios de mantenimiento correctivo y preventivo a todo costo de los medios de transporte del DNMI Cabo Manglares Bajo Mira y Frontera, implementados en el desarrollo de las actividades en el marco de la conservación de la diversidad biológica de las áreas protegidas del SINAP Nacional.</v>
      </c>
      <c r="G274" s="3" t="str">
        <f>VLOOKUP(A274,'[1]BASE DTPA'!A:CU,7,0)</f>
        <v>N-A</v>
      </c>
      <c r="H274" s="3" t="str">
        <f>VLOOKUP(A274,'[1]BASE DTPA'!A:CV,8,0)</f>
        <v>5 MÍNIMA CUANTÍA</v>
      </c>
      <c r="I274" s="3" t="str">
        <f>VLOOKUP(A274,'[1]BASE DTPA'!A:CW,9,0)</f>
        <v>11 MANTENIMIENTO y/o REPARACIÓN</v>
      </c>
      <c r="J274" s="1" t="str">
        <f>VLOOKUP(A274,'[1]BASE DTPA'!A:CX,10,0)</f>
        <v>SERVICIOS</v>
      </c>
      <c r="K274" s="1">
        <f>VLOOKUP(A274,'[1]BASE DTPA'!A:CY,11,0)</f>
        <v>78181901</v>
      </c>
      <c r="L274" s="6" t="str">
        <f>VLOOKUP(A274,'[1]BASE DTPA'!A:CZ,15,0)</f>
        <v>N/A</v>
      </c>
      <c r="M274" s="6">
        <f>VLOOKUP(A274,'[1]BASE DTPA'!A:DA,16,0)</f>
        <v>25000000</v>
      </c>
      <c r="N274" s="1" t="str">
        <f>VLOOKUP(A274,'[1]BASE DTPA'!A:DB,18,0)</f>
        <v>1 PERSONA NATURAL</v>
      </c>
      <c r="O274" s="1" t="str">
        <f>VLOOKUP(A274,'[1]BASE DTPA'!A:DC,19,0)</f>
        <v>3 CÉDULA DE CIUDADANÍA</v>
      </c>
      <c r="P274" s="6">
        <f>VLOOKUP(A274,'[1]BASE DTPA'!A:DD,20,0)</f>
        <v>12909487</v>
      </c>
      <c r="Q274" s="1">
        <f>VLOOKUP(A274,'[1]BASE DTPA'!A:DE,22,0)</f>
        <v>0</v>
      </c>
      <c r="R274" s="1" t="str">
        <f>VLOOKUP(A274,'[1]BASE DTPA'!A:DF,38,0)</f>
        <v>DNMI CABO MANGLARES</v>
      </c>
      <c r="S274" s="1">
        <f>VLOOKUP(A274,'[1]BASE DTPA'!A:DG,43,0)</f>
        <v>170</v>
      </c>
      <c r="T274" s="7">
        <f>VLOOKUP(A274,'[1]BASE DTPA'!A:DH,53,0)</f>
        <v>45842</v>
      </c>
      <c r="U274" s="15">
        <f>VLOOKUP(A274,'[1]BASE DTPA'!A:DI,54,0)</f>
        <v>46011</v>
      </c>
      <c r="V274" s="1">
        <f>VLOOKUP(A274,'[1]BASE DTPA'!A:DJ,79,0)</f>
        <v>0</v>
      </c>
      <c r="W274" s="1" t="str">
        <f>VLOOKUP(A274,'[1]BASE DTPA'!A:DK,68,0)</f>
        <v>VIGENTE</v>
      </c>
      <c r="X274" s="10" t="str">
        <f>VLOOKUP(A274,'[1]BASE DTPA'!A:DL,70,0)</f>
        <v xml:space="preserve">https://community.secop.gov.co/Public/Tendering/ContractDetailView/Index?UniqueIdentifier=CO1.PCCNTR.8034141 </v>
      </c>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c r="CA274" s="3"/>
      <c r="CB274" s="3"/>
      <c r="CC274" s="3"/>
      <c r="CD274" s="3"/>
      <c r="CE274" s="3"/>
      <c r="CF274" s="3"/>
      <c r="CG274" s="3"/>
      <c r="CH274" s="3"/>
      <c r="CI274" s="3"/>
      <c r="CJ274" s="3"/>
      <c r="CK274" s="3"/>
      <c r="CL274" s="3"/>
      <c r="CM274" s="3"/>
      <c r="CN274" s="3"/>
    </row>
    <row r="275" spans="1:92" x14ac:dyDescent="0.3">
      <c r="A275" s="13" t="s">
        <v>295</v>
      </c>
      <c r="B275" s="3" t="str">
        <f>VLOOKUP(A275,'[1]BASE DTPA'!A:CN,2,0)</f>
        <v>1 FONAM</v>
      </c>
      <c r="C275" s="3" t="str">
        <f>VLOOKUP(A275,'[1]BASE DTPA'!A:CQ,3,0)</f>
        <v>ACEPTACIÓN OFERTA FONAM 032 DE 2025</v>
      </c>
      <c r="D275" s="3" t="str">
        <f>VLOOKUP(A275,'[1]BASE DTPA'!A:CR,4,0)</f>
        <v>TRANSPORTES ESPECIALES ACAR S.A</v>
      </c>
      <c r="E275" s="14">
        <f>VLOOKUP(A275,'[1]BASE DTPA'!A:CS,5,0)</f>
        <v>45842</v>
      </c>
      <c r="F275" s="5" t="str">
        <f>VLOOKUP(A275,'[1]BASE DTPA'!A:CT,6,0)</f>
        <v>PA00-3202008-15-050- PA08-3202008-15-030- PA10-3202008-15-036 Prestar el servicio de transporte de carga marítimo en cumplimiento de las actividades misionales de la DTPA en la conservación de la diversidad biológica de las áreas protegidas del SINAP nacional. LOTE 1 PNN GORGONA.</v>
      </c>
      <c r="G275" s="3" t="str">
        <f>VLOOKUP(A275,'[1]BASE DTPA'!A:CU,7,0)</f>
        <v>N-A</v>
      </c>
      <c r="H275" s="3" t="str">
        <f>VLOOKUP(A275,'[1]BASE DTPA'!A:CV,8,0)</f>
        <v>5 MÍNIMA CUANTÍA</v>
      </c>
      <c r="I275" s="3" t="str">
        <f>VLOOKUP(A275,'[1]BASE DTPA'!A:CW,9,0)</f>
        <v>19 TRANSPORTE</v>
      </c>
      <c r="J275" s="1" t="str">
        <f>VLOOKUP(A275,'[1]BASE DTPA'!A:CX,10,0)</f>
        <v>SERVICIOS</v>
      </c>
      <c r="K275" s="1">
        <f>VLOOKUP(A275,'[1]BASE DTPA'!A:CY,11,0)</f>
        <v>78101700</v>
      </c>
      <c r="L275" s="6" t="str">
        <f>VLOOKUP(A275,'[1]BASE DTPA'!A:CZ,15,0)</f>
        <v>N/A</v>
      </c>
      <c r="M275" s="6">
        <f>VLOOKUP(A275,'[1]BASE DTPA'!A:DA,16,0)</f>
        <v>14000000</v>
      </c>
      <c r="N275" s="1" t="str">
        <f>VLOOKUP(A275,'[1]BASE DTPA'!A:DB,18,0)</f>
        <v>2 PERSONA JURIDICA</v>
      </c>
      <c r="O275" s="1" t="str">
        <f>VLOOKUP(A275,'[1]BASE DTPA'!A:DC,19,0)</f>
        <v>1 NIT</v>
      </c>
      <c r="P275" s="1">
        <f>VLOOKUP(A275,'[1]BASE DTPA'!A:DD,20,0)</f>
        <v>0</v>
      </c>
      <c r="Q275" s="1">
        <f>VLOOKUP(A275,'[1]BASE DTPA'!A:DE,22,0)</f>
        <v>805021222</v>
      </c>
      <c r="R275" s="1" t="str">
        <f>VLOOKUP(A275,'[1]BASE DTPA'!A:DF,38,0)</f>
        <v>PNN GORGONA</v>
      </c>
      <c r="S275" s="1">
        <f>VLOOKUP(A275,'[1]BASE DTPA'!A:DG,43,0)</f>
        <v>180</v>
      </c>
      <c r="T275" s="7">
        <f>VLOOKUP(A275,'[1]BASE DTPA'!A:DH,53,0)</f>
        <v>45847</v>
      </c>
      <c r="U275" s="15">
        <f>VLOOKUP(A275,'[1]BASE DTPA'!A:DI,54,0)</f>
        <v>46011</v>
      </c>
      <c r="V275" s="1">
        <f>VLOOKUP(A275,'[1]BASE DTPA'!A:DJ,79,0)</f>
        <v>0</v>
      </c>
      <c r="W275" s="1" t="str">
        <f>VLOOKUP(A275,'[1]BASE DTPA'!A:DK,68,0)</f>
        <v>VIGENTE</v>
      </c>
      <c r="X275" s="10" t="str">
        <f>VLOOKUP(A275,'[1]BASE DTPA'!A:DL,70,0)</f>
        <v xml:space="preserve">https://community.secop.gov.co/Public/Tendering/ContractDetailView/Index?UniqueIdentifier=CO1.PCCNTR.8033541 </v>
      </c>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c r="CA275" s="3"/>
      <c r="CB275" s="3"/>
      <c r="CC275" s="3"/>
      <c r="CD275" s="3"/>
      <c r="CE275" s="3"/>
      <c r="CF275" s="3"/>
      <c r="CG275" s="3"/>
      <c r="CH275" s="3"/>
      <c r="CI275" s="3"/>
      <c r="CJ275" s="3"/>
      <c r="CK275" s="3"/>
      <c r="CL275" s="3"/>
      <c r="CM275" s="3"/>
      <c r="CN275" s="3"/>
    </row>
    <row r="276" spans="1:92" x14ac:dyDescent="0.3">
      <c r="A276" s="13" t="s">
        <v>296</v>
      </c>
      <c r="B276" s="3" t="str">
        <f>VLOOKUP(A276,'[1]BASE DTPA'!A:CN,2,0)</f>
        <v>1 FONAM</v>
      </c>
      <c r="C276" s="3" t="str">
        <f>VLOOKUP(A276,'[1]BASE DTPA'!A:CQ,3,0)</f>
        <v>ACEPTACIÓN OFERTA FONAM 046 DE 2025</v>
      </c>
      <c r="D276" s="3" t="str">
        <f>VLOOKUP(A276,'[1]BASE DTPA'!A:CR,4,0)</f>
        <v xml:space="preserve">ANALTEC LABORATORIOS S.A.S
</v>
      </c>
      <c r="E276" s="14">
        <f>VLOOKUP(A276,'[1]BASE DTPA'!A:CS,5,0)</f>
        <v>45875</v>
      </c>
      <c r="F276" s="5" t="str">
        <f>VLOOKUP(A276,'[1]BASE DTPA'!A:CT,6,0)</f>
        <v>PA04-3202008-9-126 Prestar servicio de toma de muestras y análisis microbiológicos y fisicoquímicos de cuerpos de agua priorizados del PNN Farallones de Cali, en los ecosistemas andinos, en el marco de la conservación de la diversidad biológica de las Áreas Protegidas del SINAP Nacional.</v>
      </c>
      <c r="G276" s="3" t="str">
        <f>VLOOKUP(A276,'[1]BASE DTPA'!A:CU,7,0)</f>
        <v>N-A</v>
      </c>
      <c r="H276" s="3" t="str">
        <f>VLOOKUP(A276,'[1]BASE DTPA'!A:CV,8,0)</f>
        <v>5 MÍNIMA CUANTÍA</v>
      </c>
      <c r="I276" s="3" t="str">
        <f>VLOOKUP(A276,'[1]BASE DTPA'!A:CW,9,0)</f>
        <v>20 OTROS</v>
      </c>
      <c r="J276" s="1" t="str">
        <f>VLOOKUP(A276,'[1]BASE DTPA'!A:CX,10,0)</f>
        <v>SERVICIOS</v>
      </c>
      <c r="K276" s="1">
        <f>VLOOKUP(A276,'[1]BASE DTPA'!A:CY,11,0)</f>
        <v>70171501</v>
      </c>
      <c r="L276" s="6" t="str">
        <f>VLOOKUP(A276,'[1]BASE DTPA'!A:CZ,15,0)</f>
        <v>N/A</v>
      </c>
      <c r="M276" s="6">
        <f>VLOOKUP(A276,'[1]BASE DTPA'!A:DA,16,0)</f>
        <v>20000000</v>
      </c>
      <c r="N276" s="1" t="str">
        <f>VLOOKUP(A276,'[1]BASE DTPA'!A:DB,18,0)</f>
        <v>2 PERSONA JURIDICA</v>
      </c>
      <c r="O276" s="1" t="str">
        <f>VLOOKUP(A276,'[1]BASE DTPA'!A:DC,19,0)</f>
        <v>1 NIT</v>
      </c>
      <c r="P276" s="1">
        <f>VLOOKUP(A276,'[1]BASE DTPA'!A:DD,20,0)</f>
        <v>0</v>
      </c>
      <c r="Q276" s="1">
        <f>VLOOKUP(A276,'[1]BASE DTPA'!A:DE,22,0)</f>
        <v>900666414</v>
      </c>
      <c r="R276" s="1" t="str">
        <f>VLOOKUP(A276,'[1]BASE DTPA'!A:DF,38,0)</f>
        <v>PNN FARALLONES DE CALI</v>
      </c>
      <c r="S276" s="1">
        <f>VLOOKUP(A276,'[1]BASE DTPA'!A:DG,43,0)</f>
        <v>30</v>
      </c>
      <c r="T276" s="7">
        <f>VLOOKUP(A276,'[1]BASE DTPA'!A:DH,53,0)</f>
        <v>45883</v>
      </c>
      <c r="U276" s="15">
        <f>VLOOKUP(A276,'[1]BASE DTPA'!A:DI,54,0)</f>
        <v>45906</v>
      </c>
      <c r="V276" s="1">
        <f>VLOOKUP(A276,'[1]BASE DTPA'!A:DJ,79,0)</f>
        <v>0</v>
      </c>
      <c r="W276" s="1" t="str">
        <f>VLOOKUP(A276,'[1]BASE DTPA'!A:DK,68,0)</f>
        <v>VIGENTE</v>
      </c>
      <c r="X276" s="10" t="str">
        <f>VLOOKUP(A276,'[1]BASE DTPA'!A:DL,70,0)</f>
        <v>https://community.secop.gov.co/Public/Tendering/ContractDetailView/Index?UniqueIdentifier=CO1.PCCNTR.8170786</v>
      </c>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c r="BU276" s="3"/>
      <c r="BV276" s="3"/>
      <c r="BW276" s="3"/>
      <c r="BX276" s="3"/>
      <c r="BY276" s="3"/>
      <c r="BZ276" s="3"/>
      <c r="CA276" s="3"/>
      <c r="CB276" s="3"/>
      <c r="CC276" s="3"/>
      <c r="CD276" s="3"/>
      <c r="CE276" s="3"/>
      <c r="CF276" s="3"/>
      <c r="CG276" s="3"/>
      <c r="CH276" s="3"/>
      <c r="CI276" s="3"/>
      <c r="CJ276" s="3"/>
      <c r="CK276" s="3"/>
      <c r="CL276" s="3"/>
      <c r="CM276" s="3"/>
      <c r="CN276" s="3"/>
    </row>
    <row r="277" spans="1:92" x14ac:dyDescent="0.3">
      <c r="A277" s="13" t="s">
        <v>297</v>
      </c>
      <c r="B277" s="3" t="str">
        <f>VLOOKUP(A277,'[1]BASE DTPA'!A:CN,2,0)</f>
        <v>2 NACION</v>
      </c>
      <c r="C277" s="3" t="str">
        <f>VLOOKUP(A277,'[1]BASE DTPA'!A:CQ,3,0)</f>
        <v>ACEPTACIÓN OFERTA NACIÓN 037 DE 2025</v>
      </c>
      <c r="D277" s="3" t="str">
        <f>VLOOKUP(A277,'[1]BASE DTPA'!A:CR,4,0)</f>
        <v xml:space="preserve">MANUEL GEORGE GAMBOA CUESTA
</v>
      </c>
      <c r="E277" s="14">
        <f>VLOOKUP(A277,'[1]BASE DTPA'!A:CS,5,0)</f>
        <v>45852</v>
      </c>
      <c r="F277" s="5" t="str">
        <f>VLOOKUP(A277,'[1]BASE DTPA'!A:CT,6,0)</f>
        <v>PA06-3202032-1-029 prestar servicios de mantenimiento preventivo y correctivo a todo costo de los vehículos terrestres del PNN LOS Katíos para implementar las acciones de prevención, vigilancia y control en las áreas protegidas administradas por PNNC en el marco de la conservación de la diversidad biológica de las áreas protegidas del SINAP nacional</v>
      </c>
      <c r="G277" s="3" t="str">
        <f>VLOOKUP(A277,'[1]BASE DTPA'!A:CU,7,0)</f>
        <v>N-A</v>
      </c>
      <c r="H277" s="3" t="str">
        <f>VLOOKUP(A277,'[1]BASE DTPA'!A:CV,8,0)</f>
        <v>5 MÍNIMA CUANTÍA</v>
      </c>
      <c r="I277" s="3" t="str">
        <f>VLOOKUP(A277,'[1]BASE DTPA'!A:CW,9,0)</f>
        <v>11 MANTENIMIENTO y/o REPARACIÓN</v>
      </c>
      <c r="J277" s="1" t="str">
        <f>VLOOKUP(A277,'[1]BASE DTPA'!A:CX,10,0)</f>
        <v>SERVICIOS</v>
      </c>
      <c r="K277" s="1">
        <f>VLOOKUP(A277,'[1]BASE DTPA'!A:CY,11,0)</f>
        <v>78181500</v>
      </c>
      <c r="L277" s="6" t="str">
        <f>VLOOKUP(A277,'[1]BASE DTPA'!A:CZ,15,0)</f>
        <v>N/A</v>
      </c>
      <c r="M277" s="6">
        <f>VLOOKUP(A277,'[1]BASE DTPA'!A:DA,16,0)</f>
        <v>10000000</v>
      </c>
      <c r="N277" s="1" t="str">
        <f>VLOOKUP(A277,'[1]BASE DTPA'!A:DB,18,0)</f>
        <v>1 PERSONA NATURAL</v>
      </c>
      <c r="O277" s="1" t="str">
        <f>VLOOKUP(A277,'[1]BASE DTPA'!A:DC,19,0)</f>
        <v>3 CÉDULA DE CIUDADANÍA</v>
      </c>
      <c r="P277" s="1">
        <f>VLOOKUP(A277,'[1]BASE DTPA'!A:DD,20,0)</f>
        <v>71981200</v>
      </c>
      <c r="Q277" s="1">
        <f>VLOOKUP(A277,'[1]BASE DTPA'!A:DE,22,0)</f>
        <v>0</v>
      </c>
      <c r="R277" s="1" t="str">
        <f>VLOOKUP(A277,'[1]BASE DTPA'!A:DF,38,0)</f>
        <v>PNN LOS KATIOS</v>
      </c>
      <c r="S277" s="1">
        <f>VLOOKUP(A277,'[1]BASE DTPA'!A:DG,43,0)</f>
        <v>139</v>
      </c>
      <c r="T277" s="7">
        <f>VLOOKUP(A277,'[1]BASE DTPA'!A:DH,53,0)</f>
        <v>45856</v>
      </c>
      <c r="U277" s="15">
        <f>VLOOKUP(A277,'[1]BASE DTPA'!A:DI,54,0)</f>
        <v>45991</v>
      </c>
      <c r="V277" s="1">
        <f>VLOOKUP(A277,'[1]BASE DTPA'!A:DJ,79,0)</f>
        <v>0</v>
      </c>
      <c r="W277" s="1" t="str">
        <f>VLOOKUP(A277,'[1]BASE DTPA'!A:DK,68,0)</f>
        <v>VIGENTE</v>
      </c>
      <c r="X277" s="10" t="str">
        <f>VLOOKUP(A277,'[1]BASE DTPA'!A:DL,70,0)</f>
        <v xml:space="preserve">https://community.secop.gov.co/Public/Tendering/ContractDetailView/Index?UniqueIdentifier=CO1.PCCNTR.8074836 </v>
      </c>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3"/>
      <c r="BT277" s="3"/>
      <c r="BU277" s="3"/>
      <c r="BV277" s="3"/>
      <c r="BW277" s="3"/>
      <c r="BX277" s="3"/>
      <c r="BY277" s="3"/>
      <c r="BZ277" s="3"/>
      <c r="CA277" s="3"/>
      <c r="CB277" s="3"/>
      <c r="CC277" s="3"/>
      <c r="CD277" s="3"/>
      <c r="CE277" s="3"/>
      <c r="CF277" s="3"/>
      <c r="CG277" s="3"/>
      <c r="CH277" s="3"/>
      <c r="CI277" s="3"/>
      <c r="CJ277" s="3"/>
      <c r="CK277" s="3"/>
      <c r="CL277" s="3"/>
      <c r="CM277" s="3"/>
      <c r="CN277" s="3"/>
    </row>
    <row r="278" spans="1:92" x14ac:dyDescent="0.3">
      <c r="A278" s="13" t="s">
        <v>298</v>
      </c>
      <c r="B278" s="3" t="str">
        <f>VLOOKUP(A278,'[1]BASE DTPA'!A:CN,2,0)</f>
        <v>2 NACION</v>
      </c>
      <c r="C278" s="3" t="str">
        <f>VLOOKUP(A278,'[1]BASE DTPA'!A:CQ,3,0)</f>
        <v>ACEPTACIÓN OFERTA NACIÓN 038 DE 2025</v>
      </c>
      <c r="D278" s="3" t="str">
        <f>VLOOKUP(A278,'[1]BASE DTPA'!A:CR,4,0)</f>
        <v>SERVIFRENOS GALINDEZ S.A.S</v>
      </c>
      <c r="E278" s="14">
        <f>VLOOKUP(A278,'[1]BASE DTPA'!A:CS,5,0)</f>
        <v>45853</v>
      </c>
      <c r="F278" s="5" t="str">
        <f>VLOOKUP(A278,'[1]BASE DTPA'!A:CT,6,0)</f>
        <v xml:space="preserve">Prestar servicios de Mantenimiento preventivo y correctivo a todo costo del parque automotor pertenecientes al PNN Munchique requeridos para fortalecer los procesos administrativos de las áreas de SPNNC. </v>
      </c>
      <c r="G278" s="3" t="str">
        <f>VLOOKUP(A278,'[1]BASE DTPA'!A:CU,7,0)</f>
        <v>N-A</v>
      </c>
      <c r="H278" s="3" t="str">
        <f>VLOOKUP(A278,'[1]BASE DTPA'!A:CV,8,0)</f>
        <v>5 MÍNIMA CUANTÍA</v>
      </c>
      <c r="I278" s="3" t="str">
        <f>VLOOKUP(A278,'[1]BASE DTPA'!A:CW,9,0)</f>
        <v>11 MANTENIMIENTO y/o REPARACIÓN</v>
      </c>
      <c r="J278" s="1" t="str">
        <f>VLOOKUP(A278,'[1]BASE DTPA'!A:CX,10,0)</f>
        <v>SERVICIOS</v>
      </c>
      <c r="K278" s="1">
        <f>VLOOKUP(A278,'[1]BASE DTPA'!A:CY,11,0)</f>
        <v>78181500</v>
      </c>
      <c r="L278" s="6" t="str">
        <f>VLOOKUP(A278,'[1]BASE DTPA'!A:CZ,15,0)</f>
        <v>N/A</v>
      </c>
      <c r="M278" s="6">
        <f>VLOOKUP(A278,'[1]BASE DTPA'!A:DA,16,0)</f>
        <v>30000000</v>
      </c>
      <c r="N278" s="1" t="str">
        <f>VLOOKUP(A278,'[1]BASE DTPA'!A:DB,18,0)</f>
        <v>2 PERSONA JURIDICA</v>
      </c>
      <c r="O278" s="1" t="str">
        <f>VLOOKUP(A278,'[1]BASE DTPA'!A:DC,19,0)</f>
        <v>1 NIT</v>
      </c>
      <c r="P278" s="1">
        <f>VLOOKUP(A278,'[1]BASE DTPA'!A:DD,20,0)</f>
        <v>0</v>
      </c>
      <c r="Q278" s="1">
        <f>VLOOKUP(A278,'[1]BASE DTPA'!A:DE,22,0)</f>
        <v>901167412</v>
      </c>
      <c r="R278" s="1" t="str">
        <f>VLOOKUP(A278,'[1]BASE DTPA'!A:DF,38,0)</f>
        <v>PNN MUNCHIQUE</v>
      </c>
      <c r="S278" s="1">
        <f>VLOOKUP(A278,'[1]BASE DTPA'!A:DG,43,0)</f>
        <v>180</v>
      </c>
      <c r="T278" s="7">
        <f>VLOOKUP(A278,'[1]BASE DTPA'!A:DH,53,0)</f>
        <v>45855</v>
      </c>
      <c r="U278" s="15">
        <f>VLOOKUP(A278,'[1]BASE DTPA'!A:DI,54,0)</f>
        <v>46021</v>
      </c>
      <c r="V278" s="1">
        <f>VLOOKUP(A278,'[1]BASE DTPA'!A:DJ,79,0)</f>
        <v>0</v>
      </c>
      <c r="W278" s="1" t="str">
        <f>VLOOKUP(A278,'[1]BASE DTPA'!A:DK,68,0)</f>
        <v>VIGENTE</v>
      </c>
      <c r="X278" s="10" t="str">
        <f>VLOOKUP(A278,'[1]BASE DTPA'!A:DL,70,0)</f>
        <v xml:space="preserve">https://community.secop.gov.co/Public/Tendering/ContractDetailView/Index?UniqueIdentifier=CO1.PCCNTR.8075477 </v>
      </c>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3"/>
      <c r="BY278" s="3"/>
      <c r="BZ278" s="3"/>
      <c r="CA278" s="3"/>
      <c r="CB278" s="3"/>
      <c r="CC278" s="3"/>
      <c r="CD278" s="3"/>
      <c r="CE278" s="3"/>
      <c r="CF278" s="3"/>
      <c r="CG278" s="3"/>
      <c r="CH278" s="3"/>
      <c r="CI278" s="3"/>
      <c r="CJ278" s="3"/>
      <c r="CK278" s="3"/>
      <c r="CL278" s="3"/>
      <c r="CM278" s="3"/>
      <c r="CN278" s="3"/>
    </row>
    <row r="279" spans="1:92" x14ac:dyDescent="0.3">
      <c r="A279" s="13" t="s">
        <v>299</v>
      </c>
      <c r="B279" s="3" t="str">
        <f>VLOOKUP(A279,'[1]BASE DTPA'!A:CN,2,0)</f>
        <v>1 FONAM</v>
      </c>
      <c r="C279" s="3" t="str">
        <f>VLOOKUP(A279,'[1]BASE DTPA'!A:CQ,3,0)</f>
        <v>ACEPTACIÓN OFERTA FONAM 041 DE 2025</v>
      </c>
      <c r="D279" s="3" t="str">
        <f>VLOOKUP(A279,'[1]BASE DTPA'!A:CR,4,0)</f>
        <v>KEELCUR TECNOLOGÍA AMBIENTAL S.A.S. BIC</v>
      </c>
      <c r="E279" s="14">
        <f>VLOOKUP(A279,'[1]BASE DTPA'!A:CS,5,0)</f>
        <v>45853</v>
      </c>
      <c r="F279" s="5" t="str">
        <f>VLOOKUP(A279,'[1]BASE DTPA'!A:CT,6,0)</f>
        <v>PA04-3202008-9-135. Prestar servicio de mantenimiento y calibración a todo costo de los equipos utilizados en el PNN Farallones de Cali, para la ejecución de acciones a adelantarse en las diferentes estrategias del área, en el marco de la conservación de la diversidad biológica de las áreas protegidas del SINAP nacional.</v>
      </c>
      <c r="G279" s="3" t="str">
        <f>VLOOKUP(A279,'[1]BASE DTPA'!A:CU,7,0)</f>
        <v>N-A</v>
      </c>
      <c r="H279" s="3" t="str">
        <f>VLOOKUP(A279,'[1]BASE DTPA'!A:CV,8,0)</f>
        <v>5 MÍNIMA CUANTÍA</v>
      </c>
      <c r="I279" s="3" t="str">
        <f>VLOOKUP(A279,'[1]BASE DTPA'!A:CW,9,0)</f>
        <v>11 MANTENIMIENTO y/o REPARACIÓN</v>
      </c>
      <c r="J279" s="1" t="str">
        <f>VLOOKUP(A279,'[1]BASE DTPA'!A:CX,10,0)</f>
        <v>SERVICIOS</v>
      </c>
      <c r="K279" s="1">
        <f>VLOOKUP(A279,'[1]BASE DTPA'!A:CY,11,0)</f>
        <v>81141504</v>
      </c>
      <c r="L279" s="6" t="str">
        <f>VLOOKUP(A279,'[1]BASE DTPA'!A:CZ,15,0)</f>
        <v>N/A</v>
      </c>
      <c r="M279" s="6">
        <f>VLOOKUP(A279,'[1]BASE DTPA'!A:DA,16,0)</f>
        <v>38942500</v>
      </c>
      <c r="N279" s="1" t="str">
        <f>VLOOKUP(A279,'[1]BASE DTPA'!A:DB,18,0)</f>
        <v>2 PERSONA JURIDICA</v>
      </c>
      <c r="O279" s="1" t="str">
        <f>VLOOKUP(A279,'[1]BASE DTPA'!A:DC,19,0)</f>
        <v>1 NIT</v>
      </c>
      <c r="P279" s="1">
        <f>VLOOKUP(A279,'[1]BASE DTPA'!A:DD,20,0)</f>
        <v>0</v>
      </c>
      <c r="Q279" s="1">
        <f>VLOOKUP(A279,'[1]BASE DTPA'!A:DE,22,0)</f>
        <v>901643064</v>
      </c>
      <c r="R279" s="1" t="str">
        <f>VLOOKUP(A279,'[1]BASE DTPA'!A:DF,38,0)</f>
        <v>PNN FARALLONES DE CALI</v>
      </c>
      <c r="S279" s="1">
        <f>VLOOKUP(A279,'[1]BASE DTPA'!A:DG,43,0)</f>
        <v>46</v>
      </c>
      <c r="T279" s="7">
        <f>VLOOKUP(A279,'[1]BASE DTPA'!A:DH,53,0)</f>
        <v>45854</v>
      </c>
      <c r="U279" s="7">
        <f>VLOOKUP(A279,'[1]BASE DTPA'!A:DI,54,0)</f>
        <v>45960</v>
      </c>
      <c r="V279" s="1">
        <f>VLOOKUP(A279,'[1]BASE DTPA'!A:DJ,79,0)</f>
        <v>0</v>
      </c>
      <c r="W279" s="1" t="str">
        <f>VLOOKUP(A279,'[1]BASE DTPA'!A:DK,68,0)</f>
        <v>VIGENTE</v>
      </c>
      <c r="X279" s="10" t="str">
        <f>VLOOKUP(A279,'[1]BASE DTPA'!A:DL,70,0)</f>
        <v xml:space="preserve">https://community.secop.gov.co/Public/Tendering/ContractDetailView/Index?UniqueIdentifier=CO1.PCCNTR.8084488 </v>
      </c>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c r="BP279" s="3"/>
      <c r="BQ279" s="3"/>
      <c r="BR279" s="3"/>
      <c r="BS279" s="3"/>
      <c r="BT279" s="3"/>
      <c r="BU279" s="3"/>
      <c r="BV279" s="3"/>
      <c r="BW279" s="3"/>
      <c r="BX279" s="3"/>
      <c r="BY279" s="3"/>
      <c r="BZ279" s="3"/>
      <c r="CA279" s="3"/>
      <c r="CB279" s="3"/>
      <c r="CC279" s="3"/>
      <c r="CD279" s="3"/>
      <c r="CE279" s="3"/>
      <c r="CF279" s="3"/>
      <c r="CG279" s="3"/>
      <c r="CH279" s="3"/>
      <c r="CI279" s="3"/>
      <c r="CJ279" s="3"/>
      <c r="CK279" s="3"/>
      <c r="CL279" s="3"/>
      <c r="CM279" s="3"/>
      <c r="CN279" s="3"/>
    </row>
    <row r="280" spans="1:92" x14ac:dyDescent="0.3">
      <c r="A280" s="13" t="s">
        <v>300</v>
      </c>
      <c r="B280" s="3" t="str">
        <f>VLOOKUP(A280,'[1]BASE DTPA'!A:CN,2,0)</f>
        <v>1 FONAM</v>
      </c>
      <c r="C280" s="3" t="str">
        <f>VLOOKUP(A280,'[1]BASE DTPA'!A:CQ,3,0)</f>
        <v>ACEPTACIÓN OFERTA FONAM 044 DE 2025</v>
      </c>
      <c r="D280" s="3" t="str">
        <f>VLOOKUP(A280,'[1]BASE DTPA'!A:CR,4,0)</f>
        <v>MAR ANTIGUO S.A.S</v>
      </c>
      <c r="E280" s="14">
        <f>VLOOKUP(A280,'[1]BASE DTPA'!A:CS,5,0)</f>
        <v>45863</v>
      </c>
      <c r="F280" s="5" t="str">
        <f>VLOOKUP(A280,'[1]BASE DTPA'!A:CT,6,0)</f>
        <v>PA10-3202060-19_1-039; PA10-3202060-18_1-040 Adquirir equipos, herramientas e insumos en el PNN Utría para monitorear e implementar el proceso de restauración en las zonas degradadas y alteradas del área protegida y/o zonas de influencia, en el marco de la conservación de la diversidad biológica de las áreas protegidas del SINAP nacional".</v>
      </c>
      <c r="G280" s="3" t="str">
        <f>VLOOKUP(A280,'[1]BASE DTPA'!A:CU,7,0)</f>
        <v>N-A</v>
      </c>
      <c r="H280" s="3" t="str">
        <f>VLOOKUP(A280,'[1]BASE DTPA'!A:CV,8,0)</f>
        <v>5 MÍNIMA CUANTÍA</v>
      </c>
      <c r="I280" s="3" t="str">
        <f>VLOOKUP(A280,'[1]BASE DTPA'!A:CW,9,0)</f>
        <v>3 COMPRAVENTA y/o SUMINISTRO</v>
      </c>
      <c r="J280" s="1" t="str">
        <f>VLOOKUP(A280,'[1]BASE DTPA'!A:CX,10,0)</f>
        <v>COMPRAVENTA</v>
      </c>
      <c r="K280" s="1">
        <f>VLOOKUP(A280,'[1]BASE DTPA'!A:CY,11,0)</f>
        <v>27112000</v>
      </c>
      <c r="L280" s="6" t="str">
        <f>VLOOKUP(A280,'[1]BASE DTPA'!A:CZ,15,0)</f>
        <v>N/A</v>
      </c>
      <c r="M280" s="6">
        <f>VLOOKUP(A280,'[1]BASE DTPA'!A:DA,16,0)</f>
        <v>28386300</v>
      </c>
      <c r="N280" s="1" t="str">
        <f>VLOOKUP(A280,'[1]BASE DTPA'!A:DB,18,0)</f>
        <v>2 PERSONA JURIDICA</v>
      </c>
      <c r="O280" s="1" t="str">
        <f>VLOOKUP(A280,'[1]BASE DTPA'!A:DC,19,0)</f>
        <v>1 NIT</v>
      </c>
      <c r="P280" s="1">
        <f>VLOOKUP(A280,'[1]BASE DTPA'!A:DD,20,0)</f>
        <v>0</v>
      </c>
      <c r="Q280" s="1">
        <f>VLOOKUP(A280,'[1]BASE DTPA'!A:DE,22,0)</f>
        <v>900034591</v>
      </c>
      <c r="R280" s="1" t="str">
        <f>VLOOKUP(A280,'[1]BASE DTPA'!A:DF,38,0)</f>
        <v>PNN UTRÍA</v>
      </c>
      <c r="S280" s="1">
        <f>VLOOKUP(A280,'[1]BASE DTPA'!A:DG,43,0)</f>
        <v>36</v>
      </c>
      <c r="T280" s="7">
        <f>VLOOKUP(A280,'[1]BASE DTPA'!A:DH,53,0)</f>
        <v>45868</v>
      </c>
      <c r="U280" s="7">
        <f>VLOOKUP(A280,'[1]BASE DTPA'!A:DI,54,0)</f>
        <v>45899</v>
      </c>
      <c r="V280" s="1">
        <f>VLOOKUP(A280,'[1]BASE DTPA'!A:DJ,79,0)</f>
        <v>0</v>
      </c>
      <c r="W280" s="1" t="str">
        <f>VLOOKUP(A280,'[1]BASE DTPA'!A:DK,68,0)</f>
        <v>VIGENTE</v>
      </c>
      <c r="X280" s="10" t="str">
        <f>VLOOKUP(A280,'[1]BASE DTPA'!A:DL,70,0)</f>
        <v xml:space="preserve">https://community.secop.gov.co/Public/Tendering/ContractDetailView/Index?UniqueIdentifier=CO1.PCCNTR.8125612 </v>
      </c>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3"/>
      <c r="BP280" s="3"/>
      <c r="BQ280" s="3"/>
      <c r="BR280" s="3"/>
      <c r="BS280" s="3"/>
      <c r="BT280" s="3"/>
      <c r="BU280" s="3"/>
      <c r="BV280" s="3"/>
      <c r="BW280" s="3"/>
      <c r="BX280" s="3"/>
      <c r="BY280" s="3"/>
      <c r="BZ280" s="3"/>
      <c r="CA280" s="3"/>
      <c r="CB280" s="3"/>
      <c r="CC280" s="3"/>
      <c r="CD280" s="3"/>
      <c r="CE280" s="3"/>
      <c r="CF280" s="3"/>
      <c r="CG280" s="3"/>
      <c r="CH280" s="3"/>
      <c r="CI280" s="3"/>
      <c r="CJ280" s="3"/>
      <c r="CK280" s="3"/>
      <c r="CL280" s="3"/>
      <c r="CM280" s="3"/>
      <c r="CN280" s="3"/>
    </row>
    <row r="281" spans="1:92" x14ac:dyDescent="0.3">
      <c r="A281" s="13" t="s">
        <v>301</v>
      </c>
      <c r="B281" s="3" t="str">
        <f>VLOOKUP(A281,'[1]BASE DTPA'!A:CN,2,0)</f>
        <v>1 FONAM</v>
      </c>
      <c r="C281" s="3" t="str">
        <f>VLOOKUP(A281,'[1]BASE DTPA'!A:CQ,3,0)</f>
        <v>ACEPTACIÓN OFERTA FONAM 039 DE 2025</v>
      </c>
      <c r="D281" s="3" t="str">
        <f>VLOOKUP(A281,'[1]BASE DTPA'!A:CR,4,0)</f>
        <v>MAR ANTIGUO S.A.S.</v>
      </c>
      <c r="E281" s="14">
        <f>VLOOKUP(A281,'[1]BASE DTPA'!A:CS,5,0)</f>
        <v>45853</v>
      </c>
      <c r="F281" s="5" t="str">
        <f>VLOOKUP(A281,'[1]BASE DTPA'!A:CT,6,0)</f>
        <v xml:space="preserve">PA08-3202032-1-013 Adquirir GPS para la captura de datos en campo en el desarrollo de las actividades operativas de prevención, vigilancia y control en el marco de la conservación de la diversidad biológica AP del SINAP nacional </v>
      </c>
      <c r="G281" s="3" t="str">
        <f>VLOOKUP(A281,'[1]BASE DTPA'!A:CU,7,0)</f>
        <v>N-A</v>
      </c>
      <c r="H281" s="3" t="str">
        <f>VLOOKUP(A281,'[1]BASE DTPA'!A:CV,8,0)</f>
        <v>5 MÍNIMA CUANTÍA</v>
      </c>
      <c r="I281" s="3" t="str">
        <f>VLOOKUP(A281,'[1]BASE DTPA'!A:CW,9,0)</f>
        <v>3 COMPRAVENTA y/o SUMINISTRO</v>
      </c>
      <c r="J281" s="1" t="str">
        <f>VLOOKUP(A281,'[1]BASE DTPA'!A:CX,10,0)</f>
        <v>COMPRAVENTA</v>
      </c>
      <c r="K281" s="1">
        <f>VLOOKUP(A281,'[1]BASE DTPA'!A:CY,11,0)</f>
        <v>32101656</v>
      </c>
      <c r="L281" s="6" t="str">
        <f>VLOOKUP(A281,'[1]BASE DTPA'!A:CZ,15,0)</f>
        <v>N/A</v>
      </c>
      <c r="M281" s="6">
        <f>VLOOKUP(A281,'[1]BASE DTPA'!A:DA,16,0)</f>
        <v>3380000</v>
      </c>
      <c r="N281" s="1" t="str">
        <f>VLOOKUP(A281,'[1]BASE DTPA'!A:DB,18,0)</f>
        <v>2 PERSONA JURIDICA</v>
      </c>
      <c r="O281" s="1" t="str">
        <f>VLOOKUP(A281,'[1]BASE DTPA'!A:DC,19,0)</f>
        <v>1 NIT</v>
      </c>
      <c r="P281" s="1">
        <f>VLOOKUP(A281,'[1]BASE DTPA'!A:DD,20,0)</f>
        <v>0</v>
      </c>
      <c r="Q281" s="1">
        <f>VLOOKUP(A281,'[1]BASE DTPA'!A:DE,22,0)</f>
        <v>900034591</v>
      </c>
      <c r="R281" s="1" t="str">
        <f>VLOOKUP(A281,'[1]BASE DTPA'!A:DF,38,0)</f>
        <v>PNN SANQUIANGA</v>
      </c>
      <c r="S281" s="1">
        <f>VLOOKUP(A281,'[1]BASE DTPA'!A:DG,43,0)</f>
        <v>30</v>
      </c>
      <c r="T281" s="7">
        <f>VLOOKUP(A281,'[1]BASE DTPA'!A:DH,53,0)</f>
        <v>45855</v>
      </c>
      <c r="U281" s="7">
        <f>VLOOKUP(A281,'[1]BASE DTPA'!A:DI,54,0)</f>
        <v>45883</v>
      </c>
      <c r="V281" s="1">
        <f>VLOOKUP(A281,'[1]BASE DTPA'!A:DJ,79,0)</f>
        <v>0</v>
      </c>
      <c r="W281" s="1" t="str">
        <f>VLOOKUP(A281,'[1]BASE DTPA'!A:DK,68,0)</f>
        <v>VIGENTE</v>
      </c>
      <c r="X281" s="10" t="str">
        <f>VLOOKUP(A281,'[1]BASE DTPA'!A:DL,70,0)</f>
        <v xml:space="preserve">https://community.secop.gov.co/Public/Tendering/ContractDetailView/Index?UniqueIdentifier=CO1.PCCNTR.8082068 </v>
      </c>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c r="CI281" s="3"/>
      <c r="CJ281" s="3"/>
      <c r="CK281" s="3"/>
      <c r="CL281" s="3"/>
      <c r="CM281" s="3"/>
      <c r="CN281" s="3"/>
    </row>
    <row r="282" spans="1:92" x14ac:dyDescent="0.3">
      <c r="A282" s="13" t="s">
        <v>302</v>
      </c>
      <c r="B282" s="3" t="str">
        <f>VLOOKUP(A282,'[1]BASE DTPA'!A:CN,2,0)</f>
        <v>1 FONAM</v>
      </c>
      <c r="C282" s="3" t="str">
        <f>VLOOKUP(A282,'[1]BASE DTPA'!A:CQ,3,0)</f>
        <v>ACEPTACIÓN OFERTA FONAM 045 DE 2025</v>
      </c>
      <c r="D282" s="3" t="str">
        <f>VLOOKUP(A282,'[1]BASE DTPA'!A:CR,4,0)</f>
        <v>READYNET S.A.S</v>
      </c>
      <c r="E282" s="14">
        <f>VLOOKUP(A282,'[1]BASE DTPA'!A:CS,5,0)</f>
        <v>45866</v>
      </c>
      <c r="F282" s="5" t="str">
        <f>VLOOKUP(A282,'[1]BASE DTPA'!A:CT,6,0)</f>
        <v>PA01-3202008-9-027 Adquirir raciones de campaña con el fin de fortalecer las acciones operativas en el desarrollo de las actividades misionales asignadas al DNMI Cabo Manglares, en el marco de la conservación de la diversidad biológica de las áreas protegidas del SINAP nacional.</v>
      </c>
      <c r="G282" s="3" t="str">
        <f>VLOOKUP(A282,'[1]BASE DTPA'!A:CU,7,0)</f>
        <v>N-A</v>
      </c>
      <c r="H282" s="3" t="str">
        <f>VLOOKUP(A282,'[1]BASE DTPA'!A:CV,8,0)</f>
        <v>5 MÍNIMA CUANTÍA</v>
      </c>
      <c r="I282" s="3" t="str">
        <f>VLOOKUP(A282,'[1]BASE DTPA'!A:CW,9,0)</f>
        <v>3 COMPRAVENTA y/o SUMINISTRO</v>
      </c>
      <c r="J282" s="1" t="str">
        <f>VLOOKUP(A282,'[1]BASE DTPA'!A:CX,10,0)</f>
        <v>SUMINISTRO</v>
      </c>
      <c r="K282" s="1">
        <f>VLOOKUP(A282,'[1]BASE DTPA'!A:CY,11,0)</f>
        <v>50221001</v>
      </c>
      <c r="L282" s="6" t="str">
        <f>VLOOKUP(A282,'[1]BASE DTPA'!A:CZ,15,0)</f>
        <v>N/A</v>
      </c>
      <c r="M282" s="6">
        <f>VLOOKUP(A282,'[1]BASE DTPA'!A:DA,16,0)</f>
        <v>11788543</v>
      </c>
      <c r="N282" s="1" t="str">
        <f>VLOOKUP(A282,'[1]BASE DTPA'!A:DB,18,0)</f>
        <v>2 PERSONA JURIDICA</v>
      </c>
      <c r="O282" s="1" t="str">
        <f>VLOOKUP(A282,'[1]BASE DTPA'!A:DC,19,0)</f>
        <v>1 NIT</v>
      </c>
      <c r="P282" s="1">
        <f>VLOOKUP(A282,'[1]BASE DTPA'!A:DD,20,0)</f>
        <v>0</v>
      </c>
      <c r="Q282" s="1">
        <f>VLOOKUP(A282,'[1]BASE DTPA'!A:DE,22,0)</f>
        <v>900529085</v>
      </c>
      <c r="R282" s="1" t="str">
        <f>VLOOKUP(A282,'[1]BASE DTPA'!A:DF,38,0)</f>
        <v>DNMI CABO MANGLARES</v>
      </c>
      <c r="S282" s="1">
        <f>VLOOKUP(A282,'[1]BASE DTPA'!A:DG,43,0)</f>
        <v>20</v>
      </c>
      <c r="T282" s="7">
        <f>VLOOKUP(A282,'[1]BASE DTPA'!A:DH,53,0)</f>
        <v>45868</v>
      </c>
      <c r="U282" s="7">
        <f>VLOOKUP(A282,'[1]BASE DTPA'!A:DI,54,0)</f>
        <v>45885</v>
      </c>
      <c r="V282" s="1">
        <f>VLOOKUP(A282,'[1]BASE DTPA'!A:DJ,79,0)</f>
        <v>0</v>
      </c>
      <c r="W282" s="1" t="str">
        <f>VLOOKUP(A282,'[1]BASE DTPA'!A:DK,68,0)</f>
        <v>VIGENTE</v>
      </c>
      <c r="X282" s="10" t="str">
        <f>VLOOKUP(A282,'[1]BASE DTPA'!A:DL,70,0)</f>
        <v xml:space="preserve">https://community.secop.gov.co/Public/Tendering/ContractDetailView/Index?UniqueIdentifier=CO1.PCCNTR.8133005 </v>
      </c>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3"/>
      <c r="BP282" s="3"/>
      <c r="BQ282" s="3"/>
      <c r="BR282" s="3"/>
      <c r="BS282" s="3"/>
      <c r="BT282" s="3"/>
      <c r="BU282" s="3"/>
      <c r="BV282" s="3"/>
      <c r="BW282" s="3"/>
      <c r="BX282" s="3"/>
      <c r="BY282" s="3"/>
      <c r="BZ282" s="3"/>
      <c r="CA282" s="3"/>
      <c r="CB282" s="3"/>
      <c r="CC282" s="3"/>
      <c r="CD282" s="3"/>
      <c r="CE282" s="3"/>
      <c r="CF282" s="3"/>
      <c r="CG282" s="3"/>
      <c r="CH282" s="3"/>
      <c r="CI282" s="3"/>
      <c r="CJ282" s="3"/>
      <c r="CK282" s="3"/>
      <c r="CL282" s="3"/>
      <c r="CM282" s="3"/>
      <c r="CN282" s="3"/>
    </row>
    <row r="283" spans="1:92" x14ac:dyDescent="0.3">
      <c r="A283" s="13" t="s">
        <v>303</v>
      </c>
      <c r="B283" s="3" t="str">
        <f>VLOOKUP(A283,'[1]BASE DTPA'!A:CN,2,0)</f>
        <v>1 FONAM</v>
      </c>
      <c r="C283" s="3" t="str">
        <f>VLOOKUP(A283,'[1]BASE DTPA'!A:CQ,3,0)</f>
        <v>ACEPTACIÓN OFERTA FONAM 042 DE 2025</v>
      </c>
      <c r="D283" s="3" t="str">
        <f>VLOOKUP(A283,'[1]BASE DTPA'!A:CR,4,0)</f>
        <v>MARTÍN ALBERTO COLLAZOS RAMÍREZ</v>
      </c>
      <c r="E283" s="14">
        <f>VLOOKUP(A283,'[1]BASE DTPA'!A:CS,5,0)</f>
        <v>45862</v>
      </c>
      <c r="F283" s="5" t="str">
        <f>VLOOKUP(A283,'[1]BASE DTPA'!A:CT,6,0)</f>
        <v>Adquirir insumos para impresoras del PNN Munchique para fortalecer los procesos administrativos de las áreas del SPNNC, en el marco de la conservación de la diversidad biológica de las AP del SINAP nacional.</v>
      </c>
      <c r="G283" s="3" t="str">
        <f>VLOOKUP(A283,'[1]BASE DTPA'!A:CU,7,0)</f>
        <v>N-A</v>
      </c>
      <c r="H283" s="3" t="str">
        <f>VLOOKUP(A283,'[1]BASE DTPA'!A:CV,8,0)</f>
        <v>5 MÍNIMA CUANTÍA</v>
      </c>
      <c r="I283" s="3" t="str">
        <f>VLOOKUP(A283,'[1]BASE DTPA'!A:CW,9,0)</f>
        <v>3 COMPRAVENTA y/o SUMINISTRO</v>
      </c>
      <c r="J283" s="1" t="str">
        <f>VLOOKUP(A283,'[1]BASE DTPA'!A:CX,10,0)</f>
        <v>COMPRAVENTA</v>
      </c>
      <c r="K283" s="1" t="str">
        <f>VLOOKUP(A283,'[1]BASE DTPA'!A:CY,11,0)</f>
        <v xml:space="preserve">44103103 / 44103105
</v>
      </c>
      <c r="L283" s="6" t="str">
        <f>VLOOKUP(A283,'[1]BASE DTPA'!A:CZ,15,0)</f>
        <v>N/A</v>
      </c>
      <c r="M283" s="6">
        <f>VLOOKUP(A283,'[1]BASE DTPA'!A:DA,16,0)</f>
        <v>2629000</v>
      </c>
      <c r="N283" s="1" t="str">
        <f>VLOOKUP(A283,'[1]BASE DTPA'!A:DB,18,0)</f>
        <v>1 PERSONA NATURAL</v>
      </c>
      <c r="O283" s="1" t="str">
        <f>VLOOKUP(A283,'[1]BASE DTPA'!A:DC,19,0)</f>
        <v>3 CÉDULA DE CIUDADANÍA</v>
      </c>
      <c r="P283" s="1">
        <f>VLOOKUP(A283,'[1]BASE DTPA'!A:DD,20,0)</f>
        <v>76304046</v>
      </c>
      <c r="Q283" s="1">
        <f>VLOOKUP(A283,'[1]BASE DTPA'!A:DE,22,0)</f>
        <v>0</v>
      </c>
      <c r="R283" s="1" t="str">
        <f>VLOOKUP(A283,'[1]BASE DTPA'!A:DF,38,0)</f>
        <v>PNN MUNCHIQUE</v>
      </c>
      <c r="S283" s="1">
        <f>VLOOKUP(A283,'[1]BASE DTPA'!A:DG,43,0)</f>
        <v>30</v>
      </c>
      <c r="T283" s="7">
        <f>VLOOKUP(A283,'[1]BASE DTPA'!A:DH,53,0)</f>
        <v>45869</v>
      </c>
      <c r="U283" s="7">
        <f>VLOOKUP(A283,'[1]BASE DTPA'!A:DI,54,0)</f>
        <v>45893</v>
      </c>
      <c r="V283" s="1">
        <f>VLOOKUP(A283,'[1]BASE DTPA'!A:DJ,79,0)</f>
        <v>0</v>
      </c>
      <c r="W283" s="1" t="str">
        <f>VLOOKUP(A283,'[1]BASE DTPA'!A:DK,68,0)</f>
        <v>VIGENTE</v>
      </c>
      <c r="X283" s="10" t="str">
        <f>VLOOKUP(A283,'[1]BASE DTPA'!A:DL,70,0)</f>
        <v xml:space="preserve">https://community.secop.gov.co/Public/Tendering/ContractDetailView/Index?UniqueIdentifier=CO1.PCCNTR.8115900 </v>
      </c>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3"/>
      <c r="BP283" s="3"/>
      <c r="BQ283" s="3"/>
      <c r="BR283" s="3"/>
      <c r="BS283" s="3"/>
      <c r="BT283" s="3"/>
      <c r="BU283" s="3"/>
      <c r="BV283" s="3"/>
      <c r="BW283" s="3"/>
      <c r="BX283" s="3"/>
      <c r="BY283" s="3"/>
      <c r="BZ283" s="3"/>
      <c r="CA283" s="3"/>
      <c r="CB283" s="3"/>
      <c r="CC283" s="3"/>
      <c r="CD283" s="3"/>
      <c r="CE283" s="3"/>
      <c r="CF283" s="3"/>
      <c r="CG283" s="3"/>
      <c r="CH283" s="3"/>
      <c r="CI283" s="3"/>
      <c r="CJ283" s="3"/>
      <c r="CK283" s="3"/>
      <c r="CL283" s="3"/>
      <c r="CM283" s="3"/>
      <c r="CN283" s="3"/>
    </row>
    <row r="284" spans="1:92" x14ac:dyDescent="0.3">
      <c r="A284" s="13" t="s">
        <v>304</v>
      </c>
      <c r="B284" s="3" t="str">
        <f>VLOOKUP(A284,'[1]BASE DTPA'!A:CN,2,0)</f>
        <v>1 FONAM</v>
      </c>
      <c r="C284" s="3" t="str">
        <f>VLOOKUP(A284,'[1]BASE DTPA'!A:CQ,3,0)</f>
        <v>ACEPTACIÓN OFERTA FONAM 043 DE 2025</v>
      </c>
      <c r="D284" s="3" t="str">
        <f>VLOOKUP(A284,'[1]BASE DTPA'!A:CR,4,0)</f>
        <v>CARGOLOGISTICA S.A.S</v>
      </c>
      <c r="E284" s="14">
        <f>VLOOKUP(A284,'[1]BASE DTPA'!A:CS,5,0)</f>
        <v>45863</v>
      </c>
      <c r="F284" s="5" t="str">
        <f>VLOOKUP(A284,'[1]BASE DTPA'!A:CT,6,0)</f>
        <v>Prestar el servicio de transporte de carga terrestre en cumplimiento de las actividades misionales de la DTPA en la conservación de la diversidad biológica de las áreas protegidas del SINAP nacional.</v>
      </c>
      <c r="G284" s="3" t="str">
        <f>VLOOKUP(A284,'[1]BASE DTPA'!A:CU,7,0)</f>
        <v>N-A</v>
      </c>
      <c r="H284" s="3" t="str">
        <f>VLOOKUP(A284,'[1]BASE DTPA'!A:CV,8,0)</f>
        <v>5 MÍNIMA CUANTÍA</v>
      </c>
      <c r="I284" s="3" t="str">
        <f>VLOOKUP(A284,'[1]BASE DTPA'!A:CW,9,0)</f>
        <v>3 COMPRAVENTA y/o SUMINISTRO</v>
      </c>
      <c r="J284" s="1" t="str">
        <f>VLOOKUP(A284,'[1]BASE DTPA'!A:CX,10,0)</f>
        <v>SUMINISTRO</v>
      </c>
      <c r="K284" s="1">
        <f>VLOOKUP(A284,'[1]BASE DTPA'!A:CY,11,0)</f>
        <v>78101802</v>
      </c>
      <c r="L284" s="6" t="str">
        <f>VLOOKUP(A284,'[1]BASE DTPA'!A:CZ,15,0)</f>
        <v>N/A</v>
      </c>
      <c r="M284" s="6">
        <f>VLOOKUP(A284,'[1]BASE DTPA'!A:DA,16,0)</f>
        <v>43792461</v>
      </c>
      <c r="N284" s="1" t="str">
        <f>VLOOKUP(A284,'[1]BASE DTPA'!A:DB,18,0)</f>
        <v>2 PERSONA JURIDICA</v>
      </c>
      <c r="O284" s="1" t="str">
        <f>VLOOKUP(A284,'[1]BASE DTPA'!A:DC,19,0)</f>
        <v>1 NIT</v>
      </c>
      <c r="P284" s="1">
        <f>VLOOKUP(A284,'[1]BASE DTPA'!A:DD,20,0)</f>
        <v>0</v>
      </c>
      <c r="Q284" s="1">
        <f>VLOOKUP(A284,'[1]BASE DTPA'!A:DE,22,0)</f>
        <v>901072607</v>
      </c>
      <c r="R284" s="1" t="str">
        <f>VLOOKUP(A284,'[1]BASE DTPA'!A:DF,38,0)</f>
        <v>DTPA</v>
      </c>
      <c r="S284" s="1">
        <f>VLOOKUP(A284,'[1]BASE DTPA'!A:DG,43,0)</f>
        <v>127</v>
      </c>
      <c r="T284" s="7">
        <f>VLOOKUP(A284,'[1]BASE DTPA'!A:DH,53,0)</f>
        <v>45869</v>
      </c>
      <c r="U284" s="7">
        <f>VLOOKUP(A284,'[1]BASE DTPA'!A:DI,54,0)</f>
        <v>46022</v>
      </c>
      <c r="V284" s="1">
        <f>VLOOKUP(A284,'[1]BASE DTPA'!A:DJ,79,0)</f>
        <v>0</v>
      </c>
      <c r="W284" s="1" t="str">
        <f>VLOOKUP(A284,'[1]BASE DTPA'!A:DK,68,0)</f>
        <v>VIGENTE</v>
      </c>
      <c r="X284" s="10" t="str">
        <f>VLOOKUP(A284,'[1]BASE DTPA'!A:DL,70,0)</f>
        <v xml:space="preserve">https://community.secop.gov.co/Public/Tendering/ContractDetailView/Index?UniqueIdentifier=CO1.PCCNTR.8122421 </v>
      </c>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3"/>
      <c r="BP284" s="3"/>
      <c r="BQ284" s="3"/>
      <c r="BR284" s="3"/>
      <c r="BS284" s="3"/>
      <c r="BT284" s="3"/>
      <c r="BU284" s="3"/>
      <c r="BV284" s="3"/>
      <c r="BW284" s="3"/>
      <c r="BX284" s="3"/>
      <c r="BY284" s="3"/>
      <c r="BZ284" s="3"/>
      <c r="CA284" s="3"/>
      <c r="CB284" s="3"/>
      <c r="CC284" s="3"/>
      <c r="CD284" s="3"/>
      <c r="CE284" s="3"/>
      <c r="CF284" s="3"/>
      <c r="CG284" s="3"/>
      <c r="CH284" s="3"/>
      <c r="CI284" s="3"/>
      <c r="CJ284" s="3"/>
      <c r="CK284" s="3"/>
      <c r="CL284" s="3"/>
      <c r="CM284" s="3"/>
      <c r="CN284" s="3"/>
    </row>
    <row r="285" spans="1:92" x14ac:dyDescent="0.3">
      <c r="A285" s="13" t="s">
        <v>305</v>
      </c>
      <c r="B285" s="3" t="str">
        <f>VLOOKUP(A285,'[1]BASE DTPA'!A:CN,2,0)</f>
        <v>1 FONAM</v>
      </c>
      <c r="C285" s="3" t="str">
        <f>VLOOKUP(A285,'[1]BASE DTPA'!A:CQ,3,0)</f>
        <v>ACEPTACIÓN OFERTA FONAM 047 DE 2025</v>
      </c>
      <c r="D285" s="3" t="str">
        <f>VLOOKUP(A285,'[1]BASE DTPA'!A:CR,4,0)</f>
        <v>SERVICIOS AGRICOLAS Y EMPRESARIALES S.A.S. PODRA
USAR LA SIGLA SAGEM S.A.S.</v>
      </c>
      <c r="E285" s="14">
        <f>VLOOKUP(A285,'[1]BASE DTPA'!A:CS,5,0)</f>
        <v>45883</v>
      </c>
      <c r="F285" s="5" t="str">
        <f>VLOOKUP(A285,'[1]BASE DTPA'!A:CT,6,0)</f>
        <v>PA05-3202056-5-021 Prestar servicios de apoyo logístico para desarrollar espacios requeridos en la ejecución de las líneas estratégicas implementadas por el PNN Gorgona, en el marco de la conservación de la diversidad biológica de las áreas protegidas del SINAP nacional.</v>
      </c>
      <c r="G285" s="3" t="str">
        <f>VLOOKUP(A285,'[1]BASE DTPA'!A:CU,7,0)</f>
        <v>N-A</v>
      </c>
      <c r="H285" s="3" t="str">
        <f>VLOOKUP(A285,'[1]BASE DTPA'!A:CV,8,0)</f>
        <v>5 MÍNIMA CUANTÍA</v>
      </c>
      <c r="I285" s="3" t="str">
        <f>VLOOKUP(A285,'[1]BASE DTPA'!A:CW,9,0)</f>
        <v>20 OTROS</v>
      </c>
      <c r="J285" s="1" t="str">
        <f>VLOOKUP(A285,'[1]BASE DTPA'!A:CX,10,0)</f>
        <v>SERVICIOS</v>
      </c>
      <c r="K285" s="1">
        <f>VLOOKUP(A285,'[1]BASE DTPA'!A:CY,11,0)</f>
        <v>900111600</v>
      </c>
      <c r="L285" s="6" t="str">
        <f>VLOOKUP(A285,'[1]BASE DTPA'!A:CZ,15,0)</f>
        <v>N/A</v>
      </c>
      <c r="M285" s="6">
        <f>VLOOKUP(A285,'[1]BASE DTPA'!A:DA,16,0)</f>
        <v>19000000</v>
      </c>
      <c r="N285" s="1" t="str">
        <f>VLOOKUP(A285,'[1]BASE DTPA'!A:DB,18,0)</f>
        <v>2 PERSONA JURIDICA</v>
      </c>
      <c r="O285" s="1" t="str">
        <f>VLOOKUP(A285,'[1]BASE DTPA'!A:DC,19,0)</f>
        <v>1 NIT</v>
      </c>
      <c r="P285" s="1">
        <f>VLOOKUP(A285,'[1]BASE DTPA'!A:DD,20,0)</f>
        <v>0</v>
      </c>
      <c r="Q285" s="1">
        <f>VLOOKUP(A285,'[1]BASE DTPA'!A:DE,22,0)</f>
        <v>900742151</v>
      </c>
      <c r="R285" s="1" t="str">
        <f>VLOOKUP(A285,'[1]BASE DTPA'!A:DF,38,0)</f>
        <v>PNN GORGONA</v>
      </c>
      <c r="S285" s="1">
        <f>VLOOKUP(A285,'[1]BASE DTPA'!A:DG,43,0)</f>
        <v>124</v>
      </c>
      <c r="T285" s="7">
        <f>VLOOKUP(A285,'[1]BASE DTPA'!A:DH,53,0)</f>
        <v>45894</v>
      </c>
      <c r="U285" s="15">
        <f>VLOOKUP(A285,'[1]BASE DTPA'!A:DI,54,0)</f>
        <v>46006</v>
      </c>
      <c r="V285" s="1">
        <f>VLOOKUP(A285,'[1]BASE DTPA'!A:DJ,79,0)</f>
        <v>0</v>
      </c>
      <c r="W285" s="1" t="str">
        <f>VLOOKUP(A285,'[1]BASE DTPA'!A:DK,68,0)</f>
        <v>VIGENTE</v>
      </c>
      <c r="X285" s="10" t="str">
        <f>VLOOKUP(A285,'[1]BASE DTPA'!A:DL,70,0)</f>
        <v xml:space="preserve">https://community.secop.gov.co/Public/Tendering/ContractDetailView/Index?UniqueIdentifier=CO1.PCCNTR.8195667 </v>
      </c>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c r="BP285" s="3"/>
      <c r="BQ285" s="3"/>
      <c r="BR285" s="3"/>
      <c r="BS285" s="3"/>
      <c r="BT285" s="3"/>
      <c r="BU285" s="3"/>
      <c r="BV285" s="3"/>
      <c r="BW285" s="3"/>
      <c r="BX285" s="3"/>
      <c r="BY285" s="3"/>
      <c r="BZ285" s="3"/>
      <c r="CA285" s="3"/>
      <c r="CB285" s="3"/>
      <c r="CC285" s="3"/>
      <c r="CD285" s="3"/>
      <c r="CE285" s="3"/>
      <c r="CF285" s="3"/>
      <c r="CG285" s="3"/>
      <c r="CH285" s="3"/>
      <c r="CI285" s="3"/>
      <c r="CJ285" s="3"/>
      <c r="CK285" s="3"/>
      <c r="CL285" s="3"/>
      <c r="CM285" s="3"/>
      <c r="CN285" s="3"/>
    </row>
    <row r="286" spans="1:92" x14ac:dyDescent="0.3">
      <c r="A286" s="13" t="s">
        <v>306</v>
      </c>
      <c r="B286" s="3" t="str">
        <f>VLOOKUP(A286,'[1]BASE DTPA'!A:CN,2,0)</f>
        <v>1 FONAM</v>
      </c>
      <c r="C286" s="3" t="str">
        <f>VLOOKUP(A286,'[1]BASE DTPA'!A:CQ,3,0)</f>
        <v>ACEPTACIÓN OFERTA FONAM 048 DE 2025</v>
      </c>
      <c r="D286" s="3" t="str">
        <f>VLOOKUP(A286,'[1]BASE DTPA'!A:CR,4,0)</f>
        <v xml:space="preserve">IMPORTADORA FERRETERA MAFER S.A.S
</v>
      </c>
      <c r="E286" s="14">
        <f>VLOOKUP(A286,'[1]BASE DTPA'!A:CS,5,0)</f>
        <v>45891</v>
      </c>
      <c r="F286" s="5" t="str">
        <f>VLOOKUP(A286,'[1]BASE DTPA'!A:CT,6,0)</f>
        <v>PA06-3202038-17-044 Adquirir equipos, herramientas y materiales para implementar procesos de restauración y la producción de plántulas en el PNN los Katíos en el marco de la conservación de la diversidad biológica del área protegida del SINAP nacional</v>
      </c>
      <c r="G286" s="3" t="str">
        <f>VLOOKUP(A286,'[1]BASE DTPA'!A:CU,7,0)</f>
        <v>N-A</v>
      </c>
      <c r="H286" s="3" t="str">
        <f>VLOOKUP(A286,'[1]BASE DTPA'!A:CV,8,0)</f>
        <v>5 MÍNIMA CUANTÍA</v>
      </c>
      <c r="I286" s="3" t="str">
        <f>VLOOKUP(A286,'[1]BASE DTPA'!A:CW,9,0)</f>
        <v>3 COMPRAVENTA y/o SUMINISTRO</v>
      </c>
      <c r="J286" s="1" t="str">
        <f>VLOOKUP(A286,'[1]BASE DTPA'!A:CX,10,0)</f>
        <v>COMPRAVENTA</v>
      </c>
      <c r="K286" s="1">
        <f>VLOOKUP(A286,'[1]BASE DTPA'!A:CY,11,0)</f>
        <v>70151509</v>
      </c>
      <c r="L286" s="6" t="str">
        <f>VLOOKUP(A286,'[1]BASE DTPA'!A:CZ,15,0)</f>
        <v>N/A</v>
      </c>
      <c r="M286" s="6">
        <f>VLOOKUP(A286,'[1]BASE DTPA'!A:DA,16,0)</f>
        <v>18235081</v>
      </c>
      <c r="N286" s="1" t="str">
        <f>VLOOKUP(A286,'[1]BASE DTPA'!A:DB,18,0)</f>
        <v>2 PERSONA JURIDICA</v>
      </c>
      <c r="O286" s="1" t="str">
        <f>VLOOKUP(A286,'[1]BASE DTPA'!A:DC,19,0)</f>
        <v>1 NIT</v>
      </c>
      <c r="P286" s="1">
        <f>VLOOKUP(A286,'[1]BASE DTPA'!A:DD,20,0)</f>
        <v>0</v>
      </c>
      <c r="Q286" s="1">
        <f>VLOOKUP(A286,'[1]BASE DTPA'!A:DE,22,0)</f>
        <v>901375900</v>
      </c>
      <c r="R286" s="1" t="str">
        <f>VLOOKUP(A286,'[1]BASE DTPA'!A:DF,38,0)</f>
        <v>PNN LOS KATIOS</v>
      </c>
      <c r="S286" s="1">
        <f>VLOOKUP(A286,'[1]BASE DTPA'!A:DG,43,0)</f>
        <v>30</v>
      </c>
      <c r="T286" s="7">
        <f>VLOOKUP(A286,'[1]BASE DTPA'!A:DH,53,0)</f>
        <v>45895</v>
      </c>
      <c r="U286" s="7">
        <f>VLOOKUP(A286,'[1]BASE DTPA'!A:DI,54,0)</f>
        <v>45921</v>
      </c>
      <c r="V286" s="1">
        <f>VLOOKUP(A286,'[1]BASE DTPA'!A:DJ,79,0)</f>
        <v>0</v>
      </c>
      <c r="W286" s="1" t="str">
        <f>VLOOKUP(A286,'[1]BASE DTPA'!A:DK,68,0)</f>
        <v>VIGENTE</v>
      </c>
      <c r="X286" s="10" t="str">
        <f>VLOOKUP(A286,'[1]BASE DTPA'!A:DL,70,0)</f>
        <v xml:space="preserve">https://community.secop.gov.co/Public/Tendering/ContractDetailView/Index?UniqueIdentifier=CO1.PCCNTR.8218595 </v>
      </c>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c r="BP286" s="3"/>
      <c r="BQ286" s="3"/>
      <c r="BR286" s="3"/>
      <c r="BS286" s="3"/>
      <c r="BT286" s="3"/>
      <c r="BU286" s="3"/>
      <c r="BV286" s="3"/>
      <c r="BW286" s="3"/>
      <c r="BX286" s="3"/>
      <c r="BY286" s="3"/>
      <c r="BZ286" s="3"/>
      <c r="CA286" s="3"/>
      <c r="CB286" s="3"/>
      <c r="CC286" s="3"/>
      <c r="CD286" s="3"/>
      <c r="CE286" s="3"/>
      <c r="CF286" s="3"/>
      <c r="CG286" s="3"/>
      <c r="CH286" s="3"/>
      <c r="CI286" s="3"/>
      <c r="CJ286" s="3"/>
      <c r="CK286" s="3"/>
      <c r="CL286" s="3"/>
      <c r="CM286" s="3"/>
      <c r="CN286" s="3"/>
    </row>
    <row r="287" spans="1:92" x14ac:dyDescent="0.3">
      <c r="A287" s="13" t="s">
        <v>307</v>
      </c>
      <c r="B287" s="3" t="str">
        <f>VLOOKUP(A287,'[1]BASE DTPA'!A:CN,2,0)</f>
        <v>1 FONAM</v>
      </c>
      <c r="C287" s="3" t="str">
        <f>VLOOKUP(A287,'[1]BASE DTPA'!A:CQ,3,0)</f>
        <v>ACEPTACIÓN OFERTA FONAM 052 DE 2025</v>
      </c>
      <c r="D287" s="3" t="str">
        <f>VLOOKUP(A287,'[1]BASE DTPA'!A:CR,4,0)</f>
        <v>JMJ INNOVA S.A.S</v>
      </c>
      <c r="E287" s="14">
        <f>VLOOKUP(A287,'[1]BASE DTPA'!A:CS,5,0)</f>
        <v>45905</v>
      </c>
      <c r="F287" s="5" t="str">
        <f>VLOOKUP(A287,'[1]BASE DTPA'!A:CT,6,0)</f>
        <v>PA05-3202038-17-029; PA05-3202060-19_1-030 Adquirir insumos, herramientas y maquinaria para implementar los procesos de restauración ecológica y producción de plántulas en el PNN Gorgona, en el marco de la conservación de la diversidad biológica de las áreas protegidas del SINAP nacional.</v>
      </c>
      <c r="G287" s="3" t="str">
        <f>VLOOKUP(A287,'[1]BASE DTPA'!A:CU,7,0)</f>
        <v>N-A</v>
      </c>
      <c r="H287" s="3" t="str">
        <f>VLOOKUP(A287,'[1]BASE DTPA'!A:CV,8,0)</f>
        <v>5 MÍNIMA CUANTÍA</v>
      </c>
      <c r="I287" s="3" t="str">
        <f>VLOOKUP(A287,'[1]BASE DTPA'!A:CW,9,0)</f>
        <v>3 COMPRAVENTA y/o SUMINISTRO</v>
      </c>
      <c r="J287" s="1" t="str">
        <f>VLOOKUP(A287,'[1]BASE DTPA'!A:CX,10,0)</f>
        <v>COMPRAVENTA</v>
      </c>
      <c r="K287" s="1">
        <f>VLOOKUP(A287,'[1]BASE DTPA'!A:CY,11,0)</f>
        <v>70151509</v>
      </c>
      <c r="L287" s="6" t="str">
        <f>VLOOKUP(A287,'[1]BASE DTPA'!A:CZ,15,0)</f>
        <v>N/A</v>
      </c>
      <c r="M287" s="6">
        <f>VLOOKUP(A287,'[1]BASE DTPA'!A:DA,16,0)</f>
        <v>26798000</v>
      </c>
      <c r="N287" s="1" t="str">
        <f>VLOOKUP(A287,'[1]BASE DTPA'!A:DB,18,0)</f>
        <v>2 PERSONA JURIDICA</v>
      </c>
      <c r="O287" s="1" t="str">
        <f>VLOOKUP(A287,'[1]BASE DTPA'!A:DC,19,0)</f>
        <v>1 NIT</v>
      </c>
      <c r="P287" s="1">
        <f>VLOOKUP(A287,'[1]BASE DTPA'!A:DD,20,0)</f>
        <v>0</v>
      </c>
      <c r="Q287" s="1">
        <f>VLOOKUP(A287,'[1]BASE DTPA'!A:DE,22,0)</f>
        <v>901495952</v>
      </c>
      <c r="R287" s="1" t="str">
        <f>VLOOKUP(A287,'[1]BASE DTPA'!A:DF,38,0)</f>
        <v>PNN GORGONA</v>
      </c>
      <c r="S287" s="1">
        <f>VLOOKUP(A287,'[1]BASE DTPA'!A:DG,43,0)</f>
        <v>86</v>
      </c>
      <c r="T287" s="7">
        <f>VLOOKUP(A287,'[1]BASE DTPA'!A:DH,53,0)</f>
        <v>45915</v>
      </c>
      <c r="U287" s="15">
        <f>VLOOKUP(A287,'[1]BASE DTPA'!A:DI,54,0)</f>
        <v>45991</v>
      </c>
      <c r="V287" s="1">
        <f>VLOOKUP(A287,'[1]BASE DTPA'!A:DJ,79,0)</f>
        <v>0</v>
      </c>
      <c r="W287" s="1" t="str">
        <f>VLOOKUP(A287,'[1]BASE DTPA'!A:DK,68,0)</f>
        <v>VIGENTE</v>
      </c>
      <c r="X287" s="10" t="str">
        <f>VLOOKUP(A287,'[1]BASE DTPA'!A:DL,70,0)</f>
        <v xml:space="preserve">https://community.secop.gov.co/Public/Tendering/ContractDetailView/Index?UniqueIdentifier=CO1.PCCNTR.8286940 </v>
      </c>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c r="BP287" s="3"/>
      <c r="BQ287" s="3"/>
      <c r="BR287" s="3"/>
      <c r="BS287" s="3"/>
      <c r="BT287" s="3"/>
      <c r="BU287" s="3"/>
      <c r="BV287" s="3"/>
      <c r="BW287" s="3"/>
      <c r="BX287" s="3"/>
      <c r="BY287" s="3"/>
      <c r="BZ287" s="3"/>
      <c r="CA287" s="3"/>
      <c r="CB287" s="3"/>
      <c r="CC287" s="3"/>
      <c r="CD287" s="3"/>
      <c r="CE287" s="3"/>
      <c r="CF287" s="3"/>
      <c r="CG287" s="3"/>
      <c r="CH287" s="3"/>
      <c r="CI287" s="3"/>
      <c r="CJ287" s="3"/>
      <c r="CK287" s="3"/>
      <c r="CL287" s="3"/>
      <c r="CM287" s="3"/>
      <c r="CN287" s="3"/>
    </row>
    <row r="288" spans="1:92" x14ac:dyDescent="0.3">
      <c r="A288" s="13" t="s">
        <v>308</v>
      </c>
      <c r="B288" s="3" t="str">
        <f>VLOOKUP(A288,'[1]BASE DTPA'!A:CN,2,0)</f>
        <v>1 FONAM</v>
      </c>
      <c r="C288" s="3" t="str">
        <f>VLOOKUP(A288,'[1]BASE DTPA'!A:CQ,3,0)</f>
        <v>ACEPTACIÓN OFERTA FONAM 049 DE 2025</v>
      </c>
      <c r="D288" s="3" t="str">
        <f>VLOOKUP(A288,'[1]BASE DTPA'!A:CR,4,0)</f>
        <v>SERVIFRENOS GALINDEZ S.A.S</v>
      </c>
      <c r="E288" s="14">
        <f>VLOOKUP(A288,'[1]BASE DTPA'!A:CS,5,0)</f>
        <v>45895</v>
      </c>
      <c r="F288" s="5" t="str">
        <f>VLOOKUP(A288,'[1]BASE DTPA'!A:CT,6,0)</f>
        <v>PA07-3202008-15-021 Adquirir llantas y neumáticos para el parque automotor del Parque Nacional Natural de Munchique requerido para fortalecer los procesos administrativos de las áreas de SPNNC.</v>
      </c>
      <c r="G288" s="3" t="str">
        <f>VLOOKUP(A288,'[1]BASE DTPA'!A:CU,7,0)</f>
        <v>N-A</v>
      </c>
      <c r="H288" s="3" t="str">
        <f>VLOOKUP(A288,'[1]BASE DTPA'!A:CV,8,0)</f>
        <v>5 MÍNIMA CUANTÍA</v>
      </c>
      <c r="I288" s="3" t="str">
        <f>VLOOKUP(A288,'[1]BASE DTPA'!A:CW,9,0)</f>
        <v>3 COMPRAVENTA y/o SUMINISTRO</v>
      </c>
      <c r="J288" s="1" t="str">
        <f>VLOOKUP(A288,'[1]BASE DTPA'!A:CX,10,0)</f>
        <v>COMPRAVENTA</v>
      </c>
      <c r="K288" s="1">
        <f>VLOOKUP(A288,'[1]BASE DTPA'!A:CY,11,0)</f>
        <v>0</v>
      </c>
      <c r="L288" s="6" t="str">
        <f>VLOOKUP(A288,'[1]BASE DTPA'!A:CZ,15,0)</f>
        <v>N/A</v>
      </c>
      <c r="M288" s="6">
        <f>VLOOKUP(A288,'[1]BASE DTPA'!A:DA,16,0)</f>
        <v>8090000</v>
      </c>
      <c r="N288" s="1" t="str">
        <f>VLOOKUP(A288,'[1]BASE DTPA'!A:DB,18,0)</f>
        <v>2 PERSONA JURIDICA</v>
      </c>
      <c r="O288" s="1" t="str">
        <f>VLOOKUP(A288,'[1]BASE DTPA'!A:DC,19,0)</f>
        <v>1 NIT</v>
      </c>
      <c r="P288" s="1">
        <f>VLOOKUP(A288,'[1]BASE DTPA'!A:DD,20,0)</f>
        <v>0</v>
      </c>
      <c r="Q288" s="1">
        <f>VLOOKUP(A288,'[1]BASE DTPA'!A:DE,22,0)</f>
        <v>901167412</v>
      </c>
      <c r="R288" s="1" t="str">
        <f>VLOOKUP(A288,'[1]BASE DTPA'!A:DF,38,0)</f>
        <v>PNN MUNCHIQUE</v>
      </c>
      <c r="S288" s="1">
        <f>VLOOKUP(A288,'[1]BASE DTPA'!A:DG,43,0)</f>
        <v>37</v>
      </c>
      <c r="T288" s="7">
        <f>VLOOKUP(A288,'[1]BASE DTPA'!A:DH,53,0)</f>
        <v>45902</v>
      </c>
      <c r="U288" s="15">
        <f>VLOOKUP(A288,'[1]BASE DTPA'!A:DI,54,0)</f>
        <v>45945</v>
      </c>
      <c r="V288" s="1">
        <f>VLOOKUP(A288,'[1]BASE DTPA'!A:DJ,79,0)</f>
        <v>0</v>
      </c>
      <c r="W288" s="1" t="str">
        <f>VLOOKUP(A288,'[1]BASE DTPA'!A:DK,68,0)</f>
        <v>VIGENTE</v>
      </c>
      <c r="X288" s="10" t="str">
        <f>VLOOKUP(A288,'[1]BASE DTPA'!A:DL,70,0)</f>
        <v xml:space="preserve">https://community.secop.gov.co/Public/Tendering/ContractDetailView/Index?UniqueIdentifier=CO1.PCCNTR.8228644 </v>
      </c>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3"/>
      <c r="BT288" s="3"/>
      <c r="BU288" s="3"/>
      <c r="BV288" s="3"/>
      <c r="BW288" s="3"/>
      <c r="BX288" s="3"/>
      <c r="BY288" s="3"/>
      <c r="BZ288" s="3"/>
      <c r="CA288" s="3"/>
      <c r="CB288" s="3"/>
      <c r="CC288" s="3"/>
      <c r="CD288" s="3"/>
      <c r="CE288" s="3"/>
      <c r="CF288" s="3"/>
      <c r="CG288" s="3"/>
      <c r="CH288" s="3"/>
      <c r="CI288" s="3"/>
      <c r="CJ288" s="3"/>
      <c r="CK288" s="3"/>
      <c r="CL288" s="3"/>
      <c r="CM288" s="3"/>
      <c r="CN288" s="3"/>
    </row>
    <row r="289" spans="1:92" x14ac:dyDescent="0.3">
      <c r="A289" s="13" t="s">
        <v>309</v>
      </c>
      <c r="B289" s="3" t="str">
        <f>VLOOKUP(A289,'[1]BASE DTPA'!A:CN,2,0)</f>
        <v>1 FONAM</v>
      </c>
      <c r="C289" s="3" t="str">
        <f>VLOOKUP(A289,'[1]BASE DTPA'!A:CQ,3,0)</f>
        <v>ACEPTACIÓN OFERTA FONAM 050 DE 2025</v>
      </c>
      <c r="D289" s="3" t="str">
        <f>VLOOKUP(A289,'[1]BASE DTPA'!A:CR,4,0)</f>
        <v>MAR ANTIGUO S.A.S</v>
      </c>
      <c r="E289" s="14">
        <f>VLOOKUP(A289,'[1]BASE DTPA'!A:CS,5,0)</f>
        <v>45902</v>
      </c>
      <c r="F289" s="5" t="str">
        <f>VLOOKUP(A289,'[1]BASE DTPA'!A:CT,6,0)</f>
        <v>PA10-3202056-5-029; PA10-3202008-10-032; PA10-3202008-15-033; PA10-3202010-24-041; PA10-3202010-24-050 Compra de equipos y elementos requeridos de acuerdo al reglamento marítimo para las embarcaciones del PNN Utria en el marco de la conservación de la diversidad biológica de las áreas protegidas del SINAP nacional</v>
      </c>
      <c r="G289" s="3" t="str">
        <f>VLOOKUP(A289,'[1]BASE DTPA'!A:CU,7,0)</f>
        <v>N-A</v>
      </c>
      <c r="H289" s="3" t="str">
        <f>VLOOKUP(A289,'[1]BASE DTPA'!A:CV,8,0)</f>
        <v>5 MÍNIMA CUANTÍA</v>
      </c>
      <c r="I289" s="3" t="str">
        <f>VLOOKUP(A289,'[1]BASE DTPA'!A:CW,9,0)</f>
        <v>3 COMPRAVENTA y/o SUMINISTRO</v>
      </c>
      <c r="J289" s="1" t="str">
        <f>VLOOKUP(A289,'[1]BASE DTPA'!A:CX,10,0)</f>
        <v>COMPRAVENTA</v>
      </c>
      <c r="K289" s="1" t="str">
        <f>VLOOKUP(A289,'[1]BASE DTPA'!A:CY,11,0)</f>
        <v>46161604 /
40151513</v>
      </c>
      <c r="L289" s="6" t="str">
        <f>VLOOKUP(A289,'[1]BASE DTPA'!A:CZ,15,0)</f>
        <v>N/A</v>
      </c>
      <c r="M289" s="6">
        <f>VLOOKUP(A289,'[1]BASE DTPA'!A:DA,16,0)</f>
        <v>13328040</v>
      </c>
      <c r="N289" s="1" t="str">
        <f>VLOOKUP(A289,'[1]BASE DTPA'!A:DB,18,0)</f>
        <v>2 PERSONA JURIDICA</v>
      </c>
      <c r="O289" s="1" t="str">
        <f>VLOOKUP(A289,'[1]BASE DTPA'!A:DC,19,0)</f>
        <v>1 NIT</v>
      </c>
      <c r="P289" s="1">
        <f>VLOOKUP(A289,'[1]BASE DTPA'!A:DD,20,0)</f>
        <v>0</v>
      </c>
      <c r="Q289" s="1">
        <f>VLOOKUP(A289,'[1]BASE DTPA'!A:DE,22,0)</f>
        <v>900034591</v>
      </c>
      <c r="R289" s="1" t="str">
        <f>VLOOKUP(A289,'[1]BASE DTPA'!A:DF,38,0)</f>
        <v>PNN UTRÍA</v>
      </c>
      <c r="S289" s="1">
        <f>VLOOKUP(A289,'[1]BASE DTPA'!A:DG,43,0)</f>
        <v>20</v>
      </c>
      <c r="T289" s="7">
        <f>VLOOKUP(A289,'[1]BASE DTPA'!A:DH,53,0)</f>
        <v>45908</v>
      </c>
      <c r="U289" s="7">
        <f>VLOOKUP(A289,'[1]BASE DTPA'!A:DI,54,0)</f>
        <v>45921</v>
      </c>
      <c r="V289" s="1">
        <f>VLOOKUP(A289,'[1]BASE DTPA'!A:DJ,79,0)</f>
        <v>0</v>
      </c>
      <c r="W289" s="1" t="str">
        <f>VLOOKUP(A289,'[1]BASE DTPA'!A:DK,68,0)</f>
        <v>VIGENTE</v>
      </c>
      <c r="X289" s="10" t="str">
        <f>VLOOKUP(A289,'[1]BASE DTPA'!A:DL,70,0)</f>
        <v xml:space="preserve">https://community.secop.gov.co/Public/Tendering/ContractDetailView/Index?UniqueIdentifier=CO1.PCCNTR.8264690 </v>
      </c>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c r="BP289" s="3"/>
      <c r="BQ289" s="3"/>
      <c r="BR289" s="3"/>
      <c r="BS289" s="3"/>
      <c r="BT289" s="3"/>
      <c r="BU289" s="3"/>
      <c r="BV289" s="3"/>
      <c r="BW289" s="3"/>
      <c r="BX289" s="3"/>
      <c r="BY289" s="3"/>
      <c r="BZ289" s="3"/>
      <c r="CA289" s="3"/>
      <c r="CB289" s="3"/>
      <c r="CC289" s="3"/>
      <c r="CD289" s="3"/>
      <c r="CE289" s="3"/>
      <c r="CF289" s="3"/>
      <c r="CG289" s="3"/>
      <c r="CH289" s="3"/>
      <c r="CI289" s="3"/>
      <c r="CJ289" s="3"/>
      <c r="CK289" s="3"/>
      <c r="CL289" s="3"/>
      <c r="CM289" s="3"/>
      <c r="CN289" s="3"/>
    </row>
    <row r="290" spans="1:92" x14ac:dyDescent="0.3">
      <c r="A290" s="13" t="s">
        <v>310</v>
      </c>
      <c r="B290" s="3" t="str">
        <f>VLOOKUP(A290,'[1]BASE DTPA'!A:CN,2,0)</f>
        <v>1 FONAM</v>
      </c>
      <c r="C290" s="3" t="str">
        <f>VLOOKUP(A290,'[1]BASE DTPA'!A:CQ,3,0)</f>
        <v>ACEPTACIÓN OFERTA FONAM 053 DE 2025</v>
      </c>
      <c r="D290" s="3" t="str">
        <f>VLOOKUP(A290,'[1]BASE DTPA'!A:CR,4,0)</f>
        <v>BON SANTE S.A.S</v>
      </c>
      <c r="E290" s="14">
        <f>VLOOKUP(A290,'[1]BASE DTPA'!A:CS,5,0)</f>
        <v>45910</v>
      </c>
      <c r="F290" s="5" t="str">
        <f>VLOOKUP(A290,'[1]BASE DTPA'!A:CT,6,0)</f>
        <v>PA10-3202056-5-025- PA10-3202008-10-026- PA10-3202008-13-027- PA10-3202060-19_1-037- PA10-3202010-24-038 Prestar servicio de apoyo logístico para el desarrollo de espacios educativos, informativos y de participación social relacionados con los procesos misionales del PNN Utria en el marco de la conservación de la diversidad biológica de las áreas protegidas del SINAP nacional"</v>
      </c>
      <c r="G290" s="3" t="str">
        <f>VLOOKUP(A290,'[1]BASE DTPA'!A:CU,7,0)</f>
        <v>N-A</v>
      </c>
      <c r="H290" s="3" t="str">
        <f>VLOOKUP(A290,'[1]BASE DTPA'!A:CV,8,0)</f>
        <v>5 MÍNIMA CUANTÍA</v>
      </c>
      <c r="I290" s="3" t="str">
        <f>VLOOKUP(A290,'[1]BASE DTPA'!A:CW,9,0)</f>
        <v>20 OTROS</v>
      </c>
      <c r="J290" s="1" t="str">
        <f>VLOOKUP(A290,'[1]BASE DTPA'!A:CX,10,0)</f>
        <v>SERVICIOS</v>
      </c>
      <c r="K290" s="1">
        <f>VLOOKUP(A290,'[1]BASE DTPA'!A:CY,11,0)</f>
        <v>90101600</v>
      </c>
      <c r="L290" s="6" t="str">
        <f>VLOOKUP(A290,'[1]BASE DTPA'!A:CZ,15,0)</f>
        <v>N/A</v>
      </c>
      <c r="M290" s="6">
        <f>VLOOKUP(A290,'[1]BASE DTPA'!A:DA,16,0)</f>
        <v>53000000</v>
      </c>
      <c r="N290" s="1" t="str">
        <f>VLOOKUP(A290,'[1]BASE DTPA'!A:DB,18,0)</f>
        <v>2 PERSONA JURIDICA</v>
      </c>
      <c r="O290" s="1" t="str">
        <f>VLOOKUP(A290,'[1]BASE DTPA'!A:DC,19,0)</f>
        <v>1 NIT</v>
      </c>
      <c r="P290" s="1">
        <f>VLOOKUP(A290,'[1]BASE DTPA'!A:DD,20,0)</f>
        <v>0</v>
      </c>
      <c r="Q290" s="1">
        <f>VLOOKUP(A290,'[1]BASE DTPA'!A:DE,22,0)</f>
        <v>901211678</v>
      </c>
      <c r="R290" s="1" t="str">
        <f>VLOOKUP(A290,'[1]BASE DTPA'!A:DF,38,0)</f>
        <v>PNN UTRÍA</v>
      </c>
      <c r="S290" s="1">
        <f>VLOOKUP(A290,'[1]BASE DTPA'!A:DG,43,0)</f>
        <v>88</v>
      </c>
      <c r="T290" s="7">
        <f>VLOOKUP(A290,'[1]BASE DTPA'!A:DH,53,0)</f>
        <v>45911</v>
      </c>
      <c r="U290" s="7">
        <f>VLOOKUP(A290,'[1]BASE DTPA'!A:DI,54,0)</f>
        <v>45996</v>
      </c>
      <c r="V290" s="1">
        <f>VLOOKUP(A290,'[1]BASE DTPA'!A:DJ,79,0)</f>
        <v>0</v>
      </c>
      <c r="W290" s="1" t="str">
        <f>VLOOKUP(A290,'[1]BASE DTPA'!A:DK,68,0)</f>
        <v>VIGENTE</v>
      </c>
      <c r="X290" s="10" t="str">
        <f>VLOOKUP(A290,'[1]BASE DTPA'!A:DL,70,0)</f>
        <v xml:space="preserve">https://community.secop.gov.co/Public/Tendering/ContractDetailView/Index?UniqueIdentifier=CO1.PCCNTR.8298236 </v>
      </c>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c r="BI290" s="3"/>
      <c r="BJ290" s="3"/>
      <c r="BK290" s="3"/>
      <c r="BL290" s="3"/>
      <c r="BM290" s="3"/>
      <c r="BN290" s="3"/>
      <c r="BO290" s="3"/>
      <c r="BP290" s="3"/>
      <c r="BQ290" s="3"/>
      <c r="BR290" s="3"/>
      <c r="BS290" s="3"/>
      <c r="BT290" s="3"/>
      <c r="BU290" s="3"/>
      <c r="BV290" s="3"/>
      <c r="BW290" s="3"/>
      <c r="BX290" s="3"/>
      <c r="BY290" s="3"/>
      <c r="BZ290" s="3"/>
      <c r="CA290" s="3"/>
      <c r="CB290" s="3"/>
      <c r="CC290" s="3"/>
      <c r="CD290" s="3"/>
      <c r="CE290" s="3"/>
      <c r="CF290" s="3"/>
      <c r="CG290" s="3"/>
      <c r="CH290" s="3"/>
      <c r="CI290" s="3"/>
      <c r="CJ290" s="3"/>
      <c r="CK290" s="3"/>
      <c r="CL290" s="3"/>
      <c r="CM290" s="3"/>
      <c r="CN290" s="3"/>
    </row>
    <row r="291" spans="1:92" x14ac:dyDescent="0.3">
      <c r="A291" s="13" t="s">
        <v>311</v>
      </c>
      <c r="B291" s="3" t="str">
        <f>VLOOKUP(A291,'[1]BASE DTPA'!A:CN,2,0)</f>
        <v>1 FONAM</v>
      </c>
      <c r="C291" s="3" t="str">
        <f>VLOOKUP(A291,'[1]BASE DTPA'!A:CQ,3,0)</f>
        <v>ACEPTACIÓN OFERTA FONAM 051 DE 2025</v>
      </c>
      <c r="D291" s="3" t="str">
        <f>VLOOKUP(A291,'[1]BASE DTPA'!A:CR,4,0)</f>
        <v xml:space="preserve">MANUEL GEORGE GAMBOA CUESTA
</v>
      </c>
      <c r="E291" s="14">
        <f>VLOOKUP(A291,'[1]BASE DTPA'!A:CS,5,0)</f>
        <v>45903</v>
      </c>
      <c r="F291" s="5" t="str">
        <f>VLOOKUP(A291,'[1]BASE DTPA'!A:CT,6,0)</f>
        <v>PA06-3202032-1-028 Prestar servicio de mantenimiento preventivo y correctivo a todo costo de las embarcaciones y motores del PNN Los Katíos para Implementar las acciones de prevención vigilancia y control en las AP administradas PNNC.</v>
      </c>
      <c r="G291" s="3" t="str">
        <f>VLOOKUP(A291,'[1]BASE DTPA'!A:CU,7,0)</f>
        <v>N-A</v>
      </c>
      <c r="H291" s="3" t="str">
        <f>VLOOKUP(A291,'[1]BASE DTPA'!A:CV,8,0)</f>
        <v>5 MÍNIMA CUANTÍA</v>
      </c>
      <c r="I291" s="3" t="str">
        <f>VLOOKUP(A291,'[1]BASE DTPA'!A:CW,9,0)</f>
        <v>11 MANTENIMIENTO y/o REPARACIÓN</v>
      </c>
      <c r="J291" s="1" t="str">
        <f>VLOOKUP(A291,'[1]BASE DTPA'!A:CX,10,0)</f>
        <v>SERVICIOS</v>
      </c>
      <c r="K291" s="1">
        <f>VLOOKUP(A291,'[1]BASE DTPA'!A:CY,11,0)</f>
        <v>78181900</v>
      </c>
      <c r="L291" s="6" t="str">
        <f>VLOOKUP(A291,'[1]BASE DTPA'!A:CZ,15,0)</f>
        <v>N/A</v>
      </c>
      <c r="M291" s="6">
        <f>VLOOKUP(A291,'[1]BASE DTPA'!A:DA,16,0)</f>
        <v>25000000</v>
      </c>
      <c r="N291" s="1" t="str">
        <f>VLOOKUP(A291,'[1]BASE DTPA'!A:DB,18,0)</f>
        <v>1 PERSONA NATURAL</v>
      </c>
      <c r="O291" s="1" t="str">
        <f>VLOOKUP(A291,'[1]BASE DTPA'!A:DC,19,0)</f>
        <v>3 CÉDULA DE CIUDADANÍA</v>
      </c>
      <c r="P291" s="1">
        <f>VLOOKUP(A291,'[1]BASE DTPA'!A:DD,20,0)</f>
        <v>71981200</v>
      </c>
      <c r="Q291" s="1">
        <f>VLOOKUP(A291,'[1]BASE DTPA'!A:DE,22,0)</f>
        <v>0</v>
      </c>
      <c r="R291" s="1" t="str">
        <f>VLOOKUP(A291,'[1]BASE DTPA'!A:DF,38,0)</f>
        <v>PNN LOS KATIOS</v>
      </c>
      <c r="S291" s="1">
        <f>VLOOKUP(A291,'[1]BASE DTPA'!A:DG,43,0)</f>
        <v>92</v>
      </c>
      <c r="T291" s="7">
        <f>VLOOKUP(A291,'[1]BASE DTPA'!A:DH,53,0)</f>
        <v>45909</v>
      </c>
      <c r="U291" s="7">
        <f>VLOOKUP(A291,'[1]BASE DTPA'!A:DI,54,0)</f>
        <v>45996</v>
      </c>
      <c r="V291" s="1">
        <f>VLOOKUP(A291,'[1]BASE DTPA'!A:DJ,79,0)</f>
        <v>0</v>
      </c>
      <c r="W291" s="1" t="str">
        <f>VLOOKUP(A291,'[1]BASE DTPA'!A:DK,68,0)</f>
        <v>VIGENTE</v>
      </c>
      <c r="X291" s="10" t="str">
        <f>VLOOKUP(A291,'[1]BASE DTPA'!A:DL,70,0)</f>
        <v xml:space="preserve">https://community.secop.gov.co/Public/Tendering/ContractDetailView/Index?UniqueIdentifier=CO1.PCCNTR.8271749 </v>
      </c>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c r="BI291" s="3"/>
      <c r="BJ291" s="3"/>
      <c r="BK291" s="3"/>
      <c r="BL291" s="3"/>
      <c r="BM291" s="3"/>
      <c r="BN291" s="3"/>
      <c r="BO291" s="3"/>
      <c r="BP291" s="3"/>
      <c r="BQ291" s="3"/>
      <c r="BR291" s="3"/>
      <c r="BS291" s="3"/>
      <c r="BT291" s="3"/>
      <c r="BU291" s="3"/>
      <c r="BV291" s="3"/>
      <c r="BW291" s="3"/>
      <c r="BX291" s="3"/>
      <c r="BY291" s="3"/>
      <c r="BZ291" s="3"/>
      <c r="CA291" s="3"/>
      <c r="CB291" s="3"/>
      <c r="CC291" s="3"/>
      <c r="CD291" s="3"/>
      <c r="CE291" s="3"/>
      <c r="CF291" s="3"/>
      <c r="CG291" s="3"/>
      <c r="CH291" s="3"/>
      <c r="CI291" s="3"/>
      <c r="CJ291" s="3"/>
      <c r="CK291" s="3"/>
      <c r="CL291" s="3"/>
      <c r="CM291" s="3"/>
      <c r="CN291" s="3"/>
    </row>
    <row r="292" spans="1:92" x14ac:dyDescent="0.3">
      <c r="A292" s="13" t="s">
        <v>312</v>
      </c>
      <c r="B292" s="3" t="str">
        <f>VLOOKUP(A292,'[1]BASE DTPA'!A:CN,2,0)</f>
        <v>1 FONAM</v>
      </c>
      <c r="C292" s="3" t="str">
        <f>VLOOKUP(A292,'[1]BASE DTPA'!A:CQ,3,0)</f>
        <v>ACEPTACIÓN OFERTA FONAM 056 DE 2025</v>
      </c>
      <c r="D292" s="3" t="str">
        <f>VLOOKUP(A292,'[1]BASE DTPA'!A:CR,4,0)</f>
        <v>COMERCIAL RINO S.A.S</v>
      </c>
      <c r="E292" s="14">
        <f>VLOOKUP(A292,'[1]BASE DTPA'!A:CS,5,0)</f>
        <v>45915</v>
      </c>
      <c r="F292" s="5" t="str">
        <f>VLOOKUP(A292,'[1]BASE DTPA'!A:CT,6,0)</f>
        <v>Adquirir llantas para los medios de transporte del PNN Farallones de Cali implementas es las acciones de prevención, vigilancia y control en las áreas protegidas, especialmente en los ecosistemas andinos y de páramo, en el marco de la conservación de la diversidad biológica de las Áreas Protegidas del SINAP Nacional.</v>
      </c>
      <c r="G292" s="3" t="str">
        <f>VLOOKUP(A292,'[1]BASE DTPA'!A:CU,7,0)</f>
        <v>N-A</v>
      </c>
      <c r="H292" s="3" t="str">
        <f>VLOOKUP(A292,'[1]BASE DTPA'!A:CV,8,0)</f>
        <v>5 MÍNIMA CUANTÍA</v>
      </c>
      <c r="I292" s="3" t="str">
        <f>VLOOKUP(A292,'[1]BASE DTPA'!A:CW,9,0)</f>
        <v>3 COMPRAVENTA y/o SUMINISTRO</v>
      </c>
      <c r="J292" s="1" t="str">
        <f>VLOOKUP(A292,'[1]BASE DTPA'!A:CX,10,0)</f>
        <v>COMPRAVENTA</v>
      </c>
      <c r="K292" s="1">
        <f>VLOOKUP(A292,'[1]BASE DTPA'!A:CY,11,0)</f>
        <v>25172504</v>
      </c>
      <c r="L292" s="6" t="str">
        <f>VLOOKUP(A292,'[1]BASE DTPA'!A:CZ,15,0)</f>
        <v>N/A</v>
      </c>
      <c r="M292" s="6">
        <f>VLOOKUP(A292,'[1]BASE DTPA'!A:DA,16,0)</f>
        <v>21590000</v>
      </c>
      <c r="N292" s="1" t="str">
        <f>VLOOKUP(A292,'[1]BASE DTPA'!A:DB,18,0)</f>
        <v>2 PERSONA JURIDICA</v>
      </c>
      <c r="O292" s="1" t="str">
        <f>VLOOKUP(A292,'[1]BASE DTPA'!A:DC,19,0)</f>
        <v>1 NIT</v>
      </c>
      <c r="P292" s="1">
        <f>VLOOKUP(A292,'[1]BASE DTPA'!A:DD,20,0)</f>
        <v>0</v>
      </c>
      <c r="Q292" s="1">
        <f>VLOOKUP(A292,'[1]BASE DTPA'!A:DE,22,0)</f>
        <v>900156622</v>
      </c>
      <c r="R292" s="1" t="str">
        <f>VLOOKUP(A292,'[1]BASE DTPA'!A:DF,38,0)</f>
        <v>PNN FARALLONES DE CALI</v>
      </c>
      <c r="S292" s="1">
        <f>VLOOKUP(A292,'[1]BASE DTPA'!A:DG,43,0)</f>
        <v>30</v>
      </c>
      <c r="T292" s="15">
        <f>VLOOKUP(A292,'[1]BASE DTPA'!A:DH,53,0)</f>
        <v>45945</v>
      </c>
      <c r="U292" s="15">
        <f>VLOOKUP(A292,'[1]BASE DTPA'!A:DI,54,0)</f>
        <v>45945</v>
      </c>
      <c r="V292" s="1">
        <f>VLOOKUP(A292,'[1]BASE DTPA'!A:DJ,79,0)</f>
        <v>0</v>
      </c>
      <c r="W292" s="1" t="str">
        <f>VLOOKUP(A292,'[1]BASE DTPA'!A:DK,68,0)</f>
        <v>VIGENTE</v>
      </c>
      <c r="X292" s="10" t="str">
        <f>VLOOKUP(A292,'[1]BASE DTPA'!A:DL,70,0)</f>
        <v>https://community.secop.gov.co/Public/Tendering/ContractDetailView/Index?UniqueIdentifier=CO1.PCCNTR.8312290</v>
      </c>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c r="BP292" s="3"/>
      <c r="BQ292" s="3"/>
      <c r="BR292" s="3"/>
      <c r="BS292" s="3"/>
      <c r="BT292" s="3"/>
      <c r="BU292" s="3"/>
      <c r="BV292" s="3"/>
      <c r="BW292" s="3"/>
      <c r="BX292" s="3"/>
      <c r="BY292" s="3"/>
      <c r="BZ292" s="3"/>
      <c r="CA292" s="3"/>
      <c r="CB292" s="3"/>
      <c r="CC292" s="3"/>
      <c r="CD292" s="3"/>
      <c r="CE292" s="3"/>
      <c r="CF292" s="3"/>
      <c r="CG292" s="3"/>
      <c r="CH292" s="3"/>
      <c r="CI292" s="3"/>
      <c r="CJ292" s="3"/>
      <c r="CK292" s="3"/>
      <c r="CL292" s="3"/>
      <c r="CM292" s="3"/>
      <c r="CN292" s="3"/>
    </row>
    <row r="293" spans="1:92" x14ac:dyDescent="0.3">
      <c r="A293" s="13" t="s">
        <v>313</v>
      </c>
      <c r="B293" s="3" t="str">
        <f>VLOOKUP(A293,'[1]BASE DTPA'!A:CN,2,0)</f>
        <v>1 FONAM</v>
      </c>
      <c r="C293" s="3" t="str">
        <f>VLOOKUP(A293,'[1]BASE DTPA'!A:CQ,3,0)</f>
        <v>ACEPTACIÓN OFERTA FONAM 068 DE 2025</v>
      </c>
      <c r="D293" s="3" t="str">
        <f>VLOOKUP(A293,'[1]BASE DTPA'!A:CR,4,0)</f>
        <v xml:space="preserve">MANUEL GEORGE GAMBOA CUESTA
</v>
      </c>
      <c r="E293" s="14">
        <f>VLOOKUP(A293,'[1]BASE DTPA'!A:CS,5,0)</f>
        <v>45932</v>
      </c>
      <c r="F293" s="5" t="str">
        <f>VLOOKUP(A293,'[1]BASE DTPA'!A:CT,6,0)</f>
        <v>PA06-3202008-9-039 Adquisición de equipos, insumos y herramientas para el mantenimiento y conservación de senderos en el Parque Nacional Natural los Katios, en el marco de la conservación de la diversidad biológica de áreas protegidas del SINAP nacional</v>
      </c>
      <c r="G293" s="3" t="str">
        <f>VLOOKUP(A293,'[1]BASE DTPA'!A:CU,7,0)</f>
        <v>N-A</v>
      </c>
      <c r="H293" s="3" t="str">
        <f>VLOOKUP(A293,'[1]BASE DTPA'!A:CV,8,0)</f>
        <v>5 MÍNIMA CUANTÍA</v>
      </c>
      <c r="I293" s="3" t="str">
        <f>VLOOKUP(A293,'[1]BASE DTPA'!A:CW,9,0)</f>
        <v>3 COMPRAVENTA y/o SUMINISTRO</v>
      </c>
      <c r="J293" s="1" t="str">
        <f>VLOOKUP(A293,'[1]BASE DTPA'!A:CX,10,0)</f>
        <v>COMPRAVENTA</v>
      </c>
      <c r="K293" s="1">
        <f>VLOOKUP(A293,'[1]BASE DTPA'!A:CY,11,0)</f>
        <v>721033</v>
      </c>
      <c r="L293" s="6" t="str">
        <f>VLOOKUP(A293,'[1]BASE DTPA'!A:CZ,15,0)</f>
        <v>N/A</v>
      </c>
      <c r="M293" s="6">
        <f>VLOOKUP(A293,'[1]BASE DTPA'!A:DA,16,0)</f>
        <v>19856800</v>
      </c>
      <c r="N293" s="1" t="str">
        <f>VLOOKUP(A293,'[1]BASE DTPA'!A:DB,18,0)</f>
        <v>1 PERSONA NATURAL</v>
      </c>
      <c r="O293" s="1" t="str">
        <f>VLOOKUP(A293,'[1]BASE DTPA'!A:DC,19,0)</f>
        <v>3 CÉDULA DE CIUDADANÍA</v>
      </c>
      <c r="P293" s="1">
        <f>VLOOKUP(A293,'[1]BASE DTPA'!A:DD,20,0)</f>
        <v>71981200</v>
      </c>
      <c r="Q293" s="1" t="str">
        <f>VLOOKUP(A293,'[1]BASE DTPA'!A:DE,22,0)</f>
        <v>N/A</v>
      </c>
      <c r="R293" s="1" t="str">
        <f>VLOOKUP(A293,'[1]BASE DTPA'!A:DF,38,0)</f>
        <v>PNN LOS KATIOS</v>
      </c>
      <c r="S293" s="1">
        <f>VLOOKUP(A293,'[1]BASE DTPA'!A:DG,43,0)</f>
        <v>25</v>
      </c>
      <c r="T293" s="7">
        <f>VLOOKUP(A293,'[1]BASE DTPA'!A:DH,53,0)</f>
        <v>45937</v>
      </c>
      <c r="U293" s="15">
        <f>VLOOKUP(A293,'[1]BASE DTPA'!A:DI,54,0)</f>
        <v>45957</v>
      </c>
      <c r="V293" s="1">
        <f>VLOOKUP(A293,'[1]BASE DTPA'!A:DJ,79,0)</f>
        <v>0</v>
      </c>
      <c r="W293" s="1" t="str">
        <f>VLOOKUP(A293,'[1]BASE DTPA'!A:DK,68,0)</f>
        <v>VIGENTE</v>
      </c>
      <c r="X293" s="10" t="str">
        <f>VLOOKUP(A293,'[1]BASE DTPA'!A:DL,70,0)</f>
        <v xml:space="preserve">https://community.secop.gov.co/Public/Tendering/ContractDetailView/Index?UniqueIdentifier=CO1.PCCNTR.8396239 </v>
      </c>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c r="BI293" s="3"/>
      <c r="BJ293" s="3"/>
      <c r="BK293" s="3"/>
      <c r="BL293" s="3"/>
      <c r="BM293" s="3"/>
      <c r="BN293" s="3"/>
      <c r="BO293" s="3"/>
      <c r="BP293" s="3"/>
      <c r="BQ293" s="3"/>
      <c r="BR293" s="3"/>
      <c r="BS293" s="3"/>
      <c r="BT293" s="3"/>
      <c r="BU293" s="3"/>
      <c r="BV293" s="3"/>
      <c r="BW293" s="3"/>
      <c r="BX293" s="3"/>
      <c r="BY293" s="3"/>
      <c r="BZ293" s="3"/>
      <c r="CA293" s="3"/>
      <c r="CB293" s="3"/>
      <c r="CC293" s="3"/>
      <c r="CD293" s="3"/>
      <c r="CE293" s="3"/>
      <c r="CF293" s="3"/>
      <c r="CG293" s="3"/>
      <c r="CH293" s="3"/>
      <c r="CI293" s="3"/>
      <c r="CJ293" s="3"/>
      <c r="CK293" s="3"/>
      <c r="CL293" s="3"/>
      <c r="CM293" s="3"/>
      <c r="CN293" s="3"/>
    </row>
    <row r="294" spans="1:92" x14ac:dyDescent="0.3">
      <c r="A294" s="13" t="s">
        <v>314</v>
      </c>
      <c r="B294" s="3" t="str">
        <f>VLOOKUP(A294,'[1]BASE DTPA'!A:CN,2,0)</f>
        <v>1 FONAM</v>
      </c>
      <c r="C294" s="3" t="str">
        <f>VLOOKUP(A294,'[1]BASE DTPA'!A:CQ,3,0)</f>
        <v>ACEPTACIÓN OFERTA FONAM 069 DE 2025</v>
      </c>
      <c r="D294" s="3" t="str">
        <f>VLOOKUP(A294,'[1]BASE DTPA'!A:CR,4,0)</f>
        <v xml:space="preserve">HNOVA INGENIERIA S.A.S
</v>
      </c>
      <c r="E294" s="14">
        <f>VLOOKUP(A294,'[1]BASE DTPA'!A:CS,5,0)</f>
        <v>45932</v>
      </c>
      <c r="F294" s="5" t="str">
        <f>VLOOKUP(A294,'[1]BASE DTPA'!A:CT,6,0)</f>
        <v>PA04-3202032-1-105/PA04-3202032-1-113 Adquirir elementos y materiales de protección personal y seguridad y salud en el trabajo para fortalecer la implementación de las acciones de prevención, vigilancia y control en el PNN Farallones de Cali y su área de influencia, especialmente en los ecosistemas andinos y de páramo, en el marco de la conservación de la diversidad biológica de las Áreas Protegidas del SINAP Nacional.</v>
      </c>
      <c r="G294" s="3" t="str">
        <f>VLOOKUP(A294,'[1]BASE DTPA'!A:CU,7,0)</f>
        <v>N-A</v>
      </c>
      <c r="H294" s="3" t="str">
        <f>VLOOKUP(A294,'[1]BASE DTPA'!A:CV,8,0)</f>
        <v>5 MÍNIMA CUANTÍA</v>
      </c>
      <c r="I294" s="3" t="str">
        <f>VLOOKUP(A294,'[1]BASE DTPA'!A:CW,9,0)</f>
        <v>3 COMPRAVENTA y/o SUMINISTRO</v>
      </c>
      <c r="J294" s="1" t="str">
        <f>VLOOKUP(A294,'[1]BASE DTPA'!A:CX,10,0)</f>
        <v>COMPRAVENTA</v>
      </c>
      <c r="K294" s="1" t="str">
        <f>VLOOKUP(A294,'[1]BASE DTPA'!A:CY,11,0)</f>
        <v>46181500 / 46181600</v>
      </c>
      <c r="L294" s="6" t="str">
        <f>VLOOKUP(A294,'[1]BASE DTPA'!A:CZ,15,0)</f>
        <v>N/A</v>
      </c>
      <c r="M294" s="6">
        <f>VLOOKUP(A294,'[1]BASE DTPA'!A:DA,16,0)</f>
        <v>32983400</v>
      </c>
      <c r="N294" s="1" t="str">
        <f>VLOOKUP(A294,'[1]BASE DTPA'!A:DB,18,0)</f>
        <v>2 PERSONA JURIDICA</v>
      </c>
      <c r="O294" s="1" t="str">
        <f>VLOOKUP(A294,'[1]BASE DTPA'!A:DC,19,0)</f>
        <v>1 NIT</v>
      </c>
      <c r="P294" s="1">
        <f>VLOOKUP(A294,'[1]BASE DTPA'!A:DD,20,0)</f>
        <v>0</v>
      </c>
      <c r="Q294" s="1">
        <f>VLOOKUP(A294,'[1]BASE DTPA'!A:DE,22,0)</f>
        <v>901154680</v>
      </c>
      <c r="R294" s="1" t="str">
        <f>VLOOKUP(A294,'[1]BASE DTPA'!A:DF,38,0)</f>
        <v>PNN FARALLONES DE CALI</v>
      </c>
      <c r="S294" s="1">
        <f>VLOOKUP(A294,'[1]BASE DTPA'!A:DG,43,0)</f>
        <v>15</v>
      </c>
      <c r="T294" s="15">
        <f>VLOOKUP(A294,'[1]BASE DTPA'!A:DH,53,0)</f>
        <v>45944</v>
      </c>
      <c r="U294" s="15">
        <f>VLOOKUP(A294,'[1]BASE DTPA'!A:DI,54,0)</f>
        <v>45946</v>
      </c>
      <c r="V294" s="1">
        <f>VLOOKUP(A294,'[1]BASE DTPA'!A:DJ,79,0)</f>
        <v>0</v>
      </c>
      <c r="W294" s="1" t="str">
        <f>VLOOKUP(A294,'[1]BASE DTPA'!A:DK,68,0)</f>
        <v>VIGENTE</v>
      </c>
      <c r="X294" s="10" t="str">
        <f>VLOOKUP(A294,'[1]BASE DTPA'!A:DL,70,0)</f>
        <v xml:space="preserve">https://community.secop.gov.co/Public/Tendering/ContractDetailView/Index?UniqueIdentifier=CO1.PCCNTR.8393492 </v>
      </c>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3"/>
      <c r="BL294" s="3"/>
      <c r="BM294" s="3"/>
      <c r="BN294" s="3"/>
      <c r="BO294" s="3"/>
      <c r="BP294" s="3"/>
      <c r="BQ294" s="3"/>
      <c r="BR294" s="3"/>
      <c r="BS294" s="3"/>
      <c r="BT294" s="3"/>
      <c r="BU294" s="3"/>
      <c r="BV294" s="3"/>
      <c r="BW294" s="3"/>
      <c r="BX294" s="3"/>
      <c r="BY294" s="3"/>
      <c r="BZ294" s="3"/>
      <c r="CA294" s="3"/>
      <c r="CB294" s="3"/>
      <c r="CC294" s="3"/>
      <c r="CD294" s="3"/>
      <c r="CE294" s="3"/>
      <c r="CF294" s="3"/>
      <c r="CG294" s="3"/>
      <c r="CH294" s="3"/>
      <c r="CI294" s="3"/>
      <c r="CJ294" s="3"/>
      <c r="CK294" s="3"/>
      <c r="CL294" s="3"/>
      <c r="CM294" s="3"/>
      <c r="CN294" s="3"/>
    </row>
    <row r="295" spans="1:92" x14ac:dyDescent="0.3">
      <c r="A295" s="13" t="s">
        <v>315</v>
      </c>
      <c r="B295" s="3" t="str">
        <f>VLOOKUP(A295,'[1]BASE DTPA'!A:CN,2,0)</f>
        <v>1 FONAM</v>
      </c>
      <c r="C295" s="3" t="str">
        <f>VLOOKUP(A295,'[1]BASE DTPA'!A:CQ,3,0)</f>
        <v>ACEPTACIÓN OFERTA FONAM 054 DE 2025</v>
      </c>
      <c r="D295" s="3" t="str">
        <f>VLOOKUP(A295,'[1]BASE DTPA'!A:CR,4,0)</f>
        <v>ASISTENCIA MEDICA VETERINARIA ASIMEVET S.A.S. ZOMAC</v>
      </c>
      <c r="E295" s="14">
        <f>VLOOKUP(A295,'[1]BASE DTPA'!A:CS,5,0)</f>
        <v>45910</v>
      </c>
      <c r="F295" s="5" t="str">
        <f>VLOOKUP(A295,'[1]BASE DTPA'!A:CT,6,0)</f>
        <v>PA06-3202032-1-031 Suministro de alimentos, medicamentos e insumos veterinarios para los semovientes al servicio del Parque Nacional Natural los Katíos, en los recorridos de prevención, vigilancia y control en el marco de la conservación de la diversidad de las Áreas Protegidas del SINAP nacional</v>
      </c>
      <c r="G295" s="3" t="str">
        <f>VLOOKUP(A295,'[1]BASE DTPA'!A:CU,7,0)</f>
        <v>N-A</v>
      </c>
      <c r="H295" s="3" t="str">
        <f>VLOOKUP(A295,'[1]BASE DTPA'!A:CV,8,0)</f>
        <v>5 MÍNIMA CUANTÍA</v>
      </c>
      <c r="I295" s="3" t="str">
        <f>VLOOKUP(A295,'[1]BASE DTPA'!A:CW,9,0)</f>
        <v>3 COMPRAVENTA y/o SUMINISTRO</v>
      </c>
      <c r="J295" s="1" t="str">
        <f>VLOOKUP(A295,'[1]BASE DTPA'!A:CX,10,0)</f>
        <v>SUMINISTRO</v>
      </c>
      <c r="K295" s="1">
        <f>VLOOKUP(A295,'[1]BASE DTPA'!A:CY,11,0)</f>
        <v>50101716</v>
      </c>
      <c r="L295" s="6" t="str">
        <f>VLOOKUP(A295,'[1]BASE DTPA'!A:CZ,15,0)</f>
        <v>N/A</v>
      </c>
      <c r="M295" s="6">
        <f>VLOOKUP(A295,'[1]BASE DTPA'!A:DA,16,0)</f>
        <v>4000000</v>
      </c>
      <c r="N295" s="1" t="str">
        <f>VLOOKUP(A295,'[1]BASE DTPA'!A:DB,18,0)</f>
        <v>2 PERSONA JURIDICA</v>
      </c>
      <c r="O295" s="1" t="str">
        <f>VLOOKUP(A295,'[1]BASE DTPA'!A:DC,19,0)</f>
        <v>1 NIT</v>
      </c>
      <c r="P295" s="1">
        <f>VLOOKUP(A295,'[1]BASE DTPA'!A:DD,20,0)</f>
        <v>0</v>
      </c>
      <c r="Q295" s="1">
        <f>VLOOKUP(A295,'[1]BASE DTPA'!A:DE,22,0)</f>
        <v>901578738</v>
      </c>
      <c r="R295" s="1" t="str">
        <f>VLOOKUP(A295,'[1]BASE DTPA'!A:DF,38,0)</f>
        <v>PNN LOS KATIOS</v>
      </c>
      <c r="S295" s="1">
        <f>VLOOKUP(A295,'[1]BASE DTPA'!A:DG,43,0)</f>
        <v>65</v>
      </c>
      <c r="T295" s="7">
        <f>VLOOKUP(A295,'[1]BASE DTPA'!A:DH,53,0)</f>
        <v>45918</v>
      </c>
      <c r="U295" s="15">
        <f>VLOOKUP(A295,'[1]BASE DTPA'!A:DI,54,0)</f>
        <v>45976</v>
      </c>
      <c r="V295" s="1">
        <f>VLOOKUP(A295,'[1]BASE DTPA'!A:DJ,79,0)</f>
        <v>0</v>
      </c>
      <c r="W295" s="1" t="str">
        <f>VLOOKUP(A295,'[1]BASE DTPA'!A:DK,68,0)</f>
        <v>VIGENTE</v>
      </c>
      <c r="X295" s="10" t="str">
        <f>VLOOKUP(A295,'[1]BASE DTPA'!A:DL,70,0)</f>
        <v xml:space="preserve">https://community.secop.gov.co/Public/Tendering/ContractDetailView/Index?UniqueIdentifier=CO1.PCCNTR.8306380 </v>
      </c>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c r="BL295" s="3"/>
      <c r="BM295" s="3"/>
      <c r="BN295" s="3"/>
      <c r="BO295" s="3"/>
      <c r="BP295" s="3"/>
      <c r="BQ295" s="3"/>
      <c r="BR295" s="3"/>
      <c r="BS295" s="3"/>
      <c r="BT295" s="3"/>
      <c r="BU295" s="3"/>
      <c r="BV295" s="3"/>
      <c r="BW295" s="3"/>
      <c r="BX295" s="3"/>
      <c r="BY295" s="3"/>
      <c r="BZ295" s="3"/>
      <c r="CA295" s="3"/>
      <c r="CB295" s="3"/>
      <c r="CC295" s="3"/>
      <c r="CD295" s="3"/>
      <c r="CE295" s="3"/>
      <c r="CF295" s="3"/>
      <c r="CG295" s="3"/>
      <c r="CH295" s="3"/>
      <c r="CI295" s="3"/>
      <c r="CJ295" s="3"/>
      <c r="CK295" s="3"/>
      <c r="CL295" s="3"/>
      <c r="CM295" s="3"/>
      <c r="CN295" s="3"/>
    </row>
    <row r="296" spans="1:92" x14ac:dyDescent="0.3">
      <c r="A296" s="13" t="s">
        <v>316</v>
      </c>
      <c r="B296" s="3" t="str">
        <f>VLOOKUP(A296,'[1]BASE DTPA'!A:CN,2,0)</f>
        <v>1 FONAM</v>
      </c>
      <c r="C296" s="3" t="str">
        <f>VLOOKUP(A296,'[1]BASE DTPA'!A:CQ,3,0)</f>
        <v>ACEPTACIÓN OFERTA FONAM 061 DE 2025</v>
      </c>
      <c r="D296" s="3" t="str">
        <f>VLOOKUP(A296,'[1]BASE DTPA'!A:CR,4,0)</f>
        <v xml:space="preserve">CONSTRUCCIONES MONTAJES Y PARTES ELECTRICAS S.A.S
</v>
      </c>
      <c r="E296" s="14">
        <f>VLOOKUP(A296,'[1]BASE DTPA'!A:CS,5,0)</f>
        <v>45917</v>
      </c>
      <c r="F296" s="5" t="str">
        <f>VLOOKUP(A296,'[1]BASE DTPA'!A:CT,6,0)</f>
        <v>PA07-3202008-9-020 Adquirir equipos Insumos y materiales para el PNN Munchique para implementar los instrumentos de planeación (planes de manejo / rem u otros programas y lineamientos) de la entidad, en el marco de la conservación de la diversidad biológica de las áreas protegidas del SINAP nacional</v>
      </c>
      <c r="G296" s="3" t="str">
        <f>VLOOKUP(A296,'[1]BASE DTPA'!A:CU,7,0)</f>
        <v>N-A</v>
      </c>
      <c r="H296" s="3" t="str">
        <f>VLOOKUP(A296,'[1]BASE DTPA'!A:CV,8,0)</f>
        <v>5 MÍNIMA CUANTÍA</v>
      </c>
      <c r="I296" s="3" t="str">
        <f>VLOOKUP(A296,'[1]BASE DTPA'!A:CW,9,0)</f>
        <v>3 COMPRAVENTA y/o SUMINISTRO</v>
      </c>
      <c r="J296" s="1" t="str">
        <f>VLOOKUP(A296,'[1]BASE DTPA'!A:CX,10,0)</f>
        <v>COMPRAVENTA</v>
      </c>
      <c r="K296" s="1">
        <f>VLOOKUP(A296,'[1]BASE DTPA'!A:CY,11,0)</f>
        <v>31162800</v>
      </c>
      <c r="L296" s="6" t="str">
        <f>VLOOKUP(A296,'[1]BASE DTPA'!A:CZ,15,0)</f>
        <v>N/A</v>
      </c>
      <c r="M296" s="6">
        <f>VLOOKUP(A296,'[1]BASE DTPA'!A:DA,16,0)</f>
        <v>7241931</v>
      </c>
      <c r="N296" s="1" t="str">
        <f>VLOOKUP(A296,'[1]BASE DTPA'!A:DB,18,0)</f>
        <v>2 PERSONA JURIDICA</v>
      </c>
      <c r="O296" s="1" t="str">
        <f>VLOOKUP(A296,'[1]BASE DTPA'!A:DC,19,0)</f>
        <v>1 NIT</v>
      </c>
      <c r="P296" s="1">
        <f>VLOOKUP(A296,'[1]BASE DTPA'!A:DD,20,0)</f>
        <v>0</v>
      </c>
      <c r="Q296" s="1">
        <f>VLOOKUP(A296,'[1]BASE DTPA'!A:DE,22,0)</f>
        <v>900320303</v>
      </c>
      <c r="R296" s="1" t="str">
        <f>VLOOKUP(A296,'[1]BASE DTPA'!A:DF,38,0)</f>
        <v>PNN MUNCHIQUE</v>
      </c>
      <c r="S296" s="1">
        <f>VLOOKUP(A296,'[1]BASE DTPA'!A:DG,43,0)</f>
        <v>28</v>
      </c>
      <c r="T296" s="7">
        <f>VLOOKUP(A296,'[1]BASE DTPA'!A:DH,53,0)</f>
        <v>45922</v>
      </c>
      <c r="U296" s="15">
        <f>VLOOKUP(A296,'[1]BASE DTPA'!A:DI,54,0)</f>
        <v>45945</v>
      </c>
      <c r="V296" s="1">
        <f>VLOOKUP(A296,'[1]BASE DTPA'!A:DJ,79,0)</f>
        <v>0</v>
      </c>
      <c r="W296" s="1" t="str">
        <f>VLOOKUP(A296,'[1]BASE DTPA'!A:DK,68,0)</f>
        <v>VIGENTE</v>
      </c>
      <c r="X296" s="10" t="str">
        <f>VLOOKUP(A296,'[1]BASE DTPA'!A:DL,70,0)</f>
        <v xml:space="preserve">https://community.secop.gov.co/Public/Tendering/ContractDetailView/Index?UniqueIdentifier=CO1.PCCNTR.8335067 </v>
      </c>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c r="BI296" s="3"/>
      <c r="BJ296" s="3"/>
      <c r="BK296" s="3"/>
      <c r="BL296" s="3"/>
      <c r="BM296" s="3"/>
      <c r="BN296" s="3"/>
      <c r="BO296" s="3"/>
      <c r="BP296" s="3"/>
      <c r="BQ296" s="3"/>
      <c r="BR296" s="3"/>
      <c r="BS296" s="3"/>
      <c r="BT296" s="3"/>
      <c r="BU296" s="3"/>
      <c r="BV296" s="3"/>
      <c r="BW296" s="3"/>
      <c r="BX296" s="3"/>
      <c r="BY296" s="3"/>
      <c r="BZ296" s="3"/>
      <c r="CA296" s="3"/>
      <c r="CB296" s="3"/>
      <c r="CC296" s="3"/>
      <c r="CD296" s="3"/>
      <c r="CE296" s="3"/>
      <c r="CF296" s="3"/>
      <c r="CG296" s="3"/>
      <c r="CH296" s="3"/>
      <c r="CI296" s="3"/>
      <c r="CJ296" s="3"/>
      <c r="CK296" s="3"/>
      <c r="CL296" s="3"/>
      <c r="CM296" s="3"/>
      <c r="CN296" s="3"/>
    </row>
    <row r="297" spans="1:92" x14ac:dyDescent="0.3">
      <c r="A297" s="13" t="s">
        <v>317</v>
      </c>
      <c r="B297" s="3" t="str">
        <f>VLOOKUP(A297,'[1]BASE DTPA'!A:CN,2,0)</f>
        <v>1 FONAM</v>
      </c>
      <c r="C297" s="3" t="str">
        <f>VLOOKUP(A297,'[1]BASE DTPA'!A:CQ,3,0)</f>
        <v>ACEPTACIÓN OFERTA FONAM 057 DE 2025</v>
      </c>
      <c r="D297" s="3" t="str">
        <f>VLOOKUP(A297,'[1]BASE DTPA'!A:CR,4,0)</f>
        <v>EDISSON FERNANDO RIOS CORTES</v>
      </c>
      <c r="E297" s="14">
        <f>VLOOKUP(A297,'[1]BASE DTPA'!A:CS,5,0)</f>
        <v>45915</v>
      </c>
      <c r="F297" s="5" t="str">
        <f>VLOOKUP(A297,'[1]BASE DTPA'!A:CT,6,0)</f>
        <v>PA00-3202008-12-078 Prestar servicio logístico para el desarrollo de espacios de la Dirección Territorial Pacífico para fortalecer los procesos de divulgación y promoción de las áreas protegidas. Lote 1 PNN MUNCHIQUE</v>
      </c>
      <c r="G297" s="3" t="str">
        <f>VLOOKUP(A297,'[1]BASE DTPA'!A:CU,7,0)</f>
        <v>N-A</v>
      </c>
      <c r="H297" s="3" t="str">
        <f>VLOOKUP(A297,'[1]BASE DTPA'!A:CV,8,0)</f>
        <v>5 MÍNIMA CUANTÍA</v>
      </c>
      <c r="I297" s="3" t="str">
        <f>VLOOKUP(A297,'[1]BASE DTPA'!A:CW,9,0)</f>
        <v>20 OTROS</v>
      </c>
      <c r="J297" s="1" t="str">
        <f>VLOOKUP(A297,'[1]BASE DTPA'!A:CX,10,0)</f>
        <v>SERVICIOS</v>
      </c>
      <c r="K297" s="1">
        <f>VLOOKUP(A297,'[1]BASE DTPA'!A:CY,11,0)</f>
        <v>90111600</v>
      </c>
      <c r="L297" s="6" t="str">
        <f>VLOOKUP(A297,'[1]BASE DTPA'!A:CZ,15,0)</f>
        <v>N/A</v>
      </c>
      <c r="M297" s="6">
        <f>VLOOKUP(A297,'[1]BASE DTPA'!A:DA,16,0)</f>
        <v>7509000</v>
      </c>
      <c r="N297" s="1" t="str">
        <f>VLOOKUP(A297,'[1]BASE DTPA'!A:DB,18,0)</f>
        <v>1 PERSONA NATURAL</v>
      </c>
      <c r="O297" s="1" t="str">
        <f>VLOOKUP(A297,'[1]BASE DTPA'!A:DC,19,0)</f>
        <v>3 CÉDULA DE CIUDADANÍA</v>
      </c>
      <c r="P297" s="1">
        <f>VLOOKUP(A297,'[1]BASE DTPA'!A:DD,20,0)</f>
        <v>10300171</v>
      </c>
      <c r="Q297" s="1">
        <f>VLOOKUP(A297,'[1]BASE DTPA'!A:DE,22,0)</f>
        <v>0</v>
      </c>
      <c r="R297" s="1" t="str">
        <f>VLOOKUP(A297,'[1]BASE DTPA'!A:DF,38,0)</f>
        <v>PNN MUNCHIQUE</v>
      </c>
      <c r="S297" s="1">
        <f>VLOOKUP(A297,'[1]BASE DTPA'!A:DG,43,0)</f>
        <v>85</v>
      </c>
      <c r="T297" s="7">
        <f>VLOOKUP(A297,'[1]BASE DTPA'!A:DH,53,0)</f>
        <v>45918</v>
      </c>
      <c r="U297" s="15">
        <f>VLOOKUP(A297,'[1]BASE DTPA'!A:DI,54,0)</f>
        <v>46001</v>
      </c>
      <c r="V297" s="1">
        <f>VLOOKUP(A297,'[1]BASE DTPA'!A:DJ,79,0)</f>
        <v>0</v>
      </c>
      <c r="W297" s="1" t="str">
        <f>VLOOKUP(A297,'[1]BASE DTPA'!A:DK,68,0)</f>
        <v>VIGENTE</v>
      </c>
      <c r="X297" s="10" t="str">
        <f>VLOOKUP(A297,'[1]BASE DTPA'!A:DL,70,0)</f>
        <v xml:space="preserve">https://community.secop.gov.co/Public/Tendering/ContractDetailView/Index?UniqueIdentifier=CO1.PCCNTR.8324646 </v>
      </c>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c r="BI297" s="3"/>
      <c r="BJ297" s="3"/>
      <c r="BK297" s="3"/>
      <c r="BL297" s="3"/>
      <c r="BM297" s="3"/>
      <c r="BN297" s="3"/>
      <c r="BO297" s="3"/>
      <c r="BP297" s="3"/>
      <c r="BQ297" s="3"/>
      <c r="BR297" s="3"/>
      <c r="BS297" s="3"/>
      <c r="BT297" s="3"/>
      <c r="BU297" s="3"/>
      <c r="BV297" s="3"/>
      <c r="BW297" s="3"/>
      <c r="BX297" s="3"/>
      <c r="BY297" s="3"/>
      <c r="BZ297" s="3"/>
      <c r="CA297" s="3"/>
      <c r="CB297" s="3"/>
      <c r="CC297" s="3"/>
      <c r="CD297" s="3"/>
      <c r="CE297" s="3"/>
      <c r="CF297" s="3"/>
      <c r="CG297" s="3"/>
      <c r="CH297" s="3"/>
      <c r="CI297" s="3"/>
      <c r="CJ297" s="3"/>
      <c r="CK297" s="3"/>
      <c r="CL297" s="3"/>
      <c r="CM297" s="3"/>
      <c r="CN297" s="3"/>
    </row>
    <row r="298" spans="1:92" x14ac:dyDescent="0.3">
      <c r="A298" s="13" t="s">
        <v>318</v>
      </c>
      <c r="B298" s="3" t="str">
        <f>VLOOKUP(A298,'[1]BASE DTPA'!A:CN,2,0)</f>
        <v>2 NACION</v>
      </c>
      <c r="C298" s="3" t="str">
        <f>VLOOKUP(A298,'[1]BASE DTPA'!A:CQ,3,0)</f>
        <v>ACEPTACIÓN OFERTA NACIÓN 062 DE 2025</v>
      </c>
      <c r="D298" s="3" t="str">
        <f>VLOOKUP(A298,'[1]BASE DTPA'!A:CR,4,0)</f>
        <v>IPS OCUPACIONAL SANTA CLARA S. A. S.</v>
      </c>
      <c r="E298" s="14">
        <f>VLOOKUP(A298,'[1]BASE DTPA'!A:CS,5,0)</f>
        <v>45918</v>
      </c>
      <c r="F298" s="5" t="str">
        <f>VLOOKUP(A298,'[1]BASE DTPA'!A:CT,6,0)</f>
        <v>PA00-P3299060-060 Adquirir el servicio de toma de exámenes médicos laborales de ingreso, periódicos y de retiro para los funcionarios de la Dirección Territorial Pacífico y sus áreas protegidas, en el marco del fortalecimiento de la capacidad institucional.</v>
      </c>
      <c r="G298" s="3" t="str">
        <f>VLOOKUP(A298,'[1]BASE DTPA'!A:CU,7,0)</f>
        <v>N-A</v>
      </c>
      <c r="H298" s="3" t="str">
        <f>VLOOKUP(A298,'[1]BASE DTPA'!A:CV,8,0)</f>
        <v>5 MÍNIMA CUANTÍA</v>
      </c>
      <c r="I298" s="3" t="str">
        <f>VLOOKUP(A298,'[1]BASE DTPA'!A:CW,9,0)</f>
        <v>15 PRESTACIÓN DE SERVICIOS DE SALUD</v>
      </c>
      <c r="J298" s="1" t="str">
        <f>VLOOKUP(A298,'[1]BASE DTPA'!A:CX,10,0)</f>
        <v>SERVICIOS</v>
      </c>
      <c r="K298" s="1">
        <f>VLOOKUP(A298,'[1]BASE DTPA'!A:CY,11,0)</f>
        <v>85101500</v>
      </c>
      <c r="L298" s="6" t="str">
        <f>VLOOKUP(A298,'[1]BASE DTPA'!A:CZ,15,0)</f>
        <v>N/A</v>
      </c>
      <c r="M298" s="6">
        <f>VLOOKUP(A298,'[1]BASE DTPA'!A:DA,16,0)</f>
        <v>30239000</v>
      </c>
      <c r="N298" s="1" t="str">
        <f>VLOOKUP(A298,'[1]BASE DTPA'!A:DB,18,0)</f>
        <v>2 PERSONA JURIDICA</v>
      </c>
      <c r="O298" s="1" t="str">
        <f>VLOOKUP(A298,'[1]BASE DTPA'!A:DC,19,0)</f>
        <v>1 NIT</v>
      </c>
      <c r="P298" s="1">
        <f>VLOOKUP(A298,'[1]BASE DTPA'!A:DD,20,0)</f>
        <v>0</v>
      </c>
      <c r="Q298" s="1">
        <f>VLOOKUP(A298,'[1]BASE DTPA'!A:DE,22,0)</f>
        <v>900207684</v>
      </c>
      <c r="R298" s="1" t="str">
        <f>VLOOKUP(A298,'[1]BASE DTPA'!A:DF,38,0)</f>
        <v>DTPA</v>
      </c>
      <c r="S298" s="1">
        <f>VLOOKUP(A298,'[1]BASE DTPA'!A:DG,43,0)</f>
        <v>54</v>
      </c>
      <c r="T298" s="7">
        <f>VLOOKUP(A298,'[1]BASE DTPA'!A:DH,53,0)</f>
        <v>45926</v>
      </c>
      <c r="U298" s="7">
        <f>VLOOKUP(A298,'[1]BASE DTPA'!A:DI,54,0)</f>
        <v>45996</v>
      </c>
      <c r="V298" s="1">
        <f>VLOOKUP(A298,'[1]BASE DTPA'!A:DJ,79,0)</f>
        <v>0</v>
      </c>
      <c r="W298" s="1" t="str">
        <f>VLOOKUP(A298,'[1]BASE DTPA'!A:DK,68,0)</f>
        <v>VIGENTE</v>
      </c>
      <c r="X298" s="10" t="str">
        <f>VLOOKUP(A298,'[1]BASE DTPA'!A:DL,70,0)</f>
        <v xml:space="preserve">https://community.secop.gov.co/Public/Tendering/ContractDetailView/Index?UniqueIdentifier=CO1.PCCNTR.8336327 </v>
      </c>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c r="BI298" s="3"/>
      <c r="BJ298" s="3"/>
      <c r="BK298" s="3"/>
      <c r="BL298" s="3"/>
      <c r="BM298" s="3"/>
      <c r="BN298" s="3"/>
      <c r="BO298" s="3"/>
      <c r="BP298" s="3"/>
      <c r="BQ298" s="3"/>
      <c r="BR298" s="3"/>
      <c r="BS298" s="3"/>
      <c r="BT298" s="3"/>
      <c r="BU298" s="3"/>
      <c r="BV298" s="3"/>
      <c r="BW298" s="3"/>
      <c r="BX298" s="3"/>
      <c r="BY298" s="3"/>
      <c r="BZ298" s="3"/>
      <c r="CA298" s="3"/>
      <c r="CB298" s="3"/>
      <c r="CC298" s="3"/>
      <c r="CD298" s="3"/>
      <c r="CE298" s="3"/>
      <c r="CF298" s="3"/>
      <c r="CG298" s="3"/>
      <c r="CH298" s="3"/>
      <c r="CI298" s="3"/>
      <c r="CJ298" s="3"/>
      <c r="CK298" s="3"/>
      <c r="CL298" s="3"/>
      <c r="CM298" s="3"/>
      <c r="CN298" s="3"/>
    </row>
    <row r="299" spans="1:92" x14ac:dyDescent="0.3">
      <c r="A299" s="13" t="s">
        <v>319</v>
      </c>
      <c r="B299" s="3" t="str">
        <f>VLOOKUP(A299,'[1]BASE DTPA'!A:CN,2,0)</f>
        <v>1 FONAM</v>
      </c>
      <c r="C299" s="3" t="str">
        <f>VLOOKUP(A299,'[1]BASE DTPA'!A:CQ,3,0)</f>
        <v>ACEPTACIÓN OFERTA FONAM 066 DE 2025</v>
      </c>
      <c r="D299" s="3" t="str">
        <f>VLOOKUP(A299,'[1]BASE DTPA'!A:CR,4,0)</f>
        <v xml:space="preserve">EL MUNDO ES TUYO S.A.S
</v>
      </c>
      <c r="E299" s="14">
        <f>VLOOKUP(A299,'[1]BASE DTPA'!A:CS,5,0)</f>
        <v>45930</v>
      </c>
      <c r="F299" s="5" t="str">
        <f>VLOOKUP(A299,'[1]BASE DTPA'!A:CT,6,0)</f>
        <v>PA11-3202010-25-002; PA11-3202010-25-004; PA11-3202010-25-005; PA11-3202056-5-006 Prestar servicios de apoyo logístico para el desarrollo de espacios de capacitación, sensibilización y socialización relacionados con el Santuario de Fauna y Flora Malpelo, en el marco de las estrategias de conservación de la diversidad biológica de las áreas protegidas que integran el Sistema Nacional de áreas Protegidas - SINAP</v>
      </c>
      <c r="G299" s="3" t="str">
        <f>VLOOKUP(A299,'[1]BASE DTPA'!A:CU,7,0)</f>
        <v>N-A</v>
      </c>
      <c r="H299" s="3" t="str">
        <f>VLOOKUP(A299,'[1]BASE DTPA'!A:CV,8,0)</f>
        <v>5 MÍNIMA CUANTÍA</v>
      </c>
      <c r="I299" s="3" t="str">
        <f>VLOOKUP(A299,'[1]BASE DTPA'!A:CW,9,0)</f>
        <v>20 OTROS</v>
      </c>
      <c r="J299" s="1" t="str">
        <f>VLOOKUP(A299,'[1]BASE DTPA'!A:CX,10,0)</f>
        <v>SERVICIOS</v>
      </c>
      <c r="K299" s="1">
        <f>VLOOKUP(A299,'[1]BASE DTPA'!A:CY,11,0)</f>
        <v>44120000</v>
      </c>
      <c r="L299" s="6" t="str">
        <f>VLOOKUP(A299,'[1]BASE DTPA'!A:CZ,15,0)</f>
        <v>N/A</v>
      </c>
      <c r="M299" s="6">
        <f>VLOOKUP(A299,'[1]BASE DTPA'!A:DA,16,0)</f>
        <v>30000000</v>
      </c>
      <c r="N299" s="1" t="str">
        <f>VLOOKUP(A299,'[1]BASE DTPA'!A:DB,18,0)</f>
        <v>2 PERSONA JURIDICA</v>
      </c>
      <c r="O299" s="1" t="str">
        <f>VLOOKUP(A299,'[1]BASE DTPA'!A:DC,19,0)</f>
        <v>1 NIT</v>
      </c>
      <c r="P299" s="1">
        <f>VLOOKUP(A299,'[1]BASE DTPA'!A:DD,20,0)</f>
        <v>0</v>
      </c>
      <c r="Q299" s="1">
        <f>VLOOKUP(A299,'[1]BASE DTPA'!A:DE,22,0)</f>
        <v>901679326</v>
      </c>
      <c r="R299" s="1" t="str">
        <f>VLOOKUP(A299,'[1]BASE DTPA'!A:DF,38,0)</f>
        <v>SFF MALPELO</v>
      </c>
      <c r="S299" s="1">
        <f>VLOOKUP(A299,'[1]BASE DTPA'!A:DG,43,0)</f>
        <v>61</v>
      </c>
      <c r="T299" s="7">
        <f>VLOOKUP(A299,'[1]BASE DTPA'!A:DH,53,0)</f>
        <v>45938</v>
      </c>
      <c r="U299" s="15">
        <f>VLOOKUP(A299,'[1]BASE DTPA'!A:DI,54,0)</f>
        <v>45991</v>
      </c>
      <c r="V299" s="1">
        <f>VLOOKUP(A299,'[1]BASE DTPA'!A:DJ,79,0)</f>
        <v>0</v>
      </c>
      <c r="W299" s="1" t="str">
        <f>VLOOKUP(A299,'[1]BASE DTPA'!A:DK,68,0)</f>
        <v>VIGENTE</v>
      </c>
      <c r="X299" s="10" t="str">
        <f>VLOOKUP(A299,'[1]BASE DTPA'!A:DL,70,0)</f>
        <v xml:space="preserve">https://community.secop.gov.co/Public/Tendering/ContractDetailView/Index?UniqueIdentifier=CO1.PCCNTR.8386239 </v>
      </c>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c r="BI299" s="3"/>
      <c r="BJ299" s="3"/>
      <c r="BK299" s="3"/>
      <c r="BL299" s="3"/>
      <c r="BM299" s="3"/>
      <c r="BN299" s="3"/>
      <c r="BO299" s="3"/>
      <c r="BP299" s="3"/>
      <c r="BQ299" s="3"/>
      <c r="BR299" s="3"/>
      <c r="BS299" s="3"/>
      <c r="BT299" s="3"/>
      <c r="BU299" s="3"/>
      <c r="BV299" s="3"/>
      <c r="BW299" s="3"/>
      <c r="BX299" s="3"/>
      <c r="BY299" s="3"/>
      <c r="BZ299" s="3"/>
      <c r="CA299" s="3"/>
      <c r="CB299" s="3"/>
      <c r="CC299" s="3"/>
      <c r="CD299" s="3"/>
      <c r="CE299" s="3"/>
      <c r="CF299" s="3"/>
      <c r="CG299" s="3"/>
      <c r="CH299" s="3"/>
      <c r="CI299" s="3"/>
      <c r="CJ299" s="3"/>
      <c r="CK299" s="3"/>
      <c r="CL299" s="3"/>
      <c r="CM299" s="3"/>
      <c r="CN299" s="3"/>
    </row>
    <row r="300" spans="1:92" x14ac:dyDescent="0.3">
      <c r="A300" s="13" t="s">
        <v>320</v>
      </c>
      <c r="B300" s="3" t="str">
        <f>VLOOKUP(A300,'[1]BASE DTPA'!A:CN,2,0)</f>
        <v>1 FONAM</v>
      </c>
      <c r="C300" s="3" t="str">
        <f>VLOOKUP(A300,'[1]BASE DTPA'!A:CQ,3,0)</f>
        <v>ACEPTACIÓN OFERTA FONAM 063 DE 2025</v>
      </c>
      <c r="D300" s="3" t="str">
        <f>VLOOKUP(A300,'[1]BASE DTPA'!A:CR,4,0)</f>
        <v>MAR ANTIGUO S.A.S</v>
      </c>
      <c r="E300" s="14">
        <f>VLOOKUP(A300,'[1]BASE DTPA'!A:CS,5,0)</f>
        <v>45919</v>
      </c>
      <c r="F300" s="5" t="str">
        <f>VLOOKUP(A300,'[1]BASE DTPA'!A:CT,6,0)</f>
        <v>PA05-3202010-25-035 Adquirir raciones de campaña para el Parque Nacional Natural Gorgona para fortalecer las acciones operativas y de ecoturismo, en el marco de la conservación de la diversidad biológica de las áreas protegidas del SINAP nacional</v>
      </c>
      <c r="G300" s="3" t="str">
        <f>VLOOKUP(A300,'[1]BASE DTPA'!A:CU,7,0)</f>
        <v>N-A</v>
      </c>
      <c r="H300" s="3" t="str">
        <f>VLOOKUP(A300,'[1]BASE DTPA'!A:CV,8,0)</f>
        <v>5 MÍNIMA CUANTÍA</v>
      </c>
      <c r="I300" s="3" t="str">
        <f>VLOOKUP(A300,'[1]BASE DTPA'!A:CW,9,0)</f>
        <v>3 COMPRAVENTA y/o SUMINISTRO</v>
      </c>
      <c r="J300" s="1" t="str">
        <f>VLOOKUP(A300,'[1]BASE DTPA'!A:CX,10,0)</f>
        <v>COMPRAVENTA</v>
      </c>
      <c r="K300" s="1">
        <f>VLOOKUP(A300,'[1]BASE DTPA'!A:CY,11,0)</f>
        <v>50467007</v>
      </c>
      <c r="L300" s="6" t="str">
        <f>VLOOKUP(A300,'[1]BASE DTPA'!A:CZ,15,0)</f>
        <v>N/A</v>
      </c>
      <c r="M300" s="6">
        <f>VLOOKUP(A300,'[1]BASE DTPA'!A:DA,16,0)</f>
        <v>15857972</v>
      </c>
      <c r="N300" s="1" t="str">
        <f>VLOOKUP(A300,'[1]BASE DTPA'!A:DB,18,0)</f>
        <v>2 PERSONA JURIDICA</v>
      </c>
      <c r="O300" s="1" t="str">
        <f>VLOOKUP(A300,'[1]BASE DTPA'!A:DC,19,0)</f>
        <v>1 NIT</v>
      </c>
      <c r="P300" s="1">
        <f>VLOOKUP(A300,'[1]BASE DTPA'!A:DD,20,0)</f>
        <v>0</v>
      </c>
      <c r="Q300" s="1">
        <f>VLOOKUP(A300,'[1]BASE DTPA'!A:DE,22,0)</f>
        <v>900034591</v>
      </c>
      <c r="R300" s="1" t="str">
        <f>VLOOKUP(A300,'[1]BASE DTPA'!A:DF,38,0)</f>
        <v>PNN GORGONA</v>
      </c>
      <c r="S300" s="1">
        <f>VLOOKUP(A300,'[1]BASE DTPA'!A:DG,43,0)</f>
        <v>20</v>
      </c>
      <c r="T300" s="7">
        <f>VLOOKUP(A300,'[1]BASE DTPA'!A:DH,53,0)</f>
        <v>45924</v>
      </c>
      <c r="U300" s="15">
        <f>VLOOKUP(A300,'[1]BASE DTPA'!A:DI,54,0)</f>
        <v>45943</v>
      </c>
      <c r="V300" s="1">
        <f>VLOOKUP(A300,'[1]BASE DTPA'!A:DJ,79,0)</f>
        <v>0</v>
      </c>
      <c r="W300" s="1" t="str">
        <f>VLOOKUP(A300,'[1]BASE DTPA'!A:DK,68,0)</f>
        <v>VIGENTE</v>
      </c>
      <c r="X300" s="10" t="str">
        <f>VLOOKUP(A300,'[1]BASE DTPA'!A:DL,70,0)</f>
        <v xml:space="preserve">https://community.secop.gov.co/Public/Tendering/ContractDetailView/Index?UniqueIdentifier=CO1.PCCNTR.8342863 </v>
      </c>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c r="BI300" s="3"/>
      <c r="BJ300" s="3"/>
      <c r="BK300" s="3"/>
      <c r="BL300" s="3"/>
      <c r="BM300" s="3"/>
      <c r="BN300" s="3"/>
      <c r="BO300" s="3"/>
      <c r="BP300" s="3"/>
      <c r="BQ300" s="3"/>
      <c r="BR300" s="3"/>
      <c r="BS300" s="3"/>
      <c r="BT300" s="3"/>
      <c r="BU300" s="3"/>
      <c r="BV300" s="3"/>
      <c r="BW300" s="3"/>
      <c r="BX300" s="3"/>
      <c r="BY300" s="3"/>
      <c r="BZ300" s="3"/>
      <c r="CA300" s="3"/>
      <c r="CB300" s="3"/>
      <c r="CC300" s="3"/>
      <c r="CD300" s="3"/>
      <c r="CE300" s="3"/>
      <c r="CF300" s="3"/>
      <c r="CG300" s="3"/>
      <c r="CH300" s="3"/>
      <c r="CI300" s="3"/>
      <c r="CJ300" s="3"/>
      <c r="CK300" s="3"/>
      <c r="CL300" s="3"/>
      <c r="CM300" s="3"/>
      <c r="CN300" s="3"/>
    </row>
    <row r="301" spans="1:92" x14ac:dyDescent="0.3">
      <c r="A301" s="13" t="s">
        <v>321</v>
      </c>
      <c r="B301" s="3" t="str">
        <f>VLOOKUP(A301,'[1]BASE DTPA'!A:CN,2,0)</f>
        <v>1 FONAM</v>
      </c>
      <c r="C301" s="3" t="str">
        <f>VLOOKUP(A301,'[1]BASE DTPA'!A:CQ,3,0)</f>
        <v>ACEPTACIÓN OFERTA FONAM 064 DE 2025</v>
      </c>
      <c r="D301" s="3" t="str">
        <f>VLOOKUP(A301,'[1]BASE DTPA'!A:CR,4,0)</f>
        <v>MAR ANTIGUO S.A.S</v>
      </c>
      <c r="E301" s="14">
        <f>VLOOKUP(A301,'[1]BASE DTPA'!A:CS,5,0)</f>
        <v>45922</v>
      </c>
      <c r="F301" s="5" t="str">
        <f>VLOOKUP(A301,'[1]BASE DTPA'!A:CT,6,0)</f>
        <v>PA01-3202008-9-020 PA01-3202056-5-019 PA01-3202056-5-018 Adquirir accesorios para equipos tecnológicos para el DNMI Cabo Manglares, que fortalezcan las acciones en los procesos de educación e implementación de instrumento de planeación.</v>
      </c>
      <c r="G301" s="3" t="str">
        <f>VLOOKUP(A301,'[1]BASE DTPA'!A:CU,7,0)</f>
        <v>N-A</v>
      </c>
      <c r="H301" s="3" t="str">
        <f>VLOOKUP(A301,'[1]BASE DTPA'!A:CV,8,0)</f>
        <v>5 MÍNIMA CUANTÍA</v>
      </c>
      <c r="I301" s="3" t="str">
        <f>VLOOKUP(A301,'[1]BASE DTPA'!A:CW,9,0)</f>
        <v>3 COMPRAVENTA y/o SUMINISTRO</v>
      </c>
      <c r="J301" s="1" t="str">
        <f>VLOOKUP(A301,'[1]BASE DTPA'!A:CX,10,0)</f>
        <v>COMPRAVENTA</v>
      </c>
      <c r="K301" s="1">
        <f>VLOOKUP(A301,'[1]BASE DTPA'!A:CY,11,0)</f>
        <v>45121600</v>
      </c>
      <c r="L301" s="6" t="str">
        <f>VLOOKUP(A301,'[1]BASE DTPA'!A:CZ,15,0)</f>
        <v>N/A</v>
      </c>
      <c r="M301" s="6">
        <f>VLOOKUP(A301,'[1]BASE DTPA'!A:DA,16,0)</f>
        <v>2516580</v>
      </c>
      <c r="N301" s="1" t="str">
        <f>VLOOKUP(A301,'[1]BASE DTPA'!A:DB,18,0)</f>
        <v>2 PERSONA JURIDICA</v>
      </c>
      <c r="O301" s="1" t="str">
        <f>VLOOKUP(A301,'[1]BASE DTPA'!A:DC,19,0)</f>
        <v>1 NIT</v>
      </c>
      <c r="P301" s="1">
        <f>VLOOKUP(A301,'[1]BASE DTPA'!A:DD,20,0)</f>
        <v>0</v>
      </c>
      <c r="Q301" s="1">
        <f>VLOOKUP(A301,'[1]BASE DTPA'!A:DE,22,0)</f>
        <v>900034591</v>
      </c>
      <c r="R301" s="1" t="str">
        <f>VLOOKUP(A301,'[1]BASE DTPA'!A:DF,38,0)</f>
        <v>DNMI CABO MANGLARES</v>
      </c>
      <c r="S301" s="1">
        <f>VLOOKUP(A301,'[1]BASE DTPA'!A:DG,43,0)</f>
        <v>30</v>
      </c>
      <c r="T301" s="7">
        <f>VLOOKUP(A301,'[1]BASE DTPA'!A:DH,53,0)</f>
        <v>45924</v>
      </c>
      <c r="U301" s="15">
        <f>VLOOKUP(A301,'[1]BASE DTPA'!A:DI,54,0)</f>
        <v>45960</v>
      </c>
      <c r="V301" s="1">
        <f>VLOOKUP(A301,'[1]BASE DTPA'!A:DJ,79,0)</f>
        <v>0</v>
      </c>
      <c r="W301" s="1" t="str">
        <f>VLOOKUP(A301,'[1]BASE DTPA'!A:DK,68,0)</f>
        <v>VIGENTE</v>
      </c>
      <c r="X301" s="10" t="str">
        <f>VLOOKUP(A301,'[1]BASE DTPA'!A:DL,70,0)</f>
        <v xml:space="preserve">https://community.secop.gov.co/Public/Tendering/ContractDetailView/Index?UniqueIdentifier=CO1.PCCNTR.8353317 </v>
      </c>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c r="BI301" s="3"/>
      <c r="BJ301" s="3"/>
      <c r="BK301" s="3"/>
      <c r="BL301" s="3"/>
      <c r="BM301" s="3"/>
      <c r="BN301" s="3"/>
      <c r="BO301" s="3"/>
      <c r="BP301" s="3"/>
      <c r="BQ301" s="3"/>
      <c r="BR301" s="3"/>
      <c r="BS301" s="3"/>
      <c r="BT301" s="3"/>
      <c r="BU301" s="3"/>
      <c r="BV301" s="3"/>
      <c r="BW301" s="3"/>
      <c r="BX301" s="3"/>
      <c r="BY301" s="3"/>
      <c r="BZ301" s="3"/>
      <c r="CA301" s="3"/>
      <c r="CB301" s="3"/>
      <c r="CC301" s="3"/>
      <c r="CD301" s="3"/>
      <c r="CE301" s="3"/>
      <c r="CF301" s="3"/>
      <c r="CG301" s="3"/>
      <c r="CH301" s="3"/>
      <c r="CI301" s="3"/>
      <c r="CJ301" s="3"/>
      <c r="CK301" s="3"/>
      <c r="CL301" s="3"/>
      <c r="CM301" s="3"/>
      <c r="CN301" s="3"/>
    </row>
    <row r="302" spans="1:92" x14ac:dyDescent="0.3">
      <c r="A302" s="13" t="s">
        <v>322</v>
      </c>
      <c r="B302" s="3" t="str">
        <f>VLOOKUP(A302,'[1]BASE DTPA'!A:CN,2,0)</f>
        <v>1 FONAM</v>
      </c>
      <c r="C302" s="3" t="str">
        <f>VLOOKUP(A302,'[1]BASE DTPA'!A:CQ,3,0)</f>
        <v>ACEPTACIÓN OFERTA FONAM 065 DE 2025</v>
      </c>
      <c r="D302" s="3" t="str">
        <f>VLOOKUP(A302,'[1]BASE DTPA'!A:CR,4,0)</f>
        <v>MAR 10 S.A.S</v>
      </c>
      <c r="E302" s="14">
        <f>VLOOKUP(A302,'[1]BASE DTPA'!A:CS,5,0)</f>
        <v>45926</v>
      </c>
      <c r="F302" s="5" t="str">
        <f>VLOOKUP(A302,'[1]BASE DTPA'!A:CT,6,0)</f>
        <v>PA09-3202032-1-026 Prestar servicios de mantenimiento correctivo y preventivo a todo costo de los medios de transporte del PNN Uramba Bahía Málaga, utilizados en el desarrollo de las actividades de prevención, vigilancia y control.</v>
      </c>
      <c r="G302" s="3" t="str">
        <f>VLOOKUP(A302,'[1]BASE DTPA'!A:CU,7,0)</f>
        <v>N-A</v>
      </c>
      <c r="H302" s="3" t="str">
        <f>VLOOKUP(A302,'[1]BASE DTPA'!A:CV,8,0)</f>
        <v>5 MÍNIMA CUANTÍA</v>
      </c>
      <c r="I302" s="3" t="str">
        <f>VLOOKUP(A302,'[1]BASE DTPA'!A:CW,9,0)</f>
        <v>3 COMPRAVENTA y/o SUMINISTRO</v>
      </c>
      <c r="J302" s="1" t="str">
        <f>VLOOKUP(A302,'[1]BASE DTPA'!A:CX,10,0)</f>
        <v>SERVICIOS</v>
      </c>
      <c r="K302" s="1">
        <f>VLOOKUP(A302,'[1]BASE DTPA'!A:CY,11,0)</f>
        <v>78181500</v>
      </c>
      <c r="L302" s="6" t="str">
        <f>VLOOKUP(A302,'[1]BASE DTPA'!A:CZ,15,0)</f>
        <v>N/A</v>
      </c>
      <c r="M302" s="6">
        <f>VLOOKUP(A302,'[1]BASE DTPA'!A:DA,16,0)</f>
        <v>50000000</v>
      </c>
      <c r="N302" s="1" t="str">
        <f>VLOOKUP(A302,'[1]BASE DTPA'!A:DB,18,0)</f>
        <v>2 PERSONA JURIDICA</v>
      </c>
      <c r="O302" s="1" t="str">
        <f>VLOOKUP(A302,'[1]BASE DTPA'!A:DC,19,0)</f>
        <v>1 NIT</v>
      </c>
      <c r="P302" s="1">
        <f>VLOOKUP(A302,'[1]BASE DTPA'!A:DD,20,0)</f>
        <v>0</v>
      </c>
      <c r="Q302" s="1">
        <f>VLOOKUP(A302,'[1]BASE DTPA'!A:DE,22,0)</f>
        <v>900284069</v>
      </c>
      <c r="R302" s="1" t="str">
        <f>VLOOKUP(A302,'[1]BASE DTPA'!A:DF,38,0)</f>
        <v>PNN URAMBA BAHÍA MÁLAGA</v>
      </c>
      <c r="S302" s="1">
        <f>VLOOKUP(A302,'[1]BASE DTPA'!A:DG,43,0)</f>
        <v>75</v>
      </c>
      <c r="T302" s="7">
        <f>VLOOKUP(A302,'[1]BASE DTPA'!A:DH,53,0)</f>
        <v>45939</v>
      </c>
      <c r="U302" s="15">
        <f>VLOOKUP(A302,'[1]BASE DTPA'!A:DI,54,0)</f>
        <v>46001</v>
      </c>
      <c r="V302" s="1">
        <f>VLOOKUP(A302,'[1]BASE DTPA'!A:DJ,79,0)</f>
        <v>0</v>
      </c>
      <c r="W302" s="1" t="str">
        <f>VLOOKUP(A302,'[1]BASE DTPA'!A:DK,68,0)</f>
        <v>VIGENTE</v>
      </c>
      <c r="X302" s="10" t="str">
        <f>VLOOKUP(A302,'[1]BASE DTPA'!A:DL,70,0)</f>
        <v xml:space="preserve">https://community.secop.gov.co/Public/Tendering/ContractDetailView/Index?UniqueIdentifier=CO1.PCCNTR.8370582 </v>
      </c>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c r="BI302" s="3"/>
      <c r="BJ302" s="3"/>
      <c r="BK302" s="3"/>
      <c r="BL302" s="3"/>
      <c r="BM302" s="3"/>
      <c r="BN302" s="3"/>
      <c r="BO302" s="3"/>
      <c r="BP302" s="3"/>
      <c r="BQ302" s="3"/>
      <c r="BR302" s="3"/>
      <c r="BS302" s="3"/>
      <c r="BT302" s="3"/>
      <c r="BU302" s="3"/>
      <c r="BV302" s="3"/>
      <c r="BW302" s="3"/>
      <c r="BX302" s="3"/>
      <c r="BY302" s="3"/>
      <c r="BZ302" s="3"/>
      <c r="CA302" s="3"/>
      <c r="CB302" s="3"/>
      <c r="CC302" s="3"/>
      <c r="CD302" s="3"/>
      <c r="CE302" s="3"/>
      <c r="CF302" s="3"/>
      <c r="CG302" s="3"/>
      <c r="CH302" s="3"/>
      <c r="CI302" s="3"/>
      <c r="CJ302" s="3"/>
      <c r="CK302" s="3"/>
      <c r="CL302" s="3"/>
      <c r="CM302" s="3"/>
      <c r="CN302" s="3"/>
    </row>
    <row r="303" spans="1:92" x14ac:dyDescent="0.3">
      <c r="A303" s="13" t="s">
        <v>323</v>
      </c>
      <c r="B303" s="3" t="str">
        <f>VLOOKUP(A303,'[1]BASE DTPA'!A:CN,2,0)</f>
        <v>1 FONAM</v>
      </c>
      <c r="C303" s="3" t="str">
        <f>VLOOKUP(A303,'[1]BASE DTPA'!A:CQ,3,0)</f>
        <v>ACEPTACIÓN OFERTA FONAM 067 DE 2025</v>
      </c>
      <c r="D303" s="3" t="str">
        <f>VLOOKUP(A303,'[1]BASE DTPA'!A:CR,4,0)</f>
        <v xml:space="preserve">LOGISTICA FERRETERA S.A.S
</v>
      </c>
      <c r="E303" s="14">
        <f>VLOOKUP(A303,'[1]BASE DTPA'!A:CS,5,0)</f>
        <v>45931</v>
      </c>
      <c r="F303" s="5" t="str">
        <f>VLOOKUP(A303,'[1]BASE DTPA'!A:CT,6,0)</f>
        <v>PA08-3202008-15-026 Adquirir materiales e insumos de ferretería para el PNN Sanquianga en el marco de la conservación de la diversidad biológica de las áreas protegidas del SINAP Nacional.</v>
      </c>
      <c r="G303" s="3" t="str">
        <f>VLOOKUP(A303,'[1]BASE DTPA'!A:CU,7,0)</f>
        <v>N-A</v>
      </c>
      <c r="H303" s="3" t="str">
        <f>VLOOKUP(A303,'[1]BASE DTPA'!A:CV,8,0)</f>
        <v>5 MÍNIMA CUANTÍA</v>
      </c>
      <c r="I303" s="3" t="str">
        <f>VLOOKUP(A303,'[1]BASE DTPA'!A:CW,9,0)</f>
        <v>3 COMPRAVENTA y/o SUMINISTRO</v>
      </c>
      <c r="J303" s="1" t="str">
        <f>VLOOKUP(A303,'[1]BASE DTPA'!A:CX,10,0)</f>
        <v>COMPRAVENTA</v>
      </c>
      <c r="K303" s="1">
        <f>VLOOKUP(A303,'[1]BASE DTPA'!A:CY,11,0)</f>
        <v>31162800</v>
      </c>
      <c r="L303" s="6" t="str">
        <f>VLOOKUP(A303,'[1]BASE DTPA'!A:CZ,15,0)</f>
        <v>N/A</v>
      </c>
      <c r="M303" s="25">
        <f>VLOOKUP(A303,'[1]BASE DTPA'!A:DA,16,0)</f>
        <v>8440869.5999999996</v>
      </c>
      <c r="N303" s="1" t="str">
        <f>VLOOKUP(A303,'[1]BASE DTPA'!A:DB,18,0)</f>
        <v>2 PERSONA JURIDICA</v>
      </c>
      <c r="O303" s="1" t="str">
        <f>VLOOKUP(A303,'[1]BASE DTPA'!A:DC,19,0)</f>
        <v>1 NIT</v>
      </c>
      <c r="P303" s="1">
        <f>VLOOKUP(A303,'[1]BASE DTPA'!A:DD,20,0)</f>
        <v>0</v>
      </c>
      <c r="Q303" s="1">
        <f>VLOOKUP(A303,'[1]BASE DTPA'!A:DE,22,0)</f>
        <v>900236553</v>
      </c>
      <c r="R303" s="1" t="str">
        <f>VLOOKUP(A303,'[1]BASE DTPA'!A:DF,38,0)</f>
        <v>PNN SANQUIANGA</v>
      </c>
      <c r="S303" s="1">
        <f>VLOOKUP(A303,'[1]BASE DTPA'!A:DG,43,0)</f>
        <v>30</v>
      </c>
      <c r="T303" s="7">
        <f>VLOOKUP(A303,'[1]BASE DTPA'!A:DH,53,0)</f>
        <v>45933</v>
      </c>
      <c r="U303" s="15">
        <f>VLOOKUP(A303,'[1]BASE DTPA'!A:DI,54,0)</f>
        <v>45960</v>
      </c>
      <c r="V303" s="1">
        <f>VLOOKUP(A303,'[1]BASE DTPA'!A:DJ,79,0)</f>
        <v>0</v>
      </c>
      <c r="W303" s="1" t="str">
        <f>VLOOKUP(A303,'[1]BASE DTPA'!A:DK,68,0)</f>
        <v>VIGENTE</v>
      </c>
      <c r="X303" s="10" t="str">
        <f>VLOOKUP(A303,'[1]BASE DTPA'!A:DL,70,0)</f>
        <v xml:space="preserve">https://community.secop.gov.co/Public/Tendering/ContractDetailView/Index?UniqueIdentifier=CO1.PCCNTR.8385489 </v>
      </c>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3"/>
      <c r="BP303" s="3"/>
      <c r="BQ303" s="3"/>
      <c r="BR303" s="3"/>
      <c r="BS303" s="3"/>
      <c r="BT303" s="3"/>
      <c r="BU303" s="3"/>
      <c r="BV303" s="3"/>
      <c r="BW303" s="3"/>
      <c r="BX303" s="3"/>
      <c r="BY303" s="3"/>
      <c r="BZ303" s="3"/>
      <c r="CA303" s="3"/>
      <c r="CB303" s="3"/>
      <c r="CC303" s="3"/>
      <c r="CD303" s="3"/>
      <c r="CE303" s="3"/>
      <c r="CF303" s="3"/>
      <c r="CG303" s="3"/>
      <c r="CH303" s="3"/>
      <c r="CI303" s="3"/>
      <c r="CJ303" s="3"/>
      <c r="CK303" s="3"/>
      <c r="CL303" s="3"/>
      <c r="CM303" s="3"/>
      <c r="CN303" s="3"/>
    </row>
    <row r="304" spans="1:92" x14ac:dyDescent="0.3">
      <c r="A304" s="13" t="s">
        <v>324</v>
      </c>
      <c r="B304" s="3" t="str">
        <f>VLOOKUP(A304,'[1]BASE DTPA'!A:CN,2,0)</f>
        <v>1 FONAM</v>
      </c>
      <c r="C304" s="3" t="str">
        <f>VLOOKUP(A304,'[1]BASE DTPA'!A:CQ,3,0)</f>
        <v>ACEPTACIÓN OFERTA FONAM 070 DE 2025</v>
      </c>
      <c r="D304" s="3" t="str">
        <f>VLOOKUP(A304,'[1]BASE DTPA'!A:CR,4,0)</f>
        <v xml:space="preserve">HNOVA INGENIERIA S.A.S
</v>
      </c>
      <c r="E304" s="14">
        <f>VLOOKUP(A304,'[1]BASE DTPA'!A:CS,5,0)</f>
        <v>45931</v>
      </c>
      <c r="F304" s="5" t="str">
        <f>VLOOKUP(A304,'[1]BASE DTPA'!A:CT,6,0)</f>
        <v>PA08-3202008-15-028 Adquirir elementos de protección personal para el desarrollo de las actividades misionales del PNN Sanquianga en el marco de la conservación de la diversidad biológica de las áreas protegidas del SINAP nacional.</v>
      </c>
      <c r="G304" s="3" t="str">
        <f>VLOOKUP(A304,'[1]BASE DTPA'!A:CU,7,0)</f>
        <v>N-A</v>
      </c>
      <c r="H304" s="3" t="str">
        <f>VLOOKUP(A304,'[1]BASE DTPA'!A:CV,8,0)</f>
        <v>5 MÍNIMA CUANTÍA</v>
      </c>
      <c r="I304" s="3" t="str">
        <f>VLOOKUP(A304,'[1]BASE DTPA'!A:CW,9,0)</f>
        <v>3 COMPRAVENTA y/o SUMINISTRO</v>
      </c>
      <c r="J304" s="1" t="str">
        <f>VLOOKUP(A304,'[1]BASE DTPA'!A:CX,10,0)</f>
        <v>COMPRAVENTA</v>
      </c>
      <c r="K304" s="1">
        <f>VLOOKUP(A304,'[1]BASE DTPA'!A:CY,11,0)</f>
        <v>46181500</v>
      </c>
      <c r="L304" s="6" t="str">
        <f>VLOOKUP(A304,'[1]BASE DTPA'!A:CZ,15,0)</f>
        <v>N/A</v>
      </c>
      <c r="M304" s="6">
        <f>VLOOKUP(A304,'[1]BASE DTPA'!A:DA,16,0)</f>
        <v>6404699</v>
      </c>
      <c r="N304" s="1" t="str">
        <f>VLOOKUP(A304,'[1]BASE DTPA'!A:DB,18,0)</f>
        <v>2 PERSONA JURIDICA</v>
      </c>
      <c r="O304" s="1" t="str">
        <f>VLOOKUP(A304,'[1]BASE DTPA'!A:DC,19,0)</f>
        <v>1 NIT</v>
      </c>
      <c r="P304" s="1">
        <f>VLOOKUP(A304,'[1]BASE DTPA'!A:DD,20,0)</f>
        <v>0</v>
      </c>
      <c r="Q304" s="1">
        <f>VLOOKUP(A304,'[1]BASE DTPA'!A:DE,22,0)</f>
        <v>901154680</v>
      </c>
      <c r="R304" s="1" t="str">
        <f>VLOOKUP(A304,'[1]BASE DTPA'!A:DF,38,0)</f>
        <v>PNN SANQUIANGA</v>
      </c>
      <c r="S304" s="1">
        <f>VLOOKUP(A304,'[1]BASE DTPA'!A:DG,43,0)</f>
        <v>30</v>
      </c>
      <c r="T304" s="7">
        <f>VLOOKUP(A304,'[1]BASE DTPA'!A:DH,53,0)</f>
        <v>45936</v>
      </c>
      <c r="U304" s="15">
        <f>VLOOKUP(A304,'[1]BASE DTPA'!A:DI,54,0)</f>
        <v>45960</v>
      </c>
      <c r="V304" s="1">
        <f>VLOOKUP(A304,'[1]BASE DTPA'!A:DJ,79,0)</f>
        <v>0</v>
      </c>
      <c r="W304" s="1" t="str">
        <f>VLOOKUP(A304,'[1]BASE DTPA'!A:DK,68,0)</f>
        <v>VIGENTE</v>
      </c>
      <c r="X304" s="10" t="str">
        <f>VLOOKUP(A304,'[1]BASE DTPA'!A:DL,70,0)</f>
        <v xml:space="preserve">https://community.secop.gov.co/Public/Tendering/ContractDetailView/Index?UniqueIdentifier=CO1.PCCNTR.8397735 </v>
      </c>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c r="BG304" s="3"/>
      <c r="BH304" s="3"/>
      <c r="BI304" s="3"/>
      <c r="BJ304" s="3"/>
      <c r="BK304" s="3"/>
      <c r="BL304" s="3"/>
      <c r="BM304" s="3"/>
      <c r="BN304" s="3"/>
      <c r="BO304" s="3"/>
      <c r="BP304" s="3"/>
      <c r="BQ304" s="3"/>
      <c r="BR304" s="3"/>
      <c r="BS304" s="3"/>
      <c r="BT304" s="3"/>
      <c r="BU304" s="3"/>
      <c r="BV304" s="3"/>
      <c r="BW304" s="3"/>
      <c r="BX304" s="3"/>
      <c r="BY304" s="3"/>
      <c r="BZ304" s="3"/>
      <c r="CA304" s="3"/>
      <c r="CB304" s="3"/>
      <c r="CC304" s="3"/>
      <c r="CD304" s="3"/>
      <c r="CE304" s="3"/>
      <c r="CF304" s="3"/>
      <c r="CG304" s="3"/>
      <c r="CH304" s="3"/>
      <c r="CI304" s="3"/>
      <c r="CJ304" s="3"/>
      <c r="CK304" s="3"/>
      <c r="CL304" s="3"/>
      <c r="CM304" s="3"/>
      <c r="CN304" s="3"/>
    </row>
    <row r="305" spans="1:92" x14ac:dyDescent="0.3">
      <c r="A305" s="13" t="s">
        <v>325</v>
      </c>
      <c r="B305" s="3" t="str">
        <f>VLOOKUP(A305,'[1]BASE DTPA'!A:CN,2,0)</f>
        <v>2 NACION</v>
      </c>
      <c r="C305" s="3" t="str">
        <f>VLOOKUP(A305,'[1]BASE DTPA'!A:CQ,3,0)</f>
        <v>ACEPTACIÓN OFERTA NACIÓN 071 DE 2025</v>
      </c>
      <c r="D305" s="3" t="str">
        <f>VLOOKUP(A305,'[1]BASE DTPA'!A:CR,4,0)</f>
        <v>GRUPO IMCOIN S.A.S.</v>
      </c>
      <c r="E305" s="14">
        <f>VLOOKUP(A305,'[1]BASE DTPA'!A:CS,5,0)</f>
        <v>45932</v>
      </c>
      <c r="F305" s="5" t="str">
        <f>VLOOKUP(A305,'[1]BASE DTPA'!A:CT,6,0)</f>
        <v xml:space="preserve">PA00-1101-03 Prestar el Servicio de aseo y cafetería y la adquisición de productos e insumos de aseo para la dirección territorial pacífico y áreas protegidas, en el marco de la conservación de la diversidad biológica de las áreas protegidas del SINAP nacional         </v>
      </c>
      <c r="G305" s="3" t="str">
        <f>VLOOKUP(A305,'[1]BASE DTPA'!A:CU,7,0)</f>
        <v>N-A</v>
      </c>
      <c r="H305" s="3" t="str">
        <f>VLOOKUP(A305,'[1]BASE DTPA'!A:CV,8,0)</f>
        <v>5 MÍNIMA CUANTÍA</v>
      </c>
      <c r="I305" s="3" t="str">
        <f>VLOOKUP(A305,'[1]BASE DTPA'!A:CW,9,0)</f>
        <v>3 COMPRAVENTA y/o SUMINISTRO</v>
      </c>
      <c r="J305" s="1" t="str">
        <f>VLOOKUP(A305,'[1]BASE DTPA'!A:CX,10,0)</f>
        <v>SERVICIOS</v>
      </c>
      <c r="K305" s="1" t="str">
        <f>VLOOKUP(A305,'[1]BASE DTPA'!A:CY,11,0)</f>
        <v>76111501/47121800</v>
      </c>
      <c r="L305" s="6" t="str">
        <f>VLOOKUP(A305,'[1]BASE DTPA'!A:CZ,15,0)</f>
        <v>N/A</v>
      </c>
      <c r="M305" s="6">
        <f>VLOOKUP(A305,'[1]BASE DTPA'!A:DA,16,0)</f>
        <v>10393310</v>
      </c>
      <c r="N305" s="1" t="str">
        <f>VLOOKUP(A305,'[1]BASE DTPA'!A:DB,18,0)</f>
        <v>2 PERSONA JURIDICA</v>
      </c>
      <c r="O305" s="1" t="str">
        <f>VLOOKUP(A305,'[1]BASE DTPA'!A:DC,19,0)</f>
        <v>1 NIT</v>
      </c>
      <c r="P305" s="1">
        <f>VLOOKUP(A305,'[1]BASE DTPA'!A:DD,20,0)</f>
        <v>0</v>
      </c>
      <c r="Q305" s="1">
        <f>VLOOKUP(A305,'[1]BASE DTPA'!A:DE,22,0)</f>
        <v>901579321</v>
      </c>
      <c r="R305" s="1" t="str">
        <f>VLOOKUP(A305,'[1]BASE DTPA'!A:DF,38,0)</f>
        <v>DTPA</v>
      </c>
      <c r="S305" s="1">
        <f>VLOOKUP(A305,'[1]BASE DTPA'!A:DG,43,0)</f>
        <v>70</v>
      </c>
      <c r="T305" s="7">
        <f>VLOOKUP(A305,'[1]BASE DTPA'!A:DH,53,0)</f>
        <v>45938</v>
      </c>
      <c r="U305" s="15">
        <f>VLOOKUP(A305,'[1]BASE DTPA'!A:DI,54,0)</f>
        <v>46008</v>
      </c>
      <c r="V305" s="1">
        <f>VLOOKUP(A305,'[1]BASE DTPA'!A:DJ,79,0)</f>
        <v>0</v>
      </c>
      <c r="W305" s="1" t="str">
        <f>VLOOKUP(A305,'[1]BASE DTPA'!A:DK,68,0)</f>
        <v>VIGENTE</v>
      </c>
      <c r="X305" s="10" t="str">
        <f>VLOOKUP(A305,'[1]BASE DTPA'!A:DL,70,0)</f>
        <v xml:space="preserve">https://community.secop.gov.co/Public/Tendering/ContractDetailView/Index?UniqueIdentifier=CO1.PCCNTR.8403729 </v>
      </c>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c r="BH305" s="3"/>
      <c r="BI305" s="3"/>
      <c r="BJ305" s="3"/>
      <c r="BK305" s="3"/>
      <c r="BL305" s="3"/>
      <c r="BM305" s="3"/>
      <c r="BN305" s="3"/>
      <c r="BO305" s="3"/>
      <c r="BP305" s="3"/>
      <c r="BQ305" s="3"/>
      <c r="BR305" s="3"/>
      <c r="BS305" s="3"/>
      <c r="BT305" s="3"/>
      <c r="BU305" s="3"/>
      <c r="BV305" s="3"/>
      <c r="BW305" s="3"/>
      <c r="BX305" s="3"/>
      <c r="BY305" s="3"/>
      <c r="BZ305" s="3"/>
      <c r="CA305" s="3"/>
      <c r="CB305" s="3"/>
      <c r="CC305" s="3"/>
      <c r="CD305" s="3"/>
      <c r="CE305" s="3"/>
      <c r="CF305" s="3"/>
      <c r="CG305" s="3"/>
      <c r="CH305" s="3"/>
      <c r="CI305" s="3"/>
      <c r="CJ305" s="3"/>
      <c r="CK305" s="3"/>
      <c r="CL305" s="3"/>
      <c r="CM305" s="3"/>
      <c r="CN305" s="3"/>
    </row>
    <row r="306" spans="1:92" x14ac:dyDescent="0.3">
      <c r="A306" s="13" t="s">
        <v>326</v>
      </c>
      <c r="B306" s="3" t="str">
        <f>VLOOKUP(A306,'[1]BASE DTPA'!A:CN,2,0)</f>
        <v>1 FONAM</v>
      </c>
      <c r="C306" s="3" t="str">
        <f>VLOOKUP(A306,'[1]BASE DTPA'!A:CQ,3,0)</f>
        <v>ACEPTACIÓN OFERTA FONAM 072 DE 2025</v>
      </c>
      <c r="D306" s="3" t="str">
        <f>VLOOKUP(A306,'[1]BASE DTPA'!A:CR,4,0)</f>
        <v>FUNDACION HABITAT SOCIAL - PARA EL BIENESTAR DE LA FAMILIA Y LA SOCIEDAD ( FUHS )</v>
      </c>
      <c r="E306" s="24">
        <f>VLOOKUP(A306,'[1]BASE DTPA'!A:CS,5,0)</f>
        <v>45950</v>
      </c>
      <c r="F306" s="5" t="str">
        <f>VLOOKUP(A306,'[1]BASE DTPA'!A:CT,6,0)</f>
        <v>PA05-3202010-25-034 Prestar servicios de apoyo logístico para el desarrollo de los espacios requeridos en la ejecución de las líneas estratégicas implementadas por el PNN Gorgona, incluyendo actividades orientadas a la promoción, fortalecimiento y desarrollo del ecoturismo sostenible, en el marco de la conservación de la diversidad biológica de las áreas protegidas del SINAP nacional</v>
      </c>
      <c r="G306" s="3" t="str">
        <f>VLOOKUP(A306,'[1]BASE DTPA'!A:CU,7,0)</f>
        <v>N-A</v>
      </c>
      <c r="H306" s="3" t="str">
        <f>VLOOKUP(A306,'[1]BASE DTPA'!A:CV,8,0)</f>
        <v>5 MÍNIMA CUANTÍA</v>
      </c>
      <c r="I306" s="3" t="str">
        <f>VLOOKUP(A306,'[1]BASE DTPA'!A:CW,9,0)</f>
        <v>20 OTROS</v>
      </c>
      <c r="J306" s="1" t="str">
        <f>VLOOKUP(A306,'[1]BASE DTPA'!A:CX,10,0)</f>
        <v>SERVICIOS</v>
      </c>
      <c r="K306" s="1">
        <f>VLOOKUP(A306,'[1]BASE DTPA'!A:CY,11,0)</f>
        <v>90111600</v>
      </c>
      <c r="L306" s="6" t="str">
        <f>VLOOKUP(A306,'[1]BASE DTPA'!A:CZ,15,0)</f>
        <v>N/A</v>
      </c>
      <c r="M306" s="6">
        <f>VLOOKUP(A306,'[1]BASE DTPA'!A:DA,16,0)</f>
        <v>27000000</v>
      </c>
      <c r="N306" s="1" t="str">
        <f>VLOOKUP(A306,'[1]BASE DTPA'!A:DB,18,0)</f>
        <v>2 PERSONA JURIDICA</v>
      </c>
      <c r="O306" s="1" t="str">
        <f>VLOOKUP(A306,'[1]BASE DTPA'!A:DC,19,0)</f>
        <v>1 NIT</v>
      </c>
      <c r="P306" s="1">
        <f>VLOOKUP(A306,'[1]BASE DTPA'!A:DD,20,0)</f>
        <v>0</v>
      </c>
      <c r="Q306" s="1">
        <f>VLOOKUP(A306,'[1]BASE DTPA'!A:DE,22,0)</f>
        <v>900678825</v>
      </c>
      <c r="R306" s="1" t="str">
        <f>VLOOKUP(A306,'[1]BASE DTPA'!A:DF,38,0)</f>
        <v>PNN GORGONA</v>
      </c>
      <c r="S306" s="1">
        <f>VLOOKUP(A306,'[1]BASE DTPA'!A:DG,43,0)</f>
        <v>44</v>
      </c>
      <c r="T306" s="15">
        <f>VLOOKUP(A306,'[1]BASE DTPA'!A:DH,53,0)</f>
        <v>45957</v>
      </c>
      <c r="U306" s="15">
        <f>VLOOKUP(A306,'[1]BASE DTPA'!A:DI,54,0)</f>
        <v>45991</v>
      </c>
      <c r="V306" s="1">
        <f>VLOOKUP(A306,'[1]BASE DTPA'!A:DJ,79,0)</f>
        <v>0</v>
      </c>
      <c r="W306" s="1" t="str">
        <f>VLOOKUP(A306,'[1]BASE DTPA'!A:DK,68,0)</f>
        <v>VIGENTE</v>
      </c>
      <c r="X306" s="10" t="str">
        <f>VLOOKUP(A306,'[1]BASE DTPA'!A:DL,70,0)</f>
        <v xml:space="preserve">https://community.secop.gov.co/Public/Tendering/ContractDetailView/Index?UniqueIdentifier=CO1.PCCNTR.8464059 </v>
      </c>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c r="BG306" s="3"/>
      <c r="BH306" s="3"/>
      <c r="BI306" s="3"/>
      <c r="BJ306" s="3"/>
      <c r="BK306" s="3"/>
      <c r="BL306" s="3"/>
      <c r="BM306" s="3"/>
      <c r="BN306" s="3"/>
      <c r="BO306" s="3"/>
      <c r="BP306" s="3"/>
      <c r="BQ306" s="3"/>
      <c r="BR306" s="3"/>
      <c r="BS306" s="3"/>
      <c r="BT306" s="3"/>
      <c r="BU306" s="3"/>
      <c r="BV306" s="3"/>
      <c r="BW306" s="3"/>
      <c r="BX306" s="3"/>
      <c r="BY306" s="3"/>
      <c r="BZ306" s="3"/>
      <c r="CA306" s="3"/>
      <c r="CB306" s="3"/>
      <c r="CC306" s="3"/>
      <c r="CD306" s="3"/>
      <c r="CE306" s="3"/>
      <c r="CF306" s="3"/>
      <c r="CG306" s="3"/>
      <c r="CH306" s="3"/>
      <c r="CI306" s="3"/>
      <c r="CJ306" s="3"/>
      <c r="CK306" s="3"/>
      <c r="CL306" s="3"/>
      <c r="CM306" s="3"/>
      <c r="CN306" s="3"/>
    </row>
    <row r="307" spans="1:92" x14ac:dyDescent="0.3">
      <c r="A307" s="13" t="s">
        <v>327</v>
      </c>
      <c r="B307" s="3" t="str">
        <f>VLOOKUP(A307,'[1]BASE DTPA'!A:CN,2,0)</f>
        <v>1 FONAM</v>
      </c>
      <c r="C307" s="3" t="str">
        <f>VLOOKUP(A307,'[1]BASE DTPA'!A:CQ,3,0)</f>
        <v>ACEPTACIÓN OFERTA FONAM 073 DE 2025</v>
      </c>
      <c r="D307" s="3" t="str">
        <f>VLOOKUP(A307,'[1]BASE DTPA'!A:CR,4,0)</f>
        <v>MULTISERVI M&amp;P S.A.S</v>
      </c>
      <c r="E307" s="24">
        <f>VLOOKUP(A307,'[1]BASE DTPA'!A:CS,5,0)</f>
        <v>45947</v>
      </c>
      <c r="F307" s="5" t="str">
        <f>VLOOKUP(A307,'[1]BASE DTPA'!A:CT,6,0)</f>
        <v>PA01-3202008-9-026 Adquirir elementos y equipos de seguridad marítima requeridos en el DNMI Cabo Manglares para el desarrollo operativo de los instrumentos de planeación, el marco de la conservación de la diversidad biológica de las áreas protegidas del SINAP</v>
      </c>
      <c r="G307" s="3" t="str">
        <f>VLOOKUP(A307,'[1]BASE DTPA'!A:CU,7,0)</f>
        <v>N-A</v>
      </c>
      <c r="H307" s="3" t="str">
        <f>VLOOKUP(A307,'[1]BASE DTPA'!A:CV,8,0)</f>
        <v>5 MÍNIMA CUANTÍA</v>
      </c>
      <c r="I307" s="3" t="str">
        <f>VLOOKUP(A307,'[1]BASE DTPA'!A:CW,9,0)</f>
        <v>3 COMPRAVENTA y/o SUMINISTRO</v>
      </c>
      <c r="J307" s="1" t="str">
        <f>VLOOKUP(A307,'[1]BASE DTPA'!A:CX,10,0)</f>
        <v>COMPRAVENTA</v>
      </c>
      <c r="K307" s="1">
        <f>VLOOKUP(A307,'[1]BASE DTPA'!A:CY,11,0)</f>
        <v>46181500</v>
      </c>
      <c r="L307" s="6" t="str">
        <f>VLOOKUP(A307,'[1]BASE DTPA'!A:CZ,15,0)</f>
        <v>N/A</v>
      </c>
      <c r="M307" s="6">
        <f>VLOOKUP(A307,'[1]BASE DTPA'!A:DA,16,0)</f>
        <v>19571500</v>
      </c>
      <c r="N307" s="1" t="str">
        <f>VLOOKUP(A307,'[1]BASE DTPA'!A:DB,18,0)</f>
        <v>2 PERSONA JURIDICA</v>
      </c>
      <c r="O307" s="1" t="str">
        <f>VLOOKUP(A307,'[1]BASE DTPA'!A:DC,19,0)</f>
        <v>1 NIT</v>
      </c>
      <c r="P307" s="1">
        <f>VLOOKUP(A307,'[1]BASE DTPA'!A:DD,20,0)</f>
        <v>0</v>
      </c>
      <c r="Q307" s="1">
        <f>VLOOKUP(A307,'[1]BASE DTPA'!A:DE,22,0)</f>
        <v>901369751</v>
      </c>
      <c r="R307" s="1" t="str">
        <f>VLOOKUP(A307,'[1]BASE DTPA'!A:DF,38,0)</f>
        <v>DNMI CABO MANGLARES</v>
      </c>
      <c r="S307" s="1">
        <f>VLOOKUP(A307,'[1]BASE DTPA'!A:DG,43,0)</f>
        <v>28</v>
      </c>
      <c r="T307" s="15">
        <f>VLOOKUP(A307,'[1]BASE DTPA'!A:DH,53,0)</f>
        <v>45951</v>
      </c>
      <c r="U307" s="15">
        <f>VLOOKUP(A307,'[1]BASE DTPA'!A:DI,54,0)</f>
        <v>45996</v>
      </c>
      <c r="V307" s="1">
        <f>VLOOKUP(A307,'[1]BASE DTPA'!A:DJ,79,0)</f>
        <v>0</v>
      </c>
      <c r="W307" s="1" t="str">
        <f>VLOOKUP(A307,'[1]BASE DTPA'!A:DK,68,0)</f>
        <v>VIGENTE</v>
      </c>
      <c r="X307" s="10" t="str">
        <f>VLOOKUP(A307,'[1]BASE DTPA'!A:DL,70,0)</f>
        <v xml:space="preserve">https://community.secop.gov.co/Public/Tendering/ContractDetailView/Index?UniqueIdentifier=CO1.PCCNTR.8465205 </v>
      </c>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c r="BI307" s="3"/>
      <c r="BJ307" s="3"/>
      <c r="BK307" s="3"/>
      <c r="BL307" s="3"/>
      <c r="BM307" s="3"/>
      <c r="BN307" s="3"/>
      <c r="BO307" s="3"/>
      <c r="BP307" s="3"/>
      <c r="BQ307" s="3"/>
      <c r="BR307" s="3"/>
      <c r="BS307" s="3"/>
      <c r="BT307" s="3"/>
      <c r="BU307" s="3"/>
      <c r="BV307" s="3"/>
      <c r="BW307" s="3"/>
      <c r="BX307" s="3"/>
      <c r="BY307" s="3"/>
      <c r="BZ307" s="3"/>
      <c r="CA307" s="3"/>
      <c r="CB307" s="3"/>
      <c r="CC307" s="3"/>
      <c r="CD307" s="3"/>
      <c r="CE307" s="3"/>
      <c r="CF307" s="3"/>
      <c r="CG307" s="3"/>
      <c r="CH307" s="3"/>
      <c r="CI307" s="3"/>
      <c r="CJ307" s="3"/>
      <c r="CK307" s="3"/>
      <c r="CL307" s="3"/>
      <c r="CM307" s="3"/>
      <c r="CN307" s="3"/>
    </row>
    <row r="308" spans="1:92" x14ac:dyDescent="0.3">
      <c r="A308" s="13" t="s">
        <v>328</v>
      </c>
      <c r="B308" s="3" t="str">
        <f>VLOOKUP(A308,'[1]BASE DTPA'!A:CN,2,0)</f>
        <v>1 FONAM</v>
      </c>
      <c r="C308" s="3" t="str">
        <f>VLOOKUP(A308,'[1]BASE DTPA'!A:CQ,3,0)</f>
        <v>ACEPTACIÓN OFERTA FONAM 078 DE 2025</v>
      </c>
      <c r="D308" s="3" t="str">
        <f>VLOOKUP(A308,'[1]BASE DTPA'!A:CR,4,0)</f>
        <v>MAR ANTIGUO S.A.S</v>
      </c>
      <c r="E308" s="14">
        <f>VLOOKUP(A308,'[1]BASE DTPA'!A:CS,5,0)</f>
        <v>45966</v>
      </c>
      <c r="F308" s="5" t="str">
        <f>VLOOKUP(A308,'[1]BASE DTPA'!A:CT,6,0)</f>
        <v>PA01-3202038-17-028 Adquirir insumos, herramientas y materiales para la construcción y montaje de un vivero para la producción de plántulas en DNMI Cabo Manglares, en el marco de la conservación de la diversidad biológica de las áreas protegidas del SINAP</v>
      </c>
      <c r="G308" s="3" t="str">
        <f>VLOOKUP(A308,'[1]BASE DTPA'!A:CU,7,0)</f>
        <v>N-A</v>
      </c>
      <c r="H308" s="3" t="str">
        <f>VLOOKUP(A308,'[1]BASE DTPA'!A:CV,8,0)</f>
        <v>5 MÍNIMA CUANTÍA</v>
      </c>
      <c r="I308" s="3" t="str">
        <f>VLOOKUP(A308,'[1]BASE DTPA'!A:CW,9,0)</f>
        <v>3 COMPRAVENTA y/o SUMINISTRO</v>
      </c>
      <c r="J308" s="1" t="str">
        <f>VLOOKUP(A308,'[1]BASE DTPA'!A:CX,10,0)</f>
        <v>COMPRAVENTA</v>
      </c>
      <c r="K308" s="1">
        <f>VLOOKUP(A308,'[1]BASE DTPA'!A:CY,11,0)</f>
        <v>70151509</v>
      </c>
      <c r="L308" s="6" t="str">
        <f>VLOOKUP(A308,'[1]BASE DTPA'!A:CZ,15,0)</f>
        <v>N/A</v>
      </c>
      <c r="M308" s="6">
        <f>VLOOKUP(A308,'[1]BASE DTPA'!A:DA,16,0)</f>
        <v>27647875</v>
      </c>
      <c r="N308" s="1" t="str">
        <f>VLOOKUP(A308,'[1]BASE DTPA'!A:DB,18,0)</f>
        <v>2 PERSONA JURIDICA</v>
      </c>
      <c r="O308" s="1" t="str">
        <f>VLOOKUP(A308,'[1]BASE DTPA'!A:DC,19,0)</f>
        <v>1 NIT</v>
      </c>
      <c r="P308" s="1">
        <f>VLOOKUP(A308,'[1]BASE DTPA'!A:DD,20,0)</f>
        <v>0</v>
      </c>
      <c r="Q308" s="1">
        <f>VLOOKUP(A308,'[1]BASE DTPA'!A:DE,22,0)</f>
        <v>900034591</v>
      </c>
      <c r="R308" s="1" t="str">
        <f>VLOOKUP(A308,'[1]BASE DTPA'!A:DF,38,0)</f>
        <v>DNMI CABO MANGLARES</v>
      </c>
      <c r="S308" s="1">
        <f>VLOOKUP(A308,'[1]BASE DTPA'!A:DG,43,0)</f>
        <v>27</v>
      </c>
      <c r="T308" s="7">
        <f>VLOOKUP(A308,'[1]BASE DTPA'!A:DH,53,0)</f>
        <v>45966</v>
      </c>
      <c r="U308" s="15">
        <f>VLOOKUP(A308,'[1]BASE DTPA'!A:DI,54,0)</f>
        <v>46006</v>
      </c>
      <c r="V308" s="1">
        <f>VLOOKUP(A308,'[1]BASE DTPA'!A:DJ,79,0)</f>
        <v>0</v>
      </c>
      <c r="W308" s="1" t="str">
        <f>VLOOKUP(A308,'[1]BASE DTPA'!A:DK,68,0)</f>
        <v>VIGENTE</v>
      </c>
      <c r="X308" s="10" t="str">
        <f>VLOOKUP(A308,'[1]BASE DTPA'!A:DL,70,0)</f>
        <v xml:space="preserve">https://community.secop.gov.co/Public/Tendering/ContractDetailView/Index?UniqueIdentifier=CO1.PCCNTR.8537555 </v>
      </c>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c r="BG308" s="3"/>
      <c r="BH308" s="3"/>
      <c r="BI308" s="3"/>
      <c r="BJ308" s="3"/>
      <c r="BK308" s="3"/>
      <c r="BL308" s="3"/>
      <c r="BM308" s="3"/>
      <c r="BN308" s="3"/>
      <c r="BO308" s="3"/>
      <c r="BP308" s="3"/>
      <c r="BQ308" s="3"/>
      <c r="BR308" s="3"/>
      <c r="BS308" s="3"/>
      <c r="BT308" s="3"/>
      <c r="BU308" s="3"/>
      <c r="BV308" s="3"/>
      <c r="BW308" s="3"/>
      <c r="BX308" s="3"/>
      <c r="BY308" s="3"/>
      <c r="BZ308" s="3"/>
      <c r="CA308" s="3"/>
      <c r="CB308" s="3"/>
      <c r="CC308" s="3"/>
      <c r="CD308" s="3"/>
      <c r="CE308" s="3"/>
      <c r="CF308" s="3"/>
      <c r="CG308" s="3"/>
      <c r="CH308" s="3"/>
      <c r="CI308" s="3"/>
      <c r="CJ308" s="3"/>
      <c r="CK308" s="3"/>
      <c r="CL308" s="3"/>
      <c r="CM308" s="3"/>
      <c r="CN308" s="3"/>
    </row>
    <row r="309" spans="1:92" x14ac:dyDescent="0.3">
      <c r="A309" s="13" t="s">
        <v>329</v>
      </c>
      <c r="B309" s="3" t="str">
        <f>VLOOKUP(A309,'[1]BASE DTPA'!A:CN,2,0)</f>
        <v>1 FONAM</v>
      </c>
      <c r="C309" s="3" t="str">
        <f>VLOOKUP(A309,'[1]BASE DTPA'!A:CQ,3,0)</f>
        <v>ACEPTACIÓN OFERTA FONAM 076 DE 2025</v>
      </c>
      <c r="D309" s="3" t="str">
        <f>VLOOKUP(A309,'[1]BASE DTPA'!A:CR,4,0)</f>
        <v>READYNET S.A.S.</v>
      </c>
      <c r="E309" s="24">
        <f>VLOOKUP(A309,'[1]BASE DTPA'!A:CS,5,0)</f>
        <v>45958</v>
      </c>
      <c r="F309" s="5" t="str">
        <f>VLOOKUP(A309,'[1]BASE DTPA'!A:CT,6,0)</f>
        <v>PA01-3202008-9-042 Suministrar gas propano para el DNMI CABO MANGLARES BAJO MIRA Y FRONTERA, necesario para fortalecer los procesos administrativos de las áreas del SPNNC en el marco de la conservación de la diversidad biológica de las áreas protegidas del SINAP nacional</v>
      </c>
      <c r="G309" s="3" t="str">
        <f>VLOOKUP(A309,'[1]BASE DTPA'!A:CU,7,0)</f>
        <v>N-A</v>
      </c>
      <c r="H309" s="3" t="str">
        <f>VLOOKUP(A309,'[1]BASE DTPA'!A:CV,8,0)</f>
        <v>5 MÍNIMA CUANTÍA</v>
      </c>
      <c r="I309" s="3" t="str">
        <f>VLOOKUP(A309,'[1]BASE DTPA'!A:CW,9,0)</f>
        <v>3 COMPRAVENTA y/o SUMINISTRO</v>
      </c>
      <c r="J309" s="1" t="str">
        <f>VLOOKUP(A309,'[1]BASE DTPA'!A:CX,10,0)</f>
        <v>SUMINISTRO</v>
      </c>
      <c r="K309" s="1">
        <f>VLOOKUP(A309,'[1]BASE DTPA'!A:CY,11,0)</f>
        <v>15111501</v>
      </c>
      <c r="L309" s="6" t="str">
        <f>VLOOKUP(A309,'[1]BASE DTPA'!A:CZ,15,0)</f>
        <v>N/A</v>
      </c>
      <c r="M309" s="6">
        <f>VLOOKUP(A309,'[1]BASE DTPA'!A:DA,16,0)</f>
        <v>2000000</v>
      </c>
      <c r="N309" s="1" t="str">
        <f>VLOOKUP(A309,'[1]BASE DTPA'!A:DB,18,0)</f>
        <v>2 PERSONA JURIDICA</v>
      </c>
      <c r="O309" s="1" t="str">
        <f>VLOOKUP(A309,'[1]BASE DTPA'!A:DC,19,0)</f>
        <v>1 NIT</v>
      </c>
      <c r="P309" s="1">
        <f>VLOOKUP(A309,'[1]BASE DTPA'!A:DD,20,0)</f>
        <v>0</v>
      </c>
      <c r="Q309" s="1">
        <f>VLOOKUP(A309,'[1]BASE DTPA'!A:DE,22,0)</f>
        <v>900529085</v>
      </c>
      <c r="R309" s="1" t="str">
        <f>VLOOKUP(A309,'[1]BASE DTPA'!A:DF,38,0)</f>
        <v>DNMI CABO MANGLARES</v>
      </c>
      <c r="S309" s="1">
        <f>VLOOKUP(A309,'[1]BASE DTPA'!A:DG,43,0)</f>
        <v>34</v>
      </c>
      <c r="T309" s="15">
        <f>VLOOKUP(A309,'[1]BASE DTPA'!A:DH,53,0)</f>
        <v>45973</v>
      </c>
      <c r="U309" s="15">
        <f>VLOOKUP(A309,'[1]BASE DTPA'!A:DI,54,0)</f>
        <v>45991</v>
      </c>
      <c r="V309" s="1">
        <f>VLOOKUP(A309,'[1]BASE DTPA'!A:DJ,79,0)</f>
        <v>0</v>
      </c>
      <c r="W309" s="1" t="str">
        <f>VLOOKUP(A309,'[1]BASE DTPA'!A:DK,68,0)</f>
        <v>VIGENTE</v>
      </c>
      <c r="X309" s="10" t="str">
        <f>VLOOKUP(A309,'[1]BASE DTPA'!A:DL,70,0)</f>
        <v xml:space="preserve">https://community.secop.gov.co/Public/Tendering/ContractDetailView/Index?UniqueIdentifier=CO1.PCCNTR.8499993 </v>
      </c>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c r="BG309" s="3"/>
      <c r="BH309" s="3"/>
      <c r="BI309" s="3"/>
      <c r="BJ309" s="3"/>
      <c r="BK309" s="3"/>
      <c r="BL309" s="3"/>
      <c r="BM309" s="3"/>
      <c r="BN309" s="3"/>
      <c r="BO309" s="3"/>
      <c r="BP309" s="3"/>
      <c r="BQ309" s="3"/>
      <c r="BR309" s="3"/>
      <c r="BS309" s="3"/>
      <c r="BT309" s="3"/>
      <c r="BU309" s="3"/>
      <c r="BV309" s="3"/>
      <c r="BW309" s="3"/>
      <c r="BX309" s="3"/>
      <c r="BY309" s="3"/>
      <c r="BZ309" s="3"/>
      <c r="CA309" s="3"/>
      <c r="CB309" s="3"/>
      <c r="CC309" s="3"/>
      <c r="CD309" s="3"/>
      <c r="CE309" s="3"/>
      <c r="CF309" s="3"/>
      <c r="CG309" s="3"/>
      <c r="CH309" s="3"/>
      <c r="CI309" s="3"/>
      <c r="CJ309" s="3"/>
      <c r="CK309" s="3"/>
      <c r="CL309" s="3"/>
      <c r="CM309" s="3"/>
      <c r="CN309" s="3"/>
    </row>
    <row r="310" spans="1:92" x14ac:dyDescent="0.3">
      <c r="A310" s="13" t="s">
        <v>330</v>
      </c>
      <c r="B310" s="3" t="str">
        <f>VLOOKUP(A310,'[1]BASE DTPA'!A:CN,2,0)</f>
        <v>1 FONAM</v>
      </c>
      <c r="C310" s="3" t="str">
        <f>VLOOKUP(A310,'[1]BASE DTPA'!A:CQ,3,0)</f>
        <v>ACEPTACIÓN OFERTA FONAM 079 DE 2025</v>
      </c>
      <c r="D310" s="3" t="str">
        <f>VLOOKUP(A310,'[1]BASE DTPA'!A:CR,4,0)</f>
        <v>MAR ANTIGUO S.A.S</v>
      </c>
      <c r="E310" s="14">
        <f>VLOOKUP(A310,'[1]BASE DTPA'!A:CS,5,0)</f>
        <v>45966</v>
      </c>
      <c r="F310" s="5" t="str">
        <f>VLOOKUP(A310,'[1]BASE DTPA'!A:CT,6,0)</f>
        <v>PA05-3202032-1-024, PA05-3202010-25-050 Adquirir insumos y accesorios de navegación para PNN Gorgona para implementar las acciones de prevención, vigilancia y control y ecoturístico en las áreas protegidas administradas por PNNC, en el marco de la conservación de la diversidad biológica de las áreas protegidas del SINAP nacional.</v>
      </c>
      <c r="G310" s="3" t="str">
        <f>VLOOKUP(A310,'[1]BASE DTPA'!A:CU,7,0)</f>
        <v>N-A</v>
      </c>
      <c r="H310" s="3" t="str">
        <f>VLOOKUP(A310,'[1]BASE DTPA'!A:CV,8,0)</f>
        <v>5 MÍNIMA CUANTÍA</v>
      </c>
      <c r="I310" s="3" t="str">
        <f>VLOOKUP(A310,'[1]BASE DTPA'!A:CW,9,0)</f>
        <v>3 COMPRAVENTA y/o SUMINISTRO</v>
      </c>
      <c r="J310" s="1" t="str">
        <f>VLOOKUP(A310,'[1]BASE DTPA'!A:CX,10,0)</f>
        <v>COMPRAVENTA</v>
      </c>
      <c r="K310" s="1">
        <f>VLOOKUP(A310,'[1]BASE DTPA'!A:CY,11,0)</f>
        <v>781819</v>
      </c>
      <c r="L310" s="6" t="str">
        <f>VLOOKUP(A310,'[1]BASE DTPA'!A:CZ,15,0)</f>
        <v>N/A</v>
      </c>
      <c r="M310" s="6">
        <f>VLOOKUP(A310,'[1]BASE DTPA'!A:DA,16,0)</f>
        <v>13691446</v>
      </c>
      <c r="N310" s="1" t="str">
        <f>VLOOKUP(A310,'[1]BASE DTPA'!A:DB,18,0)</f>
        <v>2 PERSONA JURIDICA</v>
      </c>
      <c r="O310" s="1" t="str">
        <f>VLOOKUP(A310,'[1]BASE DTPA'!A:DC,19,0)</f>
        <v>1 NIT</v>
      </c>
      <c r="P310" s="1">
        <f>VLOOKUP(A310,'[1]BASE DTPA'!A:DD,20,0)</f>
        <v>0</v>
      </c>
      <c r="Q310" s="1">
        <f>VLOOKUP(A310,'[1]BASE DTPA'!A:DE,22,0)</f>
        <v>900034591</v>
      </c>
      <c r="R310" s="1" t="str">
        <f>VLOOKUP(A310,'[1]BASE DTPA'!A:DF,38,0)</f>
        <v>PNN GORGONA</v>
      </c>
      <c r="S310" s="1">
        <f>VLOOKUP(A310,'[1]BASE DTPA'!A:DG,43,0)</f>
        <v>25</v>
      </c>
      <c r="T310" s="7">
        <f>VLOOKUP(A310,'[1]BASE DTPA'!A:DH,53,0)</f>
        <v>45968</v>
      </c>
      <c r="U310" s="15">
        <f>VLOOKUP(A310,'[1]BASE DTPA'!A:DI,54,0)</f>
        <v>45991</v>
      </c>
      <c r="V310" s="1">
        <f>VLOOKUP(A310,'[1]BASE DTPA'!A:DJ,79,0)</f>
        <v>0</v>
      </c>
      <c r="W310" s="1" t="str">
        <f>VLOOKUP(A310,'[1]BASE DTPA'!A:DK,68,0)</f>
        <v>VIGENTE</v>
      </c>
      <c r="X310" s="10" t="str">
        <f>VLOOKUP(A310,'[1]BASE DTPA'!A:DL,70,0)</f>
        <v xml:space="preserve">https://community.secop.gov.co/Public/Tendering/ContractDetailView/Index?UniqueIdentifier=CO1.PCCNTR.8542689 </v>
      </c>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c r="BG310" s="3"/>
      <c r="BH310" s="3"/>
      <c r="BI310" s="3"/>
      <c r="BJ310" s="3"/>
      <c r="BK310" s="3"/>
      <c r="BL310" s="3"/>
      <c r="BM310" s="3"/>
      <c r="BN310" s="3"/>
      <c r="BO310" s="3"/>
      <c r="BP310" s="3"/>
      <c r="BQ310" s="3"/>
      <c r="BR310" s="3"/>
      <c r="BS310" s="3"/>
      <c r="BT310" s="3"/>
      <c r="BU310" s="3"/>
      <c r="BV310" s="3"/>
      <c r="BW310" s="3"/>
      <c r="BX310" s="3"/>
      <c r="BY310" s="3"/>
      <c r="BZ310" s="3"/>
      <c r="CA310" s="3"/>
      <c r="CB310" s="3"/>
      <c r="CC310" s="3"/>
      <c r="CD310" s="3"/>
      <c r="CE310" s="3"/>
      <c r="CF310" s="3"/>
      <c r="CG310" s="3"/>
      <c r="CH310" s="3"/>
      <c r="CI310" s="3"/>
      <c r="CJ310" s="3"/>
      <c r="CK310" s="3"/>
      <c r="CL310" s="3"/>
      <c r="CM310" s="3"/>
      <c r="CN310" s="3"/>
    </row>
    <row r="311" spans="1:92" x14ac:dyDescent="0.3">
      <c r="A311" s="13" t="s">
        <v>331</v>
      </c>
      <c r="B311" s="3" t="str">
        <f>VLOOKUP(A311,'[1]BASE DTPA'!A:CN,2,0)</f>
        <v>1 FONAM</v>
      </c>
      <c r="C311" s="3" t="str">
        <f>VLOOKUP(A311,'[1]BASE DTPA'!A:CQ,3,0)</f>
        <v>ACEPTACIÓN OFERTA FONAM 077 DE 2025</v>
      </c>
      <c r="D311" s="3" t="str">
        <f>VLOOKUP(A311,'[1]BASE DTPA'!A:CR,4,0)</f>
        <v>SUMINISTRO ACOMPAÑAMIENTO Y ASESORIAS CONTRACTUALES RYA S.A.S</v>
      </c>
      <c r="E311" s="24">
        <f>VLOOKUP(A311,'[1]BASE DTPA'!A:CS,5,0)</f>
        <v>45959</v>
      </c>
      <c r="F311" s="5" t="str">
        <f>VLOOKUP(A311,'[1]BASE DTPA'!A:CT,6,0)</f>
        <v>PA09-3202032-1-028 Adquirir insumos y materiales para el desarrollo de la actividad de sensibilización orientada a la prevención, vigilancia y control en el PNN Uramba Bahía Málaga.</v>
      </c>
      <c r="G311" s="3" t="str">
        <f>VLOOKUP(A311,'[1]BASE DTPA'!A:CU,7,0)</f>
        <v>N-A</v>
      </c>
      <c r="H311" s="3" t="str">
        <f>VLOOKUP(A311,'[1]BASE DTPA'!A:CV,8,0)</f>
        <v>5 MÍNIMA CUANTÍA</v>
      </c>
      <c r="I311" s="3" t="str">
        <f>VLOOKUP(A311,'[1]BASE DTPA'!A:CW,9,0)</f>
        <v>3 COMPRAVENTA y/o SUMINISTRO</v>
      </c>
      <c r="J311" s="1" t="str">
        <f>VLOOKUP(A311,'[1]BASE DTPA'!A:CX,10,0)</f>
        <v>N/A</v>
      </c>
      <c r="K311" s="1">
        <f>VLOOKUP(A311,'[1]BASE DTPA'!A:CY,11,0)</f>
        <v>49121503</v>
      </c>
      <c r="L311" s="6" t="str">
        <f>VLOOKUP(A311,'[1]BASE DTPA'!A:CZ,15,0)</f>
        <v>N/A</v>
      </c>
      <c r="M311" s="6">
        <f>VLOOKUP(A311,'[1]BASE DTPA'!A:DA,16,0)</f>
        <v>13396414</v>
      </c>
      <c r="N311" s="1" t="str">
        <f>VLOOKUP(A311,'[1]BASE DTPA'!A:DB,18,0)</f>
        <v>2 PERSONA JURIDICA</v>
      </c>
      <c r="O311" s="1" t="str">
        <f>VLOOKUP(A311,'[1]BASE DTPA'!A:DC,19,0)</f>
        <v>1 NIT</v>
      </c>
      <c r="P311" s="1">
        <f>VLOOKUP(A311,'[1]BASE DTPA'!A:DD,20,0)</f>
        <v>0</v>
      </c>
      <c r="Q311" s="1">
        <f>VLOOKUP(A311,'[1]BASE DTPA'!A:DE,22,0)</f>
        <v>901301891</v>
      </c>
      <c r="R311" s="1" t="str">
        <f>VLOOKUP(A311,'[1]BASE DTPA'!A:DF,38,0)</f>
        <v>PNN URAMBA BAHÍA MÁLAGA</v>
      </c>
      <c r="S311" s="1">
        <f>VLOOKUP(A311,'[1]BASE DTPA'!A:DG,43,0)</f>
        <v>30</v>
      </c>
      <c r="T311" s="7">
        <f>VLOOKUP(A311,'[1]BASE DTPA'!A:DH,53,0)</f>
        <v>45961</v>
      </c>
      <c r="U311" s="15">
        <f>VLOOKUP(A311,'[1]BASE DTPA'!A:DI,54,0)</f>
        <v>45996</v>
      </c>
      <c r="V311" s="1">
        <f>VLOOKUP(A311,'[1]BASE DTPA'!A:DJ,79,0)</f>
        <v>0</v>
      </c>
      <c r="W311" s="1" t="str">
        <f>VLOOKUP(A311,'[1]BASE DTPA'!A:DK,68,0)</f>
        <v>VIGENTE</v>
      </c>
      <c r="X311" s="10" t="str">
        <f>VLOOKUP(A311,'[1]BASE DTPA'!A:DL,70,0)</f>
        <v xml:space="preserve">https://community.secop.gov.co/Public/Tendering/ContractDetailView/Index?UniqueIdentifier=CO1.PCCNTR.8508838 </v>
      </c>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c r="BG311" s="3"/>
      <c r="BH311" s="3"/>
      <c r="BI311" s="3"/>
      <c r="BJ311" s="3"/>
      <c r="BK311" s="3"/>
      <c r="BL311" s="3"/>
      <c r="BM311" s="3"/>
      <c r="BN311" s="3"/>
      <c r="BO311" s="3"/>
      <c r="BP311" s="3"/>
      <c r="BQ311" s="3"/>
      <c r="BR311" s="3"/>
      <c r="BS311" s="3"/>
      <c r="BT311" s="3"/>
      <c r="BU311" s="3"/>
      <c r="BV311" s="3"/>
      <c r="BW311" s="3"/>
      <c r="BX311" s="3"/>
      <c r="BY311" s="3"/>
      <c r="BZ311" s="3"/>
      <c r="CA311" s="3"/>
      <c r="CB311" s="3"/>
      <c r="CC311" s="3"/>
      <c r="CD311" s="3"/>
      <c r="CE311" s="3"/>
      <c r="CF311" s="3"/>
      <c r="CG311" s="3"/>
      <c r="CH311" s="3"/>
      <c r="CI311" s="3"/>
      <c r="CJ311" s="3"/>
      <c r="CK311" s="3"/>
      <c r="CL311" s="3"/>
      <c r="CM311" s="3"/>
      <c r="CN311" s="3"/>
    </row>
    <row r="312" spans="1:92" x14ac:dyDescent="0.3">
      <c r="A312" s="13" t="s">
        <v>332</v>
      </c>
      <c r="B312" s="3" t="str">
        <f>VLOOKUP(A312,'[1]BASE DTPA'!A:CN,2,0)</f>
        <v>1 FONAM</v>
      </c>
      <c r="C312" s="3" t="str">
        <f>VLOOKUP(A312,'[1]BASE DTPA'!A:CQ,3,0)</f>
        <v>ACEPTACIÓN OFERTA FONAM 075 DE 2025</v>
      </c>
      <c r="D312" s="3" t="str">
        <f>VLOOKUP(A312,'[1]BASE DTPA'!A:CR,4,0)</f>
        <v>IMPORTAREX S.A.S</v>
      </c>
      <c r="E312" s="24">
        <f>VLOOKUP(A312,'[1]BASE DTPA'!A:CS,5,0)</f>
        <v>45958</v>
      </c>
      <c r="F312" s="5" t="str">
        <f>VLOOKUP(A312,'[1]BASE DTPA'!A:CT,6,0)</f>
        <v>PA10-3202010-25-042 PA10-3202056-5-049 Adquirir herramientas, materiales e insumos para el mantenimiento de instalaciones ecoturísticas y locativas del Parque Nacional Natural Utria que permita Implementar acciones encaminadas sostenimiento del ecoturismo en el marco de la conservación de la diversidad biológica de las áreas protegidas del SINAP nacional</v>
      </c>
      <c r="G312" s="3" t="str">
        <f>VLOOKUP(A312,'[1]BASE DTPA'!A:CU,7,0)</f>
        <v>N-A</v>
      </c>
      <c r="H312" s="3" t="str">
        <f>VLOOKUP(A312,'[1]BASE DTPA'!A:CV,8,0)</f>
        <v>5 MÍNIMA CUANTÍA</v>
      </c>
      <c r="I312" s="3" t="str">
        <f>VLOOKUP(A312,'[1]BASE DTPA'!A:CW,9,0)</f>
        <v>3 COMPRAVENTA y/o SUMINISTRO</v>
      </c>
      <c r="J312" s="1" t="str">
        <f>VLOOKUP(A312,'[1]BASE DTPA'!A:CX,10,0)</f>
        <v>COMPRAVENTA</v>
      </c>
      <c r="K312" s="1">
        <f>VLOOKUP(A312,'[1]BASE DTPA'!A:CY,11,0)</f>
        <v>30151800</v>
      </c>
      <c r="L312" s="6" t="str">
        <f>VLOOKUP(A312,'[1]BASE DTPA'!A:CZ,15,0)</f>
        <v>N/A</v>
      </c>
      <c r="M312" s="6">
        <f>VLOOKUP(A312,'[1]BASE DTPA'!A:DA,16,0)</f>
        <v>33249035</v>
      </c>
      <c r="N312" s="1" t="str">
        <f>VLOOKUP(A312,'[1]BASE DTPA'!A:DB,18,0)</f>
        <v>2 PERSONA JURIDICA</v>
      </c>
      <c r="O312" s="1" t="str">
        <f>VLOOKUP(A312,'[1]BASE DTPA'!A:DC,19,0)</f>
        <v>1 NIT</v>
      </c>
      <c r="P312" s="1">
        <f>VLOOKUP(A312,'[1]BASE DTPA'!A:DD,20,0)</f>
        <v>0</v>
      </c>
      <c r="Q312" s="1">
        <f>VLOOKUP(A312,'[1]BASE DTPA'!A:DE,22,0)</f>
        <v>805031667</v>
      </c>
      <c r="R312" s="1" t="str">
        <f>VLOOKUP(A312,'[1]BASE DTPA'!A:DF,38,0)</f>
        <v>PNN UTRÍA</v>
      </c>
      <c r="S312" s="1">
        <f>VLOOKUP(A312,'[1]BASE DTPA'!A:DG,43,0)</f>
        <v>24</v>
      </c>
      <c r="T312" s="15">
        <f>VLOOKUP(A312,'[1]BASE DTPA'!A:DH,53,0)</f>
        <v>45961</v>
      </c>
      <c r="U312" s="15">
        <f>VLOOKUP(A312,'[1]BASE DTPA'!A:DI,54,0)</f>
        <v>46006</v>
      </c>
      <c r="V312" s="1">
        <f>VLOOKUP(A312,'[1]BASE DTPA'!A:DJ,79,0)</f>
        <v>0</v>
      </c>
      <c r="W312" s="1" t="str">
        <f>VLOOKUP(A312,'[1]BASE DTPA'!A:DK,68,0)</f>
        <v>VIGENTE</v>
      </c>
      <c r="X312" s="10" t="str">
        <f>VLOOKUP(A312,'[1]BASE DTPA'!A:DL,70,0)</f>
        <v xml:space="preserve">https://community.secop.gov.co/Public/Tendering/ContractDetailView/Index?UniqueIdentifier=CO1.PCCNTR.8499899 </v>
      </c>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c r="BI312" s="3"/>
      <c r="BJ312" s="3"/>
      <c r="BK312" s="3"/>
      <c r="BL312" s="3"/>
      <c r="BM312" s="3"/>
      <c r="BN312" s="3"/>
      <c r="BO312" s="3"/>
      <c r="BP312" s="3"/>
      <c r="BQ312" s="3"/>
      <c r="BR312" s="3"/>
      <c r="BS312" s="3"/>
      <c r="BT312" s="3"/>
      <c r="BU312" s="3"/>
      <c r="BV312" s="3"/>
      <c r="BW312" s="3"/>
      <c r="BX312" s="3"/>
      <c r="BY312" s="3"/>
      <c r="BZ312" s="3"/>
      <c r="CA312" s="3"/>
      <c r="CB312" s="3"/>
      <c r="CC312" s="3"/>
      <c r="CD312" s="3"/>
      <c r="CE312" s="3"/>
      <c r="CF312" s="3"/>
      <c r="CG312" s="3"/>
      <c r="CH312" s="3"/>
      <c r="CI312" s="3"/>
      <c r="CJ312" s="3"/>
      <c r="CK312" s="3"/>
      <c r="CL312" s="3"/>
      <c r="CM312" s="3"/>
      <c r="CN312" s="3"/>
    </row>
    <row r="313" spans="1:92" x14ac:dyDescent="0.3">
      <c r="A313" s="13" t="s">
        <v>333</v>
      </c>
      <c r="B313" s="3" t="str">
        <f>VLOOKUP(A313,'[1]BASE DTPA'!A:CN,2,0)</f>
        <v>1 FONAM</v>
      </c>
      <c r="C313" s="3" t="str">
        <f>VLOOKUP(A313,'[1]BASE DTPA'!A:CQ,3,0)</f>
        <v>ACEPTACIÓN OFERTA FONAM 074 DE 2025</v>
      </c>
      <c r="D313" s="3" t="str">
        <f>VLOOKUP(A313,'[1]BASE DTPA'!A:CR,4,0)</f>
        <v xml:space="preserve">CAPITAL SOLUTIONS 24/7 S.A.S
</v>
      </c>
      <c r="E313" s="24">
        <f>VLOOKUP(A313,'[1]BASE DTPA'!A:CS,5,0)</f>
        <v>45954</v>
      </c>
      <c r="F313" s="5" t="str">
        <f>VLOOKUP(A313,'[1]BASE DTPA'!A:CT,6,0)</f>
        <v>PA00-3202008-15-045 Prestar servicio logístico para el desarrollo de espacios de la Dirección Territorial Pacifico para fortalecer los procesos de divulgación y promoción de las áreas protegidas</v>
      </c>
      <c r="G313" s="3" t="str">
        <f>VLOOKUP(A313,'[1]BASE DTPA'!A:CU,7,0)</f>
        <v>N-A</v>
      </c>
      <c r="H313" s="3" t="str">
        <f>VLOOKUP(A313,'[1]BASE DTPA'!A:CV,8,0)</f>
        <v>5 MÍNIMA CUANTÍA</v>
      </c>
      <c r="I313" s="3" t="str">
        <f>VLOOKUP(A313,'[1]BASE DTPA'!A:CW,9,0)</f>
        <v>20 OTROS</v>
      </c>
      <c r="J313" s="1" t="str">
        <f>VLOOKUP(A313,'[1]BASE DTPA'!A:CX,10,0)</f>
        <v>SERVICIOS</v>
      </c>
      <c r="K313" s="1">
        <f>VLOOKUP(A313,'[1]BASE DTPA'!A:CY,11,0)</f>
        <v>80141607</v>
      </c>
      <c r="L313" s="6" t="str">
        <f>VLOOKUP(A313,'[1]BASE DTPA'!A:CZ,15,0)</f>
        <v>N/A</v>
      </c>
      <c r="M313" s="6">
        <f>VLOOKUP(A313,'[1]BASE DTPA'!A:DA,16,0)</f>
        <v>20000000</v>
      </c>
      <c r="N313" s="1" t="str">
        <f>VLOOKUP(A313,'[1]BASE DTPA'!A:DB,18,0)</f>
        <v>2 PERSONA JURIDICA</v>
      </c>
      <c r="O313" s="1" t="str">
        <f>VLOOKUP(A313,'[1]BASE DTPA'!A:DC,19,0)</f>
        <v>1 NIT</v>
      </c>
      <c r="P313" s="1">
        <f>VLOOKUP(A313,'[1]BASE DTPA'!A:DD,20,0)</f>
        <v>0</v>
      </c>
      <c r="Q313" s="1">
        <f>VLOOKUP(A313,'[1]BASE DTPA'!A:DE,22,0)</f>
        <v>901807628</v>
      </c>
      <c r="R313" s="1" t="str">
        <f>VLOOKUP(A313,'[1]BASE DTPA'!A:DF,38,0)</f>
        <v>DTPA</v>
      </c>
      <c r="S313" s="1">
        <f>VLOOKUP(A313,'[1]BASE DTPA'!A:DG,43,0)</f>
        <v>52</v>
      </c>
      <c r="T313" s="15">
        <f>VLOOKUP(A313,'[1]BASE DTPA'!A:DH,53,0)</f>
        <v>45957</v>
      </c>
      <c r="U313" s="15">
        <f>VLOOKUP(A313,'[1]BASE DTPA'!A:DI,54,0)</f>
        <v>46006</v>
      </c>
      <c r="V313" s="1">
        <f>VLOOKUP(A313,'[1]BASE DTPA'!A:DJ,79,0)</f>
        <v>0</v>
      </c>
      <c r="W313" s="1" t="str">
        <f>VLOOKUP(A313,'[1]BASE DTPA'!A:DK,68,0)</f>
        <v>VIGENTE</v>
      </c>
      <c r="X313" s="10" t="str">
        <f>VLOOKUP(A313,'[1]BASE DTPA'!A:DL,70,0)</f>
        <v xml:space="preserve">https://community.secop.gov.co/Public/Tendering/ContractDetailView/Index?UniqueIdentifier=CO1.PCCNTR.8493588 </v>
      </c>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c r="BG313" s="3"/>
      <c r="BH313" s="3"/>
      <c r="BI313" s="3"/>
      <c r="BJ313" s="3"/>
      <c r="BK313" s="3"/>
      <c r="BL313" s="3"/>
      <c r="BM313" s="3"/>
      <c r="BN313" s="3"/>
      <c r="BO313" s="3"/>
      <c r="BP313" s="3"/>
      <c r="BQ313" s="3"/>
      <c r="BR313" s="3"/>
      <c r="BS313" s="3"/>
      <c r="BT313" s="3"/>
      <c r="BU313" s="3"/>
      <c r="BV313" s="3"/>
      <c r="BW313" s="3"/>
      <c r="BX313" s="3"/>
      <c r="BY313" s="3"/>
      <c r="BZ313" s="3"/>
      <c r="CA313" s="3"/>
      <c r="CB313" s="3"/>
      <c r="CC313" s="3"/>
      <c r="CD313" s="3"/>
      <c r="CE313" s="3"/>
      <c r="CF313" s="3"/>
      <c r="CG313" s="3"/>
      <c r="CH313" s="3"/>
      <c r="CI313" s="3"/>
      <c r="CJ313" s="3"/>
      <c r="CK313" s="3"/>
      <c r="CL313" s="3"/>
      <c r="CM313" s="3"/>
      <c r="CN313" s="3"/>
    </row>
    <row r="314" spans="1:92" x14ac:dyDescent="0.3">
      <c r="A314" s="13" t="s">
        <v>334</v>
      </c>
      <c r="B314" s="3" t="str">
        <f>VLOOKUP(A314,'[1]BASE DTPA'!A:CN,2,0)</f>
        <v>2 NACION</v>
      </c>
      <c r="C314" s="3" t="str">
        <f>VLOOKUP(A314,'[1]BASE DTPA'!A:CQ,3,0)</f>
        <v>ACEPTACIÓN OFERTA NACIÓN 080 DE 2025</v>
      </c>
      <c r="D314" s="3" t="str">
        <f>VLOOKUP(A314,'[1]BASE DTPA'!A:CR,4,0)</f>
        <v>READYNET S.A.S</v>
      </c>
      <c r="E314" s="14">
        <f>VLOOKUP(A314,'[1]BASE DTPA'!A:CS,5,0)</f>
        <v>45968</v>
      </c>
      <c r="F314" s="5" t="str">
        <f>VLOOKUP(A314,'[1]BASE DTPA'!A:CT,6,0)</f>
        <v>PA01-1110-02 Adquirir insumos de aseo y cafetería para el DNMI CABO MANGLARES.</v>
      </c>
      <c r="G314" s="3" t="str">
        <f>VLOOKUP(A314,'[1]BASE DTPA'!A:CU,7,0)</f>
        <v>N-A</v>
      </c>
      <c r="H314" s="3" t="str">
        <f>VLOOKUP(A314,'[1]BASE DTPA'!A:CV,8,0)</f>
        <v>5 MÍNIMA CUANTÍA</v>
      </c>
      <c r="I314" s="3" t="str">
        <f>VLOOKUP(A314,'[1]BASE DTPA'!A:CW,9,0)</f>
        <v>3 COMPRAVENTA y/o SUMINISTRO</v>
      </c>
      <c r="J314" s="1" t="str">
        <f>VLOOKUP(A314,'[1]BASE DTPA'!A:CX,10,0)</f>
        <v>COMPRAVENTA</v>
      </c>
      <c r="K314" s="1" t="str">
        <f>VLOOKUP(A314,'[1]BASE DTPA'!A:CY,11,0)</f>
        <v>76111501/47121803</v>
      </c>
      <c r="L314" s="6" t="str">
        <f>VLOOKUP(A314,'[1]BASE DTPA'!A:CZ,15,0)</f>
        <v>N/A</v>
      </c>
      <c r="M314" s="6">
        <f>VLOOKUP(A314,'[1]BASE DTPA'!A:DA,16,0)</f>
        <v>2267159</v>
      </c>
      <c r="N314" s="1" t="str">
        <f>VLOOKUP(A314,'[1]BASE DTPA'!A:DB,18,0)</f>
        <v>2 PERSONA JURIDICA</v>
      </c>
      <c r="O314" s="1" t="str">
        <f>VLOOKUP(A314,'[1]BASE DTPA'!A:DC,19,0)</f>
        <v>1 NIT</v>
      </c>
      <c r="P314" s="1">
        <f>VLOOKUP(A314,'[1]BASE DTPA'!A:DD,20,0)</f>
        <v>0</v>
      </c>
      <c r="Q314" s="1">
        <f>VLOOKUP(A314,'[1]BASE DTPA'!A:DE,22,0)</f>
        <v>900529085</v>
      </c>
      <c r="R314" s="1" t="str">
        <f>VLOOKUP(A314,'[1]BASE DTPA'!A:DF,38,0)</f>
        <v>DNMI CABO MANGLARES</v>
      </c>
      <c r="S314" s="1">
        <f>VLOOKUP(A314,'[1]BASE DTPA'!A:DG,43,0)</f>
        <v>22</v>
      </c>
      <c r="T314" s="15">
        <f>VLOOKUP(A314,'[1]BASE DTPA'!A:DH,53,0)</f>
        <v>45973</v>
      </c>
      <c r="U314" s="15">
        <f>VLOOKUP(A314,'[1]BASE DTPA'!A:DI,54,0)</f>
        <v>45990</v>
      </c>
      <c r="V314" s="1">
        <f>VLOOKUP(A314,'[1]BASE DTPA'!A:DJ,79,0)</f>
        <v>0</v>
      </c>
      <c r="W314" s="1" t="str">
        <f>VLOOKUP(A314,'[1]BASE DTPA'!A:DK,68,0)</f>
        <v>VIGENTE</v>
      </c>
      <c r="X314" s="10" t="str">
        <f>VLOOKUP(A314,'[1]BASE DTPA'!A:DL,70,0)</f>
        <v xml:space="preserve">https://community.secop.gov.co/Public/Tendering/ContractDetailView/Index?UniqueIdentifier=CO1.PCCNTR.8551931 </v>
      </c>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c r="BI314" s="3"/>
      <c r="BJ314" s="3"/>
      <c r="BK314" s="3"/>
      <c r="BL314" s="3"/>
      <c r="BM314" s="3"/>
      <c r="BN314" s="3"/>
      <c r="BO314" s="3"/>
      <c r="BP314" s="3"/>
      <c r="BQ314" s="3"/>
      <c r="BR314" s="3"/>
      <c r="BS314" s="3"/>
      <c r="BT314" s="3"/>
      <c r="BU314" s="3"/>
      <c r="BV314" s="3"/>
      <c r="BW314" s="3"/>
      <c r="BX314" s="3"/>
      <c r="BY314" s="3"/>
      <c r="BZ314" s="3"/>
      <c r="CA314" s="3"/>
      <c r="CB314" s="3"/>
      <c r="CC314" s="3"/>
      <c r="CD314" s="3"/>
      <c r="CE314" s="3"/>
      <c r="CF314" s="3"/>
      <c r="CG314" s="3"/>
      <c r="CH314" s="3"/>
      <c r="CI314" s="3"/>
      <c r="CJ314" s="3"/>
      <c r="CK314" s="3"/>
      <c r="CL314" s="3"/>
      <c r="CM314" s="3"/>
      <c r="CN314" s="3"/>
    </row>
    <row r="315" spans="1:92" x14ac:dyDescent="0.3">
      <c r="A315" s="13" t="s">
        <v>335</v>
      </c>
      <c r="B315" s="3" t="str">
        <f>VLOOKUP(A315,'[1]BASE DTPA'!A:CN,2,0)</f>
        <v>1 FONAM</v>
      </c>
      <c r="C315" s="3" t="str">
        <f>VLOOKUP(A315,'[1]BASE DTPA'!A:CQ,3,0)</f>
        <v>ACEPTACIÓN OFERTA FONAM 082 DE 2025</v>
      </c>
      <c r="D315" s="3" t="str">
        <f>VLOOKUP(A315,'[1]BASE DTPA'!A:CR,4,0)</f>
        <v xml:space="preserve">SERVICIOS AGRICOLAS Y EMPRESARIALES S.A.S. PODRA USAR LA SIGLA SAGEM S.A.S
</v>
      </c>
      <c r="E315" s="24">
        <f>VLOOKUP(A315,'[1]BASE DTPA'!A:CS,5,0)</f>
        <v>45974</v>
      </c>
      <c r="F315" s="5" t="str">
        <f>VLOOKUP(A315,'[1]BASE DTPA'!A:CT,6,0)</f>
        <v>PA04-3202053-26-162 Prestar el servicio de mantenimiento a todo costo de sistemas de saneamiento básico, implementados por la línea estratégica de relacionamiento campesino en el PNN Farallones de Cali, especialmente en los ecosistemas andinos y de páramo, en el marco de la conservación de la diversidad biológica de las Áreas Protegidas del SINAP Nacional.</v>
      </c>
      <c r="G315" s="3" t="str">
        <f>VLOOKUP(A315,'[1]BASE DTPA'!A:CU,7,0)</f>
        <v>N-A</v>
      </c>
      <c r="H315" s="3" t="str">
        <f>VLOOKUP(A315,'[1]BASE DTPA'!A:CV,8,0)</f>
        <v>5 MÍNIMA CUANTÍA</v>
      </c>
      <c r="I315" s="3" t="str">
        <f>VLOOKUP(A315,'[1]BASE DTPA'!A:CW,9,0)</f>
        <v>20 OTROS</v>
      </c>
      <c r="J315" s="1" t="str">
        <f>VLOOKUP(A315,'[1]BASE DTPA'!A:CX,10,0)</f>
        <v>SERVICIOS</v>
      </c>
      <c r="K315" s="1">
        <f>VLOOKUP(A315,'[1]BASE DTPA'!A:CY,11,0)</f>
        <v>47101502</v>
      </c>
      <c r="L315" s="6" t="str">
        <f>VLOOKUP(A315,'[1]BASE DTPA'!A:CZ,15,0)</f>
        <v>N/A</v>
      </c>
      <c r="M315" s="6">
        <f>VLOOKUP(A315,'[1]BASE DTPA'!A:DA,16,0)</f>
        <v>25860080</v>
      </c>
      <c r="N315" s="1" t="str">
        <f>VLOOKUP(A315,'[1]BASE DTPA'!A:DB,18,0)</f>
        <v>2 PERSONA JURIDICA</v>
      </c>
      <c r="O315" s="1" t="str">
        <f>VLOOKUP(A315,'[1]BASE DTPA'!A:DC,19,0)</f>
        <v>1 NIT</v>
      </c>
      <c r="P315" s="1">
        <f>VLOOKUP(A315,'[1]BASE DTPA'!A:DD,20,0)</f>
        <v>0</v>
      </c>
      <c r="Q315" s="1">
        <f>VLOOKUP(A315,'[1]BASE DTPA'!A:DE,22,0)</f>
        <v>900742151</v>
      </c>
      <c r="R315" s="1" t="str">
        <f>VLOOKUP(A315,'[1]BASE DTPA'!A:DF,38,0)</f>
        <v>PNN FARALLONES DE CALI</v>
      </c>
      <c r="S315" s="1">
        <f>VLOOKUP(A315,'[1]BASE DTPA'!A:DG,43,0)</f>
        <v>48</v>
      </c>
      <c r="T315" s="15">
        <f>VLOOKUP(A315,'[1]BASE DTPA'!A:DH,53,0)</f>
        <v>45985</v>
      </c>
      <c r="U315" s="15">
        <f>VLOOKUP(A315,'[1]BASE DTPA'!A:DI,54,0)</f>
        <v>46021</v>
      </c>
      <c r="V315" s="1">
        <f>VLOOKUP(A315,'[1]BASE DTPA'!A:DJ,79,0)</f>
        <v>0</v>
      </c>
      <c r="W315" s="1" t="str">
        <f>VLOOKUP(A315,'[1]BASE DTPA'!A:DK,68,0)</f>
        <v>VIGENTE</v>
      </c>
      <c r="X315" s="10" t="str">
        <f>VLOOKUP(A315,'[1]BASE DTPA'!A:DL,70,0)</f>
        <v xml:space="preserve">https://community.secop.gov.co/Public/Tendering/ContractDetailView/Index?UniqueIdentifier=CO1.PCCNTR.8586101 </v>
      </c>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c r="BG315" s="3"/>
      <c r="BH315" s="3"/>
      <c r="BI315" s="3"/>
      <c r="BJ315" s="3"/>
      <c r="BK315" s="3"/>
      <c r="BL315" s="3"/>
      <c r="BM315" s="3"/>
      <c r="BN315" s="3"/>
      <c r="BO315" s="3"/>
      <c r="BP315" s="3"/>
      <c r="BQ315" s="3"/>
      <c r="BR315" s="3"/>
      <c r="BS315" s="3"/>
      <c r="BT315" s="3"/>
      <c r="BU315" s="3"/>
      <c r="BV315" s="3"/>
      <c r="BW315" s="3"/>
      <c r="BX315" s="3"/>
      <c r="BY315" s="3"/>
      <c r="BZ315" s="3"/>
      <c r="CA315" s="3"/>
      <c r="CB315" s="3"/>
      <c r="CC315" s="3"/>
      <c r="CD315" s="3"/>
      <c r="CE315" s="3"/>
      <c r="CF315" s="3"/>
      <c r="CG315" s="3"/>
      <c r="CH315" s="3"/>
      <c r="CI315" s="3"/>
      <c r="CJ315" s="3"/>
      <c r="CK315" s="3"/>
      <c r="CL315" s="3"/>
      <c r="CM315" s="3"/>
      <c r="CN315" s="3"/>
    </row>
    <row r="316" spans="1:92" x14ac:dyDescent="0.3">
      <c r="A316" s="13" t="s">
        <v>336</v>
      </c>
      <c r="B316" s="3" t="str">
        <f>VLOOKUP(A316,'[1]BASE DTPA'!A:CN,2,0)</f>
        <v>2 NACION</v>
      </c>
      <c r="C316" s="3" t="str">
        <f>VLOOKUP(A316,'[1]BASE DTPA'!A:CQ,3,0)</f>
        <v>ACEPTACIÓN OFERTA NACIÓN 081 DE 2025</v>
      </c>
      <c r="D316" s="3" t="str">
        <f>VLOOKUP(A316,'[1]BASE DTPA'!A:CR,4,0)</f>
        <v>INGENIERIA E INFRAESTRUCTURA DE COLOMBIA S.A.S.</v>
      </c>
      <c r="E316" s="24">
        <f>VLOOKUP(A316,'[1]BASE DTPA'!A:CS,5,0)</f>
        <v>45972</v>
      </c>
      <c r="F316" s="5" t="str">
        <f>VLOOKUP(A316,'[1]BASE DTPA'!A:CT,6,0)</f>
        <v>PA05-3202032-1-051 ADQUIRIR UN MOTOR FUERA DE BORDA PARA EL FORTALECIMIENTO OPERATIVO DE LAS ACTIVIDADES DE GESTIÓN DEL RIESGO EN EL DESARROLLO DE LAS ACCIONES DE PREVENCIÓN, VIGILANCIA Y CONTROL, EN EL PNN GORGONA</v>
      </c>
      <c r="G316" s="3" t="str">
        <f>VLOOKUP(A316,'[1]BASE DTPA'!A:CU,7,0)</f>
        <v>N-A</v>
      </c>
      <c r="H316" s="3" t="str">
        <f>VLOOKUP(A316,'[1]BASE DTPA'!A:CV,8,0)</f>
        <v>5 MÍNIMA CUANTÍA</v>
      </c>
      <c r="I316" s="3" t="str">
        <f>VLOOKUP(A316,'[1]BASE DTPA'!A:CW,9,0)</f>
        <v>3 COMPRAVENTA y/o SUMINISTRO</v>
      </c>
      <c r="J316" s="1" t="str">
        <f>VLOOKUP(A316,'[1]BASE DTPA'!A:CX,10,0)</f>
        <v>COMPRAVENTA</v>
      </c>
      <c r="K316" s="1">
        <f>VLOOKUP(A316,'[1]BASE DTPA'!A:CY,11,0)</f>
        <v>26101515</v>
      </c>
      <c r="L316" s="6" t="str">
        <f>VLOOKUP(A316,'[1]BASE DTPA'!A:CZ,15,0)</f>
        <v>N/A</v>
      </c>
      <c r="M316" s="6">
        <f>VLOOKUP(A316,'[1]BASE DTPA'!A:DA,16,0)</f>
        <v>55000000</v>
      </c>
      <c r="N316" s="1" t="str">
        <f>VLOOKUP(A316,'[1]BASE DTPA'!A:DB,18,0)</f>
        <v>2 PERSONA JURIDICA</v>
      </c>
      <c r="O316" s="1" t="str">
        <f>VLOOKUP(A316,'[1]BASE DTPA'!A:DC,19,0)</f>
        <v>1 NIT</v>
      </c>
      <c r="P316" s="1">
        <f>VLOOKUP(A316,'[1]BASE DTPA'!A:DD,20,0)</f>
        <v>0</v>
      </c>
      <c r="Q316" s="1">
        <f>VLOOKUP(A316,'[1]BASE DTPA'!A:DE,22,0)</f>
        <v>900381761</v>
      </c>
      <c r="R316" s="1" t="str">
        <f>VLOOKUP(A316,'[1]BASE DTPA'!A:DF,38,0)</f>
        <v>PNN UTRÍA</v>
      </c>
      <c r="S316" s="1">
        <f>VLOOKUP(A316,'[1]BASE DTPA'!A:DG,43,0)</f>
        <v>20</v>
      </c>
      <c r="T316" s="15">
        <f>VLOOKUP(A316,'[1]BASE DTPA'!A:DH,53,0)</f>
        <v>45975</v>
      </c>
      <c r="U316" s="15">
        <f>VLOOKUP(A316,'[1]BASE DTPA'!A:DI,54,0)</f>
        <v>46001</v>
      </c>
      <c r="V316" s="1">
        <f>VLOOKUP(A316,'[1]BASE DTPA'!A:DJ,79,0)</f>
        <v>0</v>
      </c>
      <c r="W316" s="1" t="str">
        <f>VLOOKUP(A316,'[1]BASE DTPA'!A:DK,68,0)</f>
        <v>VIGENTE</v>
      </c>
      <c r="X316" s="10" t="str">
        <f>VLOOKUP(A316,'[1]BASE DTPA'!A:DL,70,0)</f>
        <v xml:space="preserve">https://community.secop.gov.co/Public/Tendering/ContractDetailView/Index?UniqueIdentifier=CO1.PCCNTR.8576853 </v>
      </c>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c r="BG316" s="3"/>
      <c r="BH316" s="3"/>
      <c r="BI316" s="3"/>
      <c r="BJ316" s="3"/>
      <c r="BK316" s="3"/>
      <c r="BL316" s="3"/>
      <c r="BM316" s="3"/>
      <c r="BN316" s="3"/>
      <c r="BO316" s="3"/>
      <c r="BP316" s="3"/>
      <c r="BQ316" s="3"/>
      <c r="BR316" s="3"/>
      <c r="BS316" s="3"/>
      <c r="BT316" s="3"/>
      <c r="BU316" s="3"/>
      <c r="BV316" s="3"/>
      <c r="BW316" s="3"/>
      <c r="BX316" s="3"/>
      <c r="BY316" s="3"/>
      <c r="BZ316" s="3"/>
      <c r="CA316" s="3"/>
      <c r="CB316" s="3"/>
      <c r="CC316" s="3"/>
      <c r="CD316" s="3"/>
      <c r="CE316" s="3"/>
      <c r="CF316" s="3"/>
      <c r="CG316" s="3"/>
      <c r="CH316" s="3"/>
      <c r="CI316" s="3"/>
      <c r="CJ316" s="3"/>
      <c r="CK316" s="3"/>
      <c r="CL316" s="3"/>
      <c r="CM316" s="3"/>
      <c r="CN316" s="3"/>
    </row>
    <row r="317" spans="1:92" x14ac:dyDescent="0.3">
      <c r="A317" s="13" t="s">
        <v>337</v>
      </c>
      <c r="B317" s="3" t="str">
        <f>VLOOKUP(A317,'[1]BASE DTPA'!A:CN,2,0)</f>
        <v>1 FONAM</v>
      </c>
      <c r="C317" s="3" t="str">
        <f>VLOOKUP(A317,'[1]BASE DTPA'!A:CQ,3,0)</f>
        <v>ACEPTACIÓN OFERTA FONAM 083 DE 2025</v>
      </c>
      <c r="D317" s="3" t="str">
        <f>VLOOKUP(A317,'[1]BASE DTPA'!A:CR,4,0)</f>
        <v>INGEPRAK GZ S.A.S.</v>
      </c>
      <c r="E317" s="24">
        <f>VLOOKUP(A317,'[1]BASE DTPA'!A:CS,5,0)</f>
        <v>45975</v>
      </c>
      <c r="F317" s="5" t="str">
        <f>VLOOKUP(A317,'[1]BASE DTPA'!A:CT,6,0)</f>
        <v>PA05-3202010-25-016, PA05-3202032-1-019 Prestar servicios de mantenimiento preventivo y correctivo de la Micro Central Hidroeléctrica ubicada en el Parque Nacional Natural Gorgona, con el fin de garantizar su óptimo funcionamiento para el desarrollo de las actividades misionales y administrativas del área protegida, en el marco de la conservación de la diversidad biológica de las áreas protegidas del SINAP nacional.</v>
      </c>
      <c r="G317" s="3" t="str">
        <f>VLOOKUP(A317,'[1]BASE DTPA'!A:CU,7,0)</f>
        <v>N-A</v>
      </c>
      <c r="H317" s="3" t="str">
        <f>VLOOKUP(A317,'[1]BASE DTPA'!A:CV,8,0)</f>
        <v>5 MÍNIMA CUANTÍA</v>
      </c>
      <c r="I317" s="3" t="str">
        <f>VLOOKUP(A317,'[1]BASE DTPA'!A:CW,9,0)</f>
        <v>20 OTROS</v>
      </c>
      <c r="J317" s="1" t="str">
        <f>VLOOKUP(A317,'[1]BASE DTPA'!A:CX,10,0)</f>
        <v>SERVICIOS</v>
      </c>
      <c r="K317" s="1">
        <f>VLOOKUP(A317,'[1]BASE DTPA'!A:CY,11,0)</f>
        <v>26131503</v>
      </c>
      <c r="L317" s="6" t="str">
        <f>VLOOKUP(A317,'[1]BASE DTPA'!A:CZ,15,0)</f>
        <v>N/A</v>
      </c>
      <c r="M317" s="6">
        <f>VLOOKUP(A317,'[1]BASE DTPA'!A:DA,16,0)</f>
        <v>31026632</v>
      </c>
      <c r="N317" s="1" t="str">
        <f>VLOOKUP(A317,'[1]BASE DTPA'!A:DB,18,0)</f>
        <v>2 PERSONA JURIDICA</v>
      </c>
      <c r="O317" s="1" t="str">
        <f>VLOOKUP(A317,'[1]BASE DTPA'!A:DC,19,0)</f>
        <v>1 NIT</v>
      </c>
      <c r="P317" s="1">
        <f>VLOOKUP(A317,'[1]BASE DTPA'!A:DD,20,0)</f>
        <v>0</v>
      </c>
      <c r="Q317" s="1">
        <f>VLOOKUP(A317,'[1]BASE DTPA'!A:DE,22,0)</f>
        <v>901673500</v>
      </c>
      <c r="R317" s="1" t="str">
        <f>VLOOKUP(A317,'[1]BASE DTPA'!A:DF,38,0)</f>
        <v>PNN GORGONA</v>
      </c>
      <c r="S317" s="1">
        <f>VLOOKUP(A317,'[1]BASE DTPA'!A:DG,43,0)</f>
        <v>21</v>
      </c>
      <c r="T317" s="15">
        <f>VLOOKUP(A317,'[1]BASE DTPA'!A:DH,53,0)</f>
        <v>45985</v>
      </c>
      <c r="U317" s="7">
        <f>VLOOKUP(A317,'[1]BASE DTPA'!A:DI,54,0)</f>
        <v>45996</v>
      </c>
      <c r="V317" s="1">
        <f>VLOOKUP(A317,'[1]BASE DTPA'!A:DJ,79,0)</f>
        <v>0</v>
      </c>
      <c r="W317" s="1" t="str">
        <f>VLOOKUP(A317,'[1]BASE DTPA'!A:DK,68,0)</f>
        <v>VIGENTE</v>
      </c>
      <c r="X317" s="10" t="str">
        <f>VLOOKUP(A317,'[1]BASE DTPA'!A:DL,70,0)</f>
        <v xml:space="preserve">https://community.secop.gov.co/Public/Tendering/ContractDetailView/Index?UniqueIdentifier=CO1.PCCNTR.8593491 </v>
      </c>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c r="BG317" s="3"/>
      <c r="BH317" s="3"/>
      <c r="BI317" s="3"/>
      <c r="BJ317" s="3"/>
      <c r="BK317" s="3"/>
      <c r="BL317" s="3"/>
      <c r="BM317" s="3"/>
      <c r="BN317" s="3"/>
      <c r="BO317" s="3"/>
      <c r="BP317" s="3"/>
      <c r="BQ317" s="3"/>
      <c r="BR317" s="3"/>
      <c r="BS317" s="3"/>
      <c r="BT317" s="3"/>
      <c r="BU317" s="3"/>
      <c r="BV317" s="3"/>
      <c r="BW317" s="3"/>
      <c r="BX317" s="3"/>
      <c r="BY317" s="3"/>
      <c r="BZ317" s="3"/>
      <c r="CA317" s="3"/>
      <c r="CB317" s="3"/>
      <c r="CC317" s="3"/>
      <c r="CD317" s="3"/>
      <c r="CE317" s="3"/>
      <c r="CF317" s="3"/>
      <c r="CG317" s="3"/>
      <c r="CH317" s="3"/>
      <c r="CI317" s="3"/>
      <c r="CJ317" s="3"/>
      <c r="CK317" s="3"/>
      <c r="CL317" s="3"/>
      <c r="CM317" s="3"/>
      <c r="CN317" s="3"/>
    </row>
    <row r="318" spans="1:92" ht="25.2" x14ac:dyDescent="0.3">
      <c r="A318" s="19" t="s">
        <v>338</v>
      </c>
      <c r="B318" s="20">
        <f>VLOOKUP(A318,'[1]BASE DTPA'!A:CN,2,0)</f>
        <v>0</v>
      </c>
      <c r="C318" s="20">
        <f>VLOOKUP(A318,'[1]BASE DTPA'!A:CQ,3,0)</f>
        <v>0</v>
      </c>
      <c r="D318" s="20">
        <f>VLOOKUP(A318,'[1]BASE DTPA'!A:CR,4,0)</f>
        <v>0</v>
      </c>
      <c r="E318" s="20">
        <f>VLOOKUP(A318,'[1]BASE DTPA'!A:CS,5,0)</f>
        <v>0</v>
      </c>
      <c r="F318" s="21">
        <f>VLOOKUP(A318,'[1]BASE DTPA'!A:CT,6,0)</f>
        <v>0</v>
      </c>
      <c r="G318" s="20">
        <f>VLOOKUP(A318,'[1]BASE DTPA'!A:CU,7,0)</f>
        <v>0</v>
      </c>
      <c r="H318" s="20">
        <f>VLOOKUP(A318,'[1]BASE DTPA'!A:CV,8,0)</f>
        <v>0</v>
      </c>
      <c r="I318" s="20">
        <f>VLOOKUP(A318,'[1]BASE DTPA'!A:CW,9,0)</f>
        <v>0</v>
      </c>
      <c r="J318" s="22">
        <f>VLOOKUP(A318,'[1]BASE DTPA'!A:CX,10,0)</f>
        <v>0</v>
      </c>
      <c r="K318" s="22">
        <f>VLOOKUP(A318,'[1]BASE DTPA'!A:CY,11,0)</f>
        <v>0</v>
      </c>
      <c r="L318" s="23">
        <f>VLOOKUP(A318,'[1]BASE DTPA'!A:CZ,15,0)</f>
        <v>0</v>
      </c>
      <c r="M318" s="23">
        <f>VLOOKUP(A318,'[1]BASE DTPA'!A:DA,16,0)</f>
        <v>0</v>
      </c>
      <c r="N318" s="22">
        <f>VLOOKUP(A318,'[1]BASE DTPA'!A:DB,18,0)</f>
        <v>0</v>
      </c>
      <c r="O318" s="22">
        <f>VLOOKUP(A318,'[1]BASE DTPA'!A:DC,19,0)</f>
        <v>0</v>
      </c>
      <c r="P318" s="22">
        <f>VLOOKUP(A318,'[1]BASE DTPA'!A:DD,20,0)</f>
        <v>0</v>
      </c>
      <c r="Q318" s="22">
        <f>VLOOKUP(A318,'[1]BASE DTPA'!A:DE,22,0)</f>
        <v>0</v>
      </c>
      <c r="R318" s="22">
        <f>VLOOKUP(A318,'[1]BASE DTPA'!A:DF,38,0)</f>
        <v>0</v>
      </c>
      <c r="S318" s="22">
        <f>VLOOKUP(A318,'[1]BASE DTPA'!A:DG,43,0)</f>
        <v>0</v>
      </c>
      <c r="T318" s="22">
        <f>VLOOKUP(A318,'[1]BASE DTPA'!A:DH,53,0)</f>
        <v>0</v>
      </c>
      <c r="U318" s="22">
        <f>VLOOKUP(A318,'[1]BASE DTPA'!A:DI,54,0)</f>
        <v>0</v>
      </c>
      <c r="V318" s="22">
        <f>VLOOKUP(A318,'[1]BASE DTPA'!A:DJ,79,0)</f>
        <v>0</v>
      </c>
      <c r="W318" s="22">
        <f>VLOOKUP(A318,'[1]BASE DTPA'!A:DK,68,0)</f>
        <v>0</v>
      </c>
      <c r="X318" s="22">
        <f>VLOOKUP(A318,'[1]BASE DTPA'!A:DL,70,0)</f>
        <v>0</v>
      </c>
      <c r="Y318" s="20"/>
      <c r="Z318" s="20"/>
      <c r="AA318" s="20"/>
      <c r="AB318" s="20"/>
      <c r="AC318" s="20"/>
      <c r="AD318" s="20"/>
      <c r="AE318" s="20"/>
      <c r="AF318" s="20"/>
      <c r="AG318" s="20"/>
      <c r="AH318" s="20"/>
      <c r="AI318" s="20"/>
      <c r="AJ318" s="20"/>
      <c r="AK318" s="20"/>
      <c r="AL318" s="20"/>
      <c r="AM318" s="20"/>
      <c r="AN318" s="20"/>
      <c r="AO318" s="20"/>
      <c r="AP318" s="20"/>
      <c r="AQ318" s="20"/>
      <c r="AR318" s="20"/>
      <c r="AS318" s="20"/>
      <c r="AT318" s="20"/>
      <c r="AU318" s="20"/>
      <c r="AV318" s="20"/>
      <c r="AW318" s="20"/>
      <c r="AX318" s="20"/>
      <c r="AY318" s="20"/>
      <c r="AZ318" s="20"/>
      <c r="BA318" s="20"/>
      <c r="BB318" s="20"/>
      <c r="BC318" s="20"/>
      <c r="BD318" s="20"/>
      <c r="BE318" s="20"/>
      <c r="BF318" s="20"/>
      <c r="BG318" s="20"/>
      <c r="BH318" s="20"/>
      <c r="BI318" s="20"/>
      <c r="BJ318" s="20"/>
      <c r="BK318" s="20"/>
      <c r="BL318" s="20"/>
      <c r="BM318" s="20"/>
      <c r="BN318" s="20"/>
      <c r="BO318" s="20"/>
      <c r="BP318" s="20"/>
      <c r="BQ318" s="20"/>
      <c r="BR318" s="20"/>
      <c r="BS318" s="20"/>
      <c r="BT318" s="20"/>
      <c r="BU318" s="20"/>
      <c r="BV318" s="20"/>
      <c r="BW318" s="20"/>
      <c r="BX318" s="20"/>
      <c r="BY318" s="20"/>
      <c r="BZ318" s="20"/>
      <c r="CA318" s="20"/>
      <c r="CB318" s="20"/>
      <c r="CC318" s="20"/>
      <c r="CD318" s="20"/>
      <c r="CE318" s="20"/>
      <c r="CF318" s="20"/>
      <c r="CG318" s="20"/>
      <c r="CH318" s="20"/>
      <c r="CI318" s="20"/>
      <c r="CJ318" s="20"/>
      <c r="CK318" s="20"/>
      <c r="CL318" s="20"/>
      <c r="CM318" s="20"/>
      <c r="CN318" s="20"/>
    </row>
    <row r="319" spans="1:92" x14ac:dyDescent="0.3">
      <c r="A319" s="13" t="s">
        <v>339</v>
      </c>
      <c r="B319" s="3" t="str">
        <f>VLOOKUP(A319,'[1]BASE DTPA'!A:CN,2,0)</f>
        <v>1 FONAM</v>
      </c>
      <c r="C319" s="3" t="str">
        <f>VLOOKUP(A319,'[1]BASE DTPA'!A:CQ,3,0)</f>
        <v>ORDEN DE COMPRA 142956</v>
      </c>
      <c r="D319" s="3" t="str">
        <f>VLOOKUP(A319,'[1]BASE DTPA'!A:CR,4,0)</f>
        <v>DISTRACOM S.A</v>
      </c>
      <c r="E319" s="14">
        <f>VLOOKUP(A319,'[1]BASE DTPA'!A:CS,5,0)</f>
        <v>45723</v>
      </c>
      <c r="F319" s="5" t="str">
        <f>VLOOKUP(A319,'[1]BASE DTPA'!A:CT,6,0)</f>
        <v>PA00-3202008-15-037-PA04-3202032-1-102. Adhesión al acuerdo marco de precios CCE-326-AMP-2022 para el suministro de combustible de la Dirección Territorial Pacifico y sus áreas protegidas especialmente en los ecosistemas andinos y de páramo-DTPA y PNNFARALLONES.</v>
      </c>
      <c r="G319" s="3" t="str">
        <f>VLOOKUP(A319,'[1]BASE DTPA'!A:CU,7,0)</f>
        <v>N-A</v>
      </c>
      <c r="H319" s="3" t="str">
        <f>VLOOKUP(A319,'[1]BASE DTPA'!A:CV,8,0)</f>
        <v>6 ACUERDO MARCO DE PRECIO</v>
      </c>
      <c r="I319" s="3" t="str">
        <f>VLOOKUP(A319,'[1]BASE DTPA'!A:CW,9,0)</f>
        <v>21 ORDEN DE COMPRA</v>
      </c>
      <c r="J319" s="1" t="str">
        <f>VLOOKUP(A319,'[1]BASE DTPA'!A:CX,10,0)</f>
        <v>SUMINISTRO</v>
      </c>
      <c r="K319" s="1" t="str">
        <f>VLOOKUP(A319,'[1]BASE DTPA'!A:CY,11,0)</f>
        <v>15101506/15101505</v>
      </c>
      <c r="L319" s="6" t="str">
        <f>VLOOKUP(A319,'[1]BASE DTPA'!A:CZ,15,0)</f>
        <v>N/A</v>
      </c>
      <c r="M319" s="6">
        <f>VLOOKUP(A319,'[1]BASE DTPA'!A:DA,16,0)</f>
        <v>42170000</v>
      </c>
      <c r="N319" s="1" t="str">
        <f>VLOOKUP(A319,'[1]BASE DTPA'!A:DB,18,0)</f>
        <v>2 PERSONA JURIDICA</v>
      </c>
      <c r="O319" s="1" t="str">
        <f>VLOOKUP(A319,'[1]BASE DTPA'!A:DC,19,0)</f>
        <v>1 NIT</v>
      </c>
      <c r="P319" s="1" t="str">
        <f>VLOOKUP(A319,'[1]BASE DTPA'!A:DD,20,0)</f>
        <v>N/A</v>
      </c>
      <c r="Q319" s="6">
        <f>VLOOKUP(A319,'[1]BASE DTPA'!A:DE,22,0)</f>
        <v>811009788</v>
      </c>
      <c r="R319" s="1" t="str">
        <f>VLOOKUP(A319,'[1]BASE DTPA'!A:DF,38,0)</f>
        <v>DTPA</v>
      </c>
      <c r="S319" s="1">
        <f>VLOOKUP(A319,'[1]BASE DTPA'!A:DG,43,0)</f>
        <v>280</v>
      </c>
      <c r="T319" s="8">
        <f>VLOOKUP(A319,'[1]BASE DTPA'!A:DH,53,0)</f>
        <v>45726</v>
      </c>
      <c r="U319" s="8">
        <f>VLOOKUP(A319,'[1]BASE DTPA'!A:DI,54,0)</f>
        <v>46234</v>
      </c>
      <c r="V319" s="1">
        <f>VLOOKUP(A319,'[1]BASE DTPA'!A:DJ,79,0)</f>
        <v>0</v>
      </c>
      <c r="W319" s="1" t="str">
        <f>VLOOKUP(A319,'[1]BASE DTPA'!A:DK,68,0)</f>
        <v>VIGENTE</v>
      </c>
      <c r="X319" s="10" t="str">
        <f>VLOOKUP(A319,'[1]BASE DTPA'!A:DL,70,0)</f>
        <v xml:space="preserve">https://www.colombiacompra.gov.co/tienda-virtual-del-estado-colombiano/ordenes-compra/142956 </v>
      </c>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c r="BH319" s="3"/>
      <c r="BI319" s="3"/>
      <c r="BJ319" s="3"/>
      <c r="BK319" s="3"/>
      <c r="BL319" s="3"/>
      <c r="BM319" s="3"/>
      <c r="BN319" s="3"/>
      <c r="BO319" s="3"/>
      <c r="BP319" s="3"/>
      <c r="BQ319" s="3"/>
      <c r="BR319" s="3"/>
      <c r="BS319" s="3"/>
      <c r="BT319" s="3"/>
      <c r="BU319" s="3"/>
      <c r="BV319" s="3"/>
      <c r="BW319" s="3"/>
      <c r="BX319" s="3"/>
      <c r="BY319" s="3"/>
      <c r="BZ319" s="3"/>
      <c r="CA319" s="3"/>
      <c r="CB319" s="3"/>
      <c r="CC319" s="3"/>
      <c r="CD319" s="3"/>
      <c r="CE319" s="3"/>
      <c r="CF319" s="3"/>
      <c r="CG319" s="3"/>
      <c r="CH319" s="3"/>
      <c r="CI319" s="3"/>
      <c r="CJ319" s="3"/>
      <c r="CK319" s="3"/>
      <c r="CL319" s="3"/>
      <c r="CM319" s="3"/>
      <c r="CN319" s="3"/>
    </row>
    <row r="320" spans="1:92" x14ac:dyDescent="0.3">
      <c r="A320" s="13" t="s">
        <v>339</v>
      </c>
      <c r="B320" s="3" t="str">
        <f>VLOOKUP(A320,'[1]BASE DTPA'!A:CN,2,0)</f>
        <v>1 FONAM</v>
      </c>
      <c r="C320" s="3" t="str">
        <f>VLOOKUP(A320,'[1]BASE DTPA'!A:CQ,3,0)</f>
        <v>ORDEN DE COMPRA 142956</v>
      </c>
      <c r="D320" s="3" t="str">
        <f>VLOOKUP(A320,'[1]BASE DTPA'!A:CR,4,0)</f>
        <v>DISTRACOM S.A</v>
      </c>
      <c r="E320" s="14">
        <f>VLOOKUP(A320,'[1]BASE DTPA'!A:CS,5,0)</f>
        <v>45723</v>
      </c>
      <c r="F320" s="5" t="str">
        <f>VLOOKUP(A320,'[1]BASE DTPA'!A:CT,6,0)</f>
        <v>PA00-3202008-15-037-PA04-3202032-1-102. Adhesión al acuerdo marco de precios CCE-326-AMP-2022 para el suministro de combustible de la Dirección Territorial Pacifico y sus áreas protegidas especialmente en los ecosistemas andinos y de páramo-DTPA y PNNFARALLONES.</v>
      </c>
      <c r="G320" s="3" t="str">
        <f>VLOOKUP(A320,'[1]BASE DTPA'!A:CU,7,0)</f>
        <v>N-A</v>
      </c>
      <c r="H320" s="3" t="str">
        <f>VLOOKUP(A320,'[1]BASE DTPA'!A:CV,8,0)</f>
        <v>6 ACUERDO MARCO DE PRECIO</v>
      </c>
      <c r="I320" s="3" t="str">
        <f>VLOOKUP(A320,'[1]BASE DTPA'!A:CW,9,0)</f>
        <v>21 ORDEN DE COMPRA</v>
      </c>
      <c r="J320" s="1" t="str">
        <f>VLOOKUP(A320,'[1]BASE DTPA'!A:CX,10,0)</f>
        <v>SUMINISTRO</v>
      </c>
      <c r="K320" s="1" t="str">
        <f>VLOOKUP(A320,'[1]BASE DTPA'!A:CY,11,0)</f>
        <v>15101506/15101505</v>
      </c>
      <c r="L320" s="6" t="str">
        <f>VLOOKUP(A320,'[1]BASE DTPA'!A:CZ,15,0)</f>
        <v>N/A</v>
      </c>
      <c r="M320" s="6">
        <f>VLOOKUP(A320,'[1]BASE DTPA'!A:DA,16,0)</f>
        <v>42170000</v>
      </c>
      <c r="N320" s="1" t="str">
        <f>VLOOKUP(A320,'[1]BASE DTPA'!A:DB,18,0)</f>
        <v>2 PERSONA JURIDICA</v>
      </c>
      <c r="O320" s="1" t="str">
        <f>VLOOKUP(A320,'[1]BASE DTPA'!A:DC,19,0)</f>
        <v>1 NIT</v>
      </c>
      <c r="P320" s="1" t="str">
        <f>VLOOKUP(A320,'[1]BASE DTPA'!A:DD,20,0)</f>
        <v>N/A</v>
      </c>
      <c r="Q320" s="6">
        <f>VLOOKUP(A320,'[1]BASE DTPA'!A:DE,22,0)</f>
        <v>811009788</v>
      </c>
      <c r="R320" s="1" t="str">
        <f>VLOOKUP(A320,'[1]BASE DTPA'!A:DF,38,0)</f>
        <v>DTPA</v>
      </c>
      <c r="S320" s="1">
        <f>VLOOKUP(A320,'[1]BASE DTPA'!A:DG,43,0)</f>
        <v>280</v>
      </c>
      <c r="T320" s="8">
        <f>VLOOKUP(A320,'[1]BASE DTPA'!A:DH,53,0)</f>
        <v>45726</v>
      </c>
      <c r="U320" s="8">
        <f>VLOOKUP(A320,'[1]BASE DTPA'!A:DI,54,0)</f>
        <v>46234</v>
      </c>
      <c r="V320" s="1">
        <f>VLOOKUP(A320,'[1]BASE DTPA'!A:DJ,79,0)</f>
        <v>0</v>
      </c>
      <c r="W320" s="1" t="str">
        <f>VLOOKUP(A320,'[1]BASE DTPA'!A:DK,68,0)</f>
        <v>VIGENTE</v>
      </c>
      <c r="X320" s="10" t="str">
        <f>VLOOKUP(A320,'[1]BASE DTPA'!A:DL,70,0)</f>
        <v xml:space="preserve">https://www.colombiacompra.gov.co/tienda-virtual-del-estado-colombiano/ordenes-compra/142956 </v>
      </c>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3"/>
      <c r="BJ320" s="3"/>
      <c r="BK320" s="3"/>
      <c r="BL320" s="3"/>
      <c r="BM320" s="3"/>
      <c r="BN320" s="3"/>
      <c r="BO320" s="3"/>
      <c r="BP320" s="3"/>
      <c r="BQ320" s="3"/>
      <c r="BR320" s="3"/>
      <c r="BS320" s="3"/>
      <c r="BT320" s="3"/>
      <c r="BU320" s="3"/>
      <c r="BV320" s="3"/>
      <c r="BW320" s="3"/>
      <c r="BX320" s="3"/>
      <c r="BY320" s="3"/>
      <c r="BZ320" s="3"/>
      <c r="CA320" s="3"/>
      <c r="CB320" s="3"/>
      <c r="CC320" s="3"/>
      <c r="CD320" s="3"/>
      <c r="CE320" s="3"/>
      <c r="CF320" s="3"/>
      <c r="CG320" s="3"/>
      <c r="CH320" s="3"/>
      <c r="CI320" s="3"/>
      <c r="CJ320" s="3"/>
      <c r="CK320" s="3"/>
      <c r="CL320" s="3"/>
      <c r="CM320" s="3"/>
      <c r="CN320" s="3"/>
    </row>
    <row r="321" spans="1:92" x14ac:dyDescent="0.3">
      <c r="A321" s="13" t="s">
        <v>340</v>
      </c>
      <c r="B321" s="3" t="str">
        <f>VLOOKUP(A321,'[1]BASE DTPA'!A:CN,2,0)</f>
        <v>1 FONAM</v>
      </c>
      <c r="C321" s="3" t="str">
        <f>VLOOKUP(A321,'[1]BASE DTPA'!A:CQ,3,0)</f>
        <v>ORDEN DE COMPRA 142941</v>
      </c>
      <c r="D321" s="3" t="str">
        <f>VLOOKUP(A321,'[1]BASE DTPA'!A:CR,4,0)</f>
        <v>PLUXEE COLOMBIA S.A.S.</v>
      </c>
      <c r="E321" s="14">
        <f>VLOOKUP(A321,'[1]BASE DTPA'!A:CS,5,0)</f>
        <v>45723</v>
      </c>
      <c r="F321" s="5" t="str">
        <f>VLOOKUP(A321,'[1]BASE DTPA'!A:CT,6,0)</f>
        <v>PA05-3202032-1-022 Adhesión al acuerdo marco de precios CCE-326-AMP-2022 para el suministro de combustible de la Dirección Territorial Pacifico y sus áreas protegidas para el desarrollo operativo de las actividades enmarcadas en la conservación de la diversidad biológica de las áreas protegidas del SINAP-PNN GORGONA.</v>
      </c>
      <c r="G321" s="3" t="str">
        <f>VLOOKUP(A321,'[1]BASE DTPA'!A:CU,7,0)</f>
        <v>N-A</v>
      </c>
      <c r="H321" s="3" t="str">
        <f>VLOOKUP(A321,'[1]BASE DTPA'!A:CV,8,0)</f>
        <v>6 ACUERDO MARCO DE PRECIO</v>
      </c>
      <c r="I321" s="3" t="str">
        <f>VLOOKUP(A321,'[1]BASE DTPA'!A:CW,9,0)</f>
        <v>21 ORDEN DE COMPRA</v>
      </c>
      <c r="J321" s="1" t="str">
        <f>VLOOKUP(A321,'[1]BASE DTPA'!A:CX,10,0)</f>
        <v>SUMINISTRO</v>
      </c>
      <c r="K321" s="1" t="str">
        <f>VLOOKUP(A321,'[1]BASE DTPA'!A:CY,11,0)</f>
        <v>15101506/15101505</v>
      </c>
      <c r="L321" s="6" t="str">
        <f>VLOOKUP(A321,'[1]BASE DTPA'!A:CZ,15,0)</f>
        <v>N/A</v>
      </c>
      <c r="M321" s="6">
        <f>VLOOKUP(A321,'[1]BASE DTPA'!A:DA,16,0)</f>
        <v>88144888</v>
      </c>
      <c r="N321" s="1" t="str">
        <f>VLOOKUP(A321,'[1]BASE DTPA'!A:DB,18,0)</f>
        <v>2 PERSONA JURIDICA</v>
      </c>
      <c r="O321" s="1" t="str">
        <f>VLOOKUP(A321,'[1]BASE DTPA'!A:DC,19,0)</f>
        <v>1 NIT</v>
      </c>
      <c r="P321" s="1" t="str">
        <f>VLOOKUP(A321,'[1]BASE DTPA'!A:DD,20,0)</f>
        <v>N/A</v>
      </c>
      <c r="Q321" s="6">
        <f>VLOOKUP(A321,'[1]BASE DTPA'!A:DE,22,0)</f>
        <v>800219876</v>
      </c>
      <c r="R321" s="1" t="str">
        <f>VLOOKUP(A321,'[1]BASE DTPA'!A:DF,38,0)</f>
        <v>PNN GORGONA</v>
      </c>
      <c r="S321" s="1">
        <f>VLOOKUP(A321,'[1]BASE DTPA'!A:DG,43,0)</f>
        <v>289</v>
      </c>
      <c r="T321" s="8">
        <f>VLOOKUP(A321,'[1]BASE DTPA'!A:DH,53,0)</f>
        <v>45735</v>
      </c>
      <c r="U321" s="8">
        <f>VLOOKUP(A321,'[1]BASE DTPA'!A:DI,54,0)</f>
        <v>46022</v>
      </c>
      <c r="V321" s="1">
        <f>VLOOKUP(A321,'[1]BASE DTPA'!A:DJ,79,0)</f>
        <v>0</v>
      </c>
      <c r="W321" s="1" t="str">
        <f>VLOOKUP(A321,'[1]BASE DTPA'!A:DK,68,0)</f>
        <v>VIGENTE</v>
      </c>
      <c r="X321" s="10" t="str">
        <f>VLOOKUP(A321,'[1]BASE DTPA'!A:DL,70,0)</f>
        <v xml:space="preserve">https://www.colombiacompra.gov.co/tienda-virtual-del-estado-colombiano/ordenes-compra/142941 </v>
      </c>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c r="BG321" s="3"/>
      <c r="BH321" s="3"/>
      <c r="BI321" s="3"/>
      <c r="BJ321" s="3"/>
      <c r="BK321" s="3"/>
      <c r="BL321" s="3"/>
      <c r="BM321" s="3"/>
      <c r="BN321" s="3"/>
      <c r="BO321" s="3"/>
      <c r="BP321" s="3"/>
      <c r="BQ321" s="3"/>
      <c r="BR321" s="3"/>
      <c r="BS321" s="3"/>
      <c r="BT321" s="3"/>
      <c r="BU321" s="3"/>
      <c r="BV321" s="3"/>
      <c r="BW321" s="3"/>
      <c r="BX321" s="3"/>
      <c r="BY321" s="3"/>
      <c r="BZ321" s="3"/>
      <c r="CA321" s="3"/>
      <c r="CB321" s="3"/>
      <c r="CC321" s="3"/>
      <c r="CD321" s="3"/>
      <c r="CE321" s="3"/>
      <c r="CF321" s="3"/>
      <c r="CG321" s="3"/>
      <c r="CH321" s="3"/>
      <c r="CI321" s="3"/>
      <c r="CJ321" s="3"/>
      <c r="CK321" s="3"/>
      <c r="CL321" s="3"/>
      <c r="CM321" s="3"/>
      <c r="CN321" s="3"/>
    </row>
    <row r="322" spans="1:92" x14ac:dyDescent="0.3">
      <c r="A322" s="13" t="s">
        <v>341</v>
      </c>
      <c r="B322" s="3" t="str">
        <f>VLOOKUP(A322,'[1]BASE DTPA'!A:CN,2,0)</f>
        <v>1 FONAM</v>
      </c>
      <c r="C322" s="3" t="str">
        <f>VLOOKUP(A322,'[1]BASE DTPA'!A:CQ,3,0)</f>
        <v>ORDEN DE COMPRA 142945</v>
      </c>
      <c r="D322" s="3" t="str">
        <f>VLOOKUP(A322,'[1]BASE DTPA'!A:CR,4,0)</f>
        <v>PLUXEE COLOMBIA S.A.S.</v>
      </c>
      <c r="E322" s="14">
        <f>VLOOKUP(A322,'[1]BASE DTPA'!A:CS,5,0)</f>
        <v>45723</v>
      </c>
      <c r="F322" s="5" t="str">
        <f>VLOOKUP(A322,'[1]BASE DTPA'!A:CT,6,0)</f>
        <v>PA10-3202032-1-022 Adhesión al acuerdo marco de precios CCE-326-AMP-2022 para el suministro de combustible de la Dirección Territorial Pacifico y sus áreas protegidas para el desarrollo operativo de las actividades enmarcadas en la conservación de la diversidad biológica de las áreas protegidas del SINAP-PNN UTRIA</v>
      </c>
      <c r="G322" s="3" t="str">
        <f>VLOOKUP(A322,'[1]BASE DTPA'!A:CU,7,0)</f>
        <v>N-A</v>
      </c>
      <c r="H322" s="3" t="str">
        <f>VLOOKUP(A322,'[1]BASE DTPA'!A:CV,8,0)</f>
        <v>6 ACUERDO MARCO DE PRECIO</v>
      </c>
      <c r="I322" s="3" t="str">
        <f>VLOOKUP(A322,'[1]BASE DTPA'!A:CW,9,0)</f>
        <v>21 ORDEN DE COMPRA</v>
      </c>
      <c r="J322" s="1" t="str">
        <f>VLOOKUP(A322,'[1]BASE DTPA'!A:CX,10,0)</f>
        <v>SUMINISTRO</v>
      </c>
      <c r="K322" s="1" t="str">
        <f>VLOOKUP(A322,'[1]BASE DTPA'!A:CY,11,0)</f>
        <v>15101506/15101505</v>
      </c>
      <c r="L322" s="6" t="str">
        <f>VLOOKUP(A322,'[1]BASE DTPA'!A:CZ,15,0)</f>
        <v>N/A</v>
      </c>
      <c r="M322" s="6">
        <f>VLOOKUP(A322,'[1]BASE DTPA'!A:DA,16,0)</f>
        <v>95000000</v>
      </c>
      <c r="N322" s="1" t="str">
        <f>VLOOKUP(A322,'[1]BASE DTPA'!A:DB,18,0)</f>
        <v>2 PERSONA JURIDICA</v>
      </c>
      <c r="O322" s="1" t="str">
        <f>VLOOKUP(A322,'[1]BASE DTPA'!A:DC,19,0)</f>
        <v>1 NIT</v>
      </c>
      <c r="P322" s="1" t="str">
        <f>VLOOKUP(A322,'[1]BASE DTPA'!A:DD,20,0)</f>
        <v>N/A</v>
      </c>
      <c r="Q322" s="6">
        <f>VLOOKUP(A322,'[1]BASE DTPA'!A:DE,22,0)</f>
        <v>800219876</v>
      </c>
      <c r="R322" s="1" t="str">
        <f>VLOOKUP(A322,'[1]BASE DTPA'!A:DF,38,0)</f>
        <v>PNN UTRÍA</v>
      </c>
      <c r="S322" s="1">
        <f>VLOOKUP(A322,'[1]BASE DTPA'!A:DG,43,0)</f>
        <v>289</v>
      </c>
      <c r="T322" s="8">
        <f>VLOOKUP(A322,'[1]BASE DTPA'!A:DH,53,0)</f>
        <v>45735</v>
      </c>
      <c r="U322" s="8">
        <f>VLOOKUP(A322,'[1]BASE DTPA'!A:DI,54,0)</f>
        <v>46022</v>
      </c>
      <c r="V322" s="1">
        <f>VLOOKUP(A322,'[1]BASE DTPA'!A:DJ,79,0)</f>
        <v>0</v>
      </c>
      <c r="W322" s="1" t="str">
        <f>VLOOKUP(A322,'[1]BASE DTPA'!A:DK,68,0)</f>
        <v>VIGENTE</v>
      </c>
      <c r="X322" s="10" t="str">
        <f>VLOOKUP(A322,'[1]BASE DTPA'!A:DL,70,0)</f>
        <v>https://www.colombiacompra.gov.co/tienda-virtual-del-estado-colombiano/ordenes-compra/142945</v>
      </c>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c r="BG322" s="3"/>
      <c r="BH322" s="3"/>
      <c r="BI322" s="3"/>
      <c r="BJ322" s="3"/>
      <c r="BK322" s="3"/>
      <c r="BL322" s="3"/>
      <c r="BM322" s="3"/>
      <c r="BN322" s="3"/>
      <c r="BO322" s="3"/>
      <c r="BP322" s="3"/>
      <c r="BQ322" s="3"/>
      <c r="BR322" s="3"/>
      <c r="BS322" s="3"/>
      <c r="BT322" s="3"/>
      <c r="BU322" s="3"/>
      <c r="BV322" s="3"/>
      <c r="BW322" s="3"/>
      <c r="BX322" s="3"/>
      <c r="BY322" s="3"/>
      <c r="BZ322" s="3"/>
      <c r="CA322" s="3"/>
      <c r="CB322" s="3"/>
      <c r="CC322" s="3"/>
      <c r="CD322" s="3"/>
      <c r="CE322" s="3"/>
      <c r="CF322" s="3"/>
      <c r="CG322" s="3"/>
      <c r="CH322" s="3"/>
      <c r="CI322" s="3"/>
      <c r="CJ322" s="3"/>
      <c r="CK322" s="3"/>
      <c r="CL322" s="3"/>
      <c r="CM322" s="3"/>
      <c r="CN322" s="3"/>
    </row>
    <row r="323" spans="1:92" x14ac:dyDescent="0.3">
      <c r="A323" s="13" t="s">
        <v>342</v>
      </c>
      <c r="B323" s="3" t="str">
        <f>VLOOKUP(A323,'[1]BASE DTPA'!A:CN,2,0)</f>
        <v>2 NACION</v>
      </c>
      <c r="C323" s="3" t="str">
        <f>VLOOKUP(A323,'[1]BASE DTPA'!A:CQ,3,0)</f>
        <v>ORDEN DE COMPRA 143035</v>
      </c>
      <c r="D323" s="3" t="str">
        <f>VLOOKUP(A323,'[1]BASE DTPA'!A:CR,4,0)</f>
        <v>PLUXEE COLOMBIA S.A.S.</v>
      </c>
      <c r="E323" s="14">
        <f>VLOOKUP(A323,'[1]BASE DTPA'!A:CS,5,0)</f>
        <v>45726</v>
      </c>
      <c r="F323" s="5" t="str">
        <f>VLOOKUP(A323,'[1]BASE DTPA'!A:CT,6,0)</f>
        <v>PA08-3202032-1-016, PA06-3202032-1-027, PA01-3202008-9-024, Adhesión al acuerdo marco de precios CCE-326-AMP-2022 para el suministro de combustible de la Dirección Territorial Pacifico y sus áreas protegidas para el desarrollo operativo de las actividades enmarcadas en la conservación de la diversidad biológica de las áreas protegidas del SINAP –PNN SANQUIANGAPNN KATIOS -DNMI CABO MANGLARES.</v>
      </c>
      <c r="G323" s="3" t="str">
        <f>VLOOKUP(A323,'[1]BASE DTPA'!A:CU,7,0)</f>
        <v>N-A</v>
      </c>
      <c r="H323" s="3" t="str">
        <f>VLOOKUP(A323,'[1]BASE DTPA'!A:CV,8,0)</f>
        <v>6 ACUERDO MARCO DE PRECIO</v>
      </c>
      <c r="I323" s="3" t="str">
        <f>VLOOKUP(A323,'[1]BASE DTPA'!A:CW,9,0)</f>
        <v>21 ORDEN DE COMPRA</v>
      </c>
      <c r="J323" s="1" t="str">
        <f>VLOOKUP(A323,'[1]BASE DTPA'!A:CX,10,0)</f>
        <v>SUMINISTRO</v>
      </c>
      <c r="K323" s="1" t="str">
        <f>VLOOKUP(A323,'[1]BASE DTPA'!A:CY,11,0)</f>
        <v>15101506/15101505</v>
      </c>
      <c r="L323" s="6" t="str">
        <f>VLOOKUP(A323,'[1]BASE DTPA'!A:CZ,15,0)</f>
        <v>N/A</v>
      </c>
      <c r="M323" s="6">
        <f>VLOOKUP(A323,'[1]BASE DTPA'!A:DA,16,0)</f>
        <v>35000000</v>
      </c>
      <c r="N323" s="1" t="str">
        <f>VLOOKUP(A323,'[1]BASE DTPA'!A:DB,18,0)</f>
        <v>2 PERSONA JURIDICA</v>
      </c>
      <c r="O323" s="1" t="str">
        <f>VLOOKUP(A323,'[1]BASE DTPA'!A:DC,19,0)</f>
        <v>1 NIT</v>
      </c>
      <c r="P323" s="1" t="str">
        <f>VLOOKUP(A323,'[1]BASE DTPA'!A:DD,20,0)</f>
        <v>N/A</v>
      </c>
      <c r="Q323" s="6">
        <f>VLOOKUP(A323,'[1]BASE DTPA'!A:DE,22,0)</f>
        <v>800219876</v>
      </c>
      <c r="R323" s="1" t="str">
        <f>VLOOKUP(A323,'[1]BASE DTPA'!A:DF,38,0)</f>
        <v>DNMI CABO MANGLARES</v>
      </c>
      <c r="S323" s="1">
        <f>VLOOKUP(A323,'[1]BASE DTPA'!A:DG,43,0)</f>
        <v>289</v>
      </c>
      <c r="T323" s="8">
        <f>VLOOKUP(A323,'[1]BASE DTPA'!A:DH,53,0)</f>
        <v>45735</v>
      </c>
      <c r="U323" s="8">
        <f>VLOOKUP(A323,'[1]BASE DTPA'!A:DI,54,0)</f>
        <v>46022</v>
      </c>
      <c r="V323" s="1">
        <f>VLOOKUP(A323,'[1]BASE DTPA'!A:DJ,79,0)</f>
        <v>0</v>
      </c>
      <c r="W323" s="1" t="str">
        <f>VLOOKUP(A323,'[1]BASE DTPA'!A:DK,68,0)</f>
        <v>VIGENTE</v>
      </c>
      <c r="X323" s="10" t="str">
        <f>VLOOKUP(A323,'[1]BASE DTPA'!A:DL,70,0)</f>
        <v>https://www.colombiacompra.gov.co/tienda-virtual-del-estado-colombiano/ordenes-compra/143035</v>
      </c>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c r="BG323" s="3"/>
      <c r="BH323" s="3"/>
      <c r="BI323" s="3"/>
      <c r="BJ323" s="3"/>
      <c r="BK323" s="3"/>
      <c r="BL323" s="3"/>
      <c r="BM323" s="3"/>
      <c r="BN323" s="3"/>
      <c r="BO323" s="3"/>
      <c r="BP323" s="3"/>
      <c r="BQ323" s="3"/>
      <c r="BR323" s="3"/>
      <c r="BS323" s="3"/>
      <c r="BT323" s="3"/>
      <c r="BU323" s="3"/>
      <c r="BV323" s="3"/>
      <c r="BW323" s="3"/>
      <c r="BX323" s="3"/>
      <c r="BY323" s="3"/>
      <c r="BZ323" s="3"/>
      <c r="CA323" s="3"/>
      <c r="CB323" s="3"/>
      <c r="CC323" s="3"/>
      <c r="CD323" s="3"/>
      <c r="CE323" s="3"/>
      <c r="CF323" s="3"/>
      <c r="CG323" s="3"/>
      <c r="CH323" s="3"/>
      <c r="CI323" s="3"/>
      <c r="CJ323" s="3"/>
      <c r="CK323" s="3"/>
      <c r="CL323" s="3"/>
      <c r="CM323" s="3"/>
      <c r="CN323" s="3"/>
    </row>
    <row r="324" spans="1:92" x14ac:dyDescent="0.3">
      <c r="A324" s="13" t="s">
        <v>342</v>
      </c>
      <c r="B324" s="3" t="str">
        <f>VLOOKUP(A324,'[1]BASE DTPA'!A:CN,2,0)</f>
        <v>2 NACION</v>
      </c>
      <c r="C324" s="3" t="str">
        <f>VLOOKUP(A324,'[1]BASE DTPA'!A:CQ,3,0)</f>
        <v>ORDEN DE COMPRA 143035</v>
      </c>
      <c r="D324" s="3" t="str">
        <f>VLOOKUP(A324,'[1]BASE DTPA'!A:CR,4,0)</f>
        <v>PLUXEE COLOMBIA S.A.S.</v>
      </c>
      <c r="E324" s="14">
        <f>VLOOKUP(A324,'[1]BASE DTPA'!A:CS,5,0)</f>
        <v>45726</v>
      </c>
      <c r="F324" s="5" t="str">
        <f>VLOOKUP(A324,'[1]BASE DTPA'!A:CT,6,0)</f>
        <v>PA08-3202032-1-016, PA06-3202032-1-027, PA01-3202008-9-024, Adhesión al acuerdo marco de precios CCE-326-AMP-2022 para el suministro de combustible de la Dirección Territorial Pacifico y sus áreas protegidas para el desarrollo operativo de las actividades enmarcadas en la conservación de la diversidad biológica de las áreas protegidas del SINAP –PNN SANQUIANGAPNN KATIOS -DNMI CABO MANGLARES.</v>
      </c>
      <c r="G324" s="3" t="str">
        <f>VLOOKUP(A324,'[1]BASE DTPA'!A:CU,7,0)</f>
        <v>N-A</v>
      </c>
      <c r="H324" s="3" t="str">
        <f>VLOOKUP(A324,'[1]BASE DTPA'!A:CV,8,0)</f>
        <v>6 ACUERDO MARCO DE PRECIO</v>
      </c>
      <c r="I324" s="3" t="str">
        <f>VLOOKUP(A324,'[1]BASE DTPA'!A:CW,9,0)</f>
        <v>21 ORDEN DE COMPRA</v>
      </c>
      <c r="J324" s="1" t="str">
        <f>VLOOKUP(A324,'[1]BASE DTPA'!A:CX,10,0)</f>
        <v>SUMINISTRO</v>
      </c>
      <c r="K324" s="1" t="str">
        <f>VLOOKUP(A324,'[1]BASE DTPA'!A:CY,11,0)</f>
        <v>15101506/15101505</v>
      </c>
      <c r="L324" s="6" t="str">
        <f>VLOOKUP(A324,'[1]BASE DTPA'!A:CZ,15,0)</f>
        <v>N/A</v>
      </c>
      <c r="M324" s="6">
        <f>VLOOKUP(A324,'[1]BASE DTPA'!A:DA,16,0)</f>
        <v>35000000</v>
      </c>
      <c r="N324" s="1" t="str">
        <f>VLOOKUP(A324,'[1]BASE DTPA'!A:DB,18,0)</f>
        <v>2 PERSONA JURIDICA</v>
      </c>
      <c r="O324" s="1" t="str">
        <f>VLOOKUP(A324,'[1]BASE DTPA'!A:DC,19,0)</f>
        <v>1 NIT</v>
      </c>
      <c r="P324" s="1" t="str">
        <f>VLOOKUP(A324,'[1]BASE DTPA'!A:DD,20,0)</f>
        <v>N/A</v>
      </c>
      <c r="Q324" s="6">
        <f>VLOOKUP(A324,'[1]BASE DTPA'!A:DE,22,0)</f>
        <v>800219876</v>
      </c>
      <c r="R324" s="1" t="str">
        <f>VLOOKUP(A324,'[1]BASE DTPA'!A:DF,38,0)</f>
        <v>DNMI CABO MANGLARES</v>
      </c>
      <c r="S324" s="1">
        <f>VLOOKUP(A324,'[1]BASE DTPA'!A:DG,43,0)</f>
        <v>289</v>
      </c>
      <c r="T324" s="8">
        <f>VLOOKUP(A324,'[1]BASE DTPA'!A:DH,53,0)</f>
        <v>45735</v>
      </c>
      <c r="U324" s="8">
        <f>VLOOKUP(A324,'[1]BASE DTPA'!A:DI,54,0)</f>
        <v>46022</v>
      </c>
      <c r="V324" s="1">
        <f>VLOOKUP(A324,'[1]BASE DTPA'!A:DJ,79,0)</f>
        <v>0</v>
      </c>
      <c r="W324" s="1" t="str">
        <f>VLOOKUP(A324,'[1]BASE DTPA'!A:DK,68,0)</f>
        <v>VIGENTE</v>
      </c>
      <c r="X324" s="10" t="str">
        <f>VLOOKUP(A324,'[1]BASE DTPA'!A:DL,70,0)</f>
        <v>https://www.colombiacompra.gov.co/tienda-virtual-del-estado-colombiano/ordenes-compra/143035</v>
      </c>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c r="BG324" s="3"/>
      <c r="BH324" s="3"/>
      <c r="BI324" s="3"/>
      <c r="BJ324" s="3"/>
      <c r="BK324" s="3"/>
      <c r="BL324" s="3"/>
      <c r="BM324" s="3"/>
      <c r="BN324" s="3"/>
      <c r="BO324" s="3"/>
      <c r="BP324" s="3"/>
      <c r="BQ324" s="3"/>
      <c r="BR324" s="3"/>
      <c r="BS324" s="3"/>
      <c r="BT324" s="3"/>
      <c r="BU324" s="3"/>
      <c r="BV324" s="3"/>
      <c r="BW324" s="3"/>
      <c r="BX324" s="3"/>
      <c r="BY324" s="3"/>
      <c r="BZ324" s="3"/>
      <c r="CA324" s="3"/>
      <c r="CB324" s="3"/>
      <c r="CC324" s="3"/>
      <c r="CD324" s="3"/>
      <c r="CE324" s="3"/>
      <c r="CF324" s="3"/>
      <c r="CG324" s="3"/>
      <c r="CH324" s="3"/>
      <c r="CI324" s="3"/>
      <c r="CJ324" s="3"/>
      <c r="CK324" s="3"/>
      <c r="CL324" s="3"/>
      <c r="CM324" s="3"/>
      <c r="CN324" s="3"/>
    </row>
    <row r="325" spans="1:92" x14ac:dyDescent="0.3">
      <c r="A325" s="13" t="s">
        <v>342</v>
      </c>
      <c r="B325" s="3" t="str">
        <f>VLOOKUP(A325,'[1]BASE DTPA'!A:CN,2,0)</f>
        <v>2 NACION</v>
      </c>
      <c r="C325" s="3" t="str">
        <f>VLOOKUP(A325,'[1]BASE DTPA'!A:CQ,3,0)</f>
        <v>ORDEN DE COMPRA 143035</v>
      </c>
      <c r="D325" s="3" t="str">
        <f>VLOOKUP(A325,'[1]BASE DTPA'!A:CR,4,0)</f>
        <v>PLUXEE COLOMBIA S.A.S.</v>
      </c>
      <c r="E325" s="14">
        <f>VLOOKUP(A325,'[1]BASE DTPA'!A:CS,5,0)</f>
        <v>45726</v>
      </c>
      <c r="F325" s="5" t="str">
        <f>VLOOKUP(A325,'[1]BASE DTPA'!A:CT,6,0)</f>
        <v>PA08-3202032-1-016, PA06-3202032-1-027, PA01-3202008-9-024, Adhesión al acuerdo marco de precios CCE-326-AMP-2022 para el suministro de combustible de la Dirección Territorial Pacifico y sus áreas protegidas para el desarrollo operativo de las actividades enmarcadas en la conservación de la diversidad biológica de las áreas protegidas del SINAP –PNN SANQUIANGAPNN KATIOS -DNMI CABO MANGLARES.</v>
      </c>
      <c r="G325" s="3" t="str">
        <f>VLOOKUP(A325,'[1]BASE DTPA'!A:CU,7,0)</f>
        <v>N-A</v>
      </c>
      <c r="H325" s="3" t="str">
        <f>VLOOKUP(A325,'[1]BASE DTPA'!A:CV,8,0)</f>
        <v>6 ACUERDO MARCO DE PRECIO</v>
      </c>
      <c r="I325" s="3" t="str">
        <f>VLOOKUP(A325,'[1]BASE DTPA'!A:CW,9,0)</f>
        <v>21 ORDEN DE COMPRA</v>
      </c>
      <c r="J325" s="1" t="str">
        <f>VLOOKUP(A325,'[1]BASE DTPA'!A:CX,10,0)</f>
        <v>SUMINISTRO</v>
      </c>
      <c r="K325" s="1" t="str">
        <f>VLOOKUP(A325,'[1]BASE DTPA'!A:CY,11,0)</f>
        <v>15101506/15101505</v>
      </c>
      <c r="L325" s="6" t="str">
        <f>VLOOKUP(A325,'[1]BASE DTPA'!A:CZ,15,0)</f>
        <v>N/A</v>
      </c>
      <c r="M325" s="6">
        <f>VLOOKUP(A325,'[1]BASE DTPA'!A:DA,16,0)</f>
        <v>35000000</v>
      </c>
      <c r="N325" s="1" t="str">
        <f>VLOOKUP(A325,'[1]BASE DTPA'!A:DB,18,0)</f>
        <v>2 PERSONA JURIDICA</v>
      </c>
      <c r="O325" s="1" t="str">
        <f>VLOOKUP(A325,'[1]BASE DTPA'!A:DC,19,0)</f>
        <v>1 NIT</v>
      </c>
      <c r="P325" s="1" t="str">
        <f>VLOOKUP(A325,'[1]BASE DTPA'!A:DD,20,0)</f>
        <v>N/A</v>
      </c>
      <c r="Q325" s="6">
        <f>VLOOKUP(A325,'[1]BASE DTPA'!A:DE,22,0)</f>
        <v>800219876</v>
      </c>
      <c r="R325" s="1" t="str">
        <f>VLOOKUP(A325,'[1]BASE DTPA'!A:DF,38,0)</f>
        <v>DNMI CABO MANGLARES</v>
      </c>
      <c r="S325" s="1">
        <f>VLOOKUP(A325,'[1]BASE DTPA'!A:DG,43,0)</f>
        <v>289</v>
      </c>
      <c r="T325" s="8">
        <f>VLOOKUP(A325,'[1]BASE DTPA'!A:DH,53,0)</f>
        <v>45735</v>
      </c>
      <c r="U325" s="8">
        <f>VLOOKUP(A325,'[1]BASE DTPA'!A:DI,54,0)</f>
        <v>46022</v>
      </c>
      <c r="V325" s="1">
        <f>VLOOKUP(A325,'[1]BASE DTPA'!A:DJ,79,0)</f>
        <v>0</v>
      </c>
      <c r="W325" s="1" t="str">
        <f>VLOOKUP(A325,'[1]BASE DTPA'!A:DK,68,0)</f>
        <v>VIGENTE</v>
      </c>
      <c r="X325" s="10" t="str">
        <f>VLOOKUP(A325,'[1]BASE DTPA'!A:DL,70,0)</f>
        <v>https://www.colombiacompra.gov.co/tienda-virtual-del-estado-colombiano/ordenes-compra/143035</v>
      </c>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c r="BG325" s="3"/>
      <c r="BH325" s="3"/>
      <c r="BI325" s="3"/>
      <c r="BJ325" s="3"/>
      <c r="BK325" s="3"/>
      <c r="BL325" s="3"/>
      <c r="BM325" s="3"/>
      <c r="BN325" s="3"/>
      <c r="BO325" s="3"/>
      <c r="BP325" s="3"/>
      <c r="BQ325" s="3"/>
      <c r="BR325" s="3"/>
      <c r="BS325" s="3"/>
      <c r="BT325" s="3"/>
      <c r="BU325" s="3"/>
      <c r="BV325" s="3"/>
      <c r="BW325" s="3"/>
      <c r="BX325" s="3"/>
      <c r="BY325" s="3"/>
      <c r="BZ325" s="3"/>
      <c r="CA325" s="3"/>
      <c r="CB325" s="3"/>
      <c r="CC325" s="3"/>
      <c r="CD325" s="3"/>
      <c r="CE325" s="3"/>
      <c r="CF325" s="3"/>
      <c r="CG325" s="3"/>
      <c r="CH325" s="3"/>
      <c r="CI325" s="3"/>
      <c r="CJ325" s="3"/>
      <c r="CK325" s="3"/>
      <c r="CL325" s="3"/>
      <c r="CM325" s="3"/>
      <c r="CN325" s="3"/>
    </row>
    <row r="326" spans="1:92" x14ac:dyDescent="0.3">
      <c r="A326" s="26" t="s">
        <v>343</v>
      </c>
      <c r="B326" s="3" t="str">
        <f>VLOOKUP(A326,'[1]BASE DTPA'!A:CN,2,0)</f>
        <v>2 NACION</v>
      </c>
      <c r="C326" s="3" t="str">
        <f>VLOOKUP(A326,'[1]BASE DTPA'!A:CQ,3,0)</f>
        <v>ORDEN DE COMPRA 144401</v>
      </c>
      <c r="D326" s="3" t="str">
        <f>VLOOKUP(A326,'[1]BASE DTPA'!A:CR,4,0)</f>
        <v>PANAMERICANA OUTSOURCING S.A.</v>
      </c>
      <c r="E326" s="14">
        <f>VLOOKUP(A326,'[1]BASE DTPA'!A:CS,5,0)</f>
        <v>45749</v>
      </c>
      <c r="F326" s="5" t="str">
        <f>VLOOKUP(A326,'[1]BASE DTPA'!A:CT,6,0)</f>
        <v>PA00-1101-03, PA05-1103-02, PA08-1105-02 Servicio de aseo y cafetería y la adquisición de productos e insumos de aseo para la Dirección Territorial Pacífico y áreas protegidas.</v>
      </c>
      <c r="G326" s="3" t="str">
        <f>VLOOKUP(A326,'[1]BASE DTPA'!A:CU,7,0)</f>
        <v>N-A</v>
      </c>
      <c r="H326" s="3" t="str">
        <f>VLOOKUP(A326,'[1]BASE DTPA'!A:CV,8,0)</f>
        <v>6 ACUERDO MARCO DE PRECIO</v>
      </c>
      <c r="I326" s="3" t="str">
        <f>VLOOKUP(A326,'[1]BASE DTPA'!A:CW,9,0)</f>
        <v>21 ORDEN DE COMPRA</v>
      </c>
      <c r="J326" s="1" t="str">
        <f>VLOOKUP(A326,'[1]BASE DTPA'!A:CX,10,0)</f>
        <v>COMPRAVENTA</v>
      </c>
      <c r="K326" s="1">
        <f>VLOOKUP(A326,'[1]BASE DTPA'!A:CY,11,0)</f>
        <v>47121803</v>
      </c>
      <c r="L326" s="6" t="str">
        <f>VLOOKUP(A326,'[1]BASE DTPA'!A:CZ,15,0)</f>
        <v>N/A</v>
      </c>
      <c r="M326" s="6">
        <f>VLOOKUP(A326,'[1]BASE DTPA'!A:DA,16,0)</f>
        <v>29869202</v>
      </c>
      <c r="N326" s="1" t="str">
        <f>VLOOKUP(A326,'[1]BASE DTPA'!A:DB,18,0)</f>
        <v>2 PERSONA JURIDICA</v>
      </c>
      <c r="O326" s="1" t="str">
        <f>VLOOKUP(A326,'[1]BASE DTPA'!A:DC,19,0)</f>
        <v>1 NIT</v>
      </c>
      <c r="P326" s="1" t="str">
        <f>VLOOKUP(A326,'[1]BASE DTPA'!A:DD,20,0)</f>
        <v>N/A</v>
      </c>
      <c r="Q326" s="6">
        <f>VLOOKUP(A326,'[1]BASE DTPA'!A:DE,22,0)</f>
        <v>830077655</v>
      </c>
      <c r="R326" s="1" t="str">
        <f>VLOOKUP(A326,'[1]BASE DTPA'!A:DF,38,0)</f>
        <v>DTPA</v>
      </c>
      <c r="S326" s="1">
        <f>VLOOKUP(A326,'[1]BASE DTPA'!A:DG,43,0)</f>
        <v>0</v>
      </c>
      <c r="T326" s="8">
        <f>VLOOKUP(A326,'[1]BASE DTPA'!A:DH,53,0)</f>
        <v>45749</v>
      </c>
      <c r="U326" s="7">
        <f>VLOOKUP(A326,'[1]BASE DTPA'!A:DI,54,0)</f>
        <v>45772</v>
      </c>
      <c r="V326" s="1">
        <f>VLOOKUP(A326,'[1]BASE DTPA'!A:DJ,79,0)</f>
        <v>0</v>
      </c>
      <c r="W326" s="1" t="str">
        <f>VLOOKUP(A326,'[1]BASE DTPA'!A:DK,68,0)</f>
        <v>VIGENTE</v>
      </c>
      <c r="X326" s="10" t="str">
        <f>VLOOKUP(A326,'[1]BASE DTPA'!A:DL,70,0)</f>
        <v xml:space="preserve">https://www.colombiacompra.gov.co/tienda-virtual-del-estado-colombiano/ordenes-compra/144401 </v>
      </c>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c r="BG326" s="3"/>
      <c r="BH326" s="3"/>
      <c r="BI326" s="3"/>
      <c r="BJ326" s="3"/>
      <c r="BK326" s="3"/>
      <c r="BL326" s="3"/>
      <c r="BM326" s="3"/>
      <c r="BN326" s="3"/>
      <c r="BO326" s="3"/>
      <c r="BP326" s="3"/>
      <c r="BQ326" s="3"/>
      <c r="BR326" s="3"/>
      <c r="BS326" s="3"/>
      <c r="BT326" s="3"/>
      <c r="BU326" s="3"/>
      <c r="BV326" s="3"/>
      <c r="BW326" s="3"/>
      <c r="BX326" s="3"/>
      <c r="BY326" s="3"/>
      <c r="BZ326" s="3"/>
      <c r="CA326" s="3"/>
      <c r="CB326" s="3"/>
      <c r="CC326" s="3"/>
      <c r="CD326" s="3"/>
      <c r="CE326" s="3"/>
      <c r="CF326" s="3"/>
      <c r="CG326" s="3"/>
      <c r="CH326" s="3"/>
      <c r="CI326" s="3"/>
      <c r="CJ326" s="3"/>
      <c r="CK326" s="3"/>
      <c r="CL326" s="3"/>
      <c r="CM326" s="3"/>
      <c r="CN326" s="3"/>
    </row>
    <row r="327" spans="1:92" x14ac:dyDescent="0.3">
      <c r="A327" s="26" t="s">
        <v>344</v>
      </c>
      <c r="B327" s="3" t="str">
        <f>VLOOKUP(A327,'[1]BASE DTPA'!A:CN,2,0)</f>
        <v>1 FONAM</v>
      </c>
      <c r="C327" s="3" t="str">
        <f>VLOOKUP(A327,'[1]BASE DTPA'!A:CQ,3,0)</f>
        <v>ORDEN DE COMPRA 144620</v>
      </c>
      <c r="D327" s="3" t="str">
        <f>VLOOKUP(A327,'[1]BASE DTPA'!A:CR,4,0)</f>
        <v>DISTRACOM S.A</v>
      </c>
      <c r="E327" s="14">
        <f>VLOOKUP(A327,'[1]BASE DTPA'!A:CS,5,0)</f>
        <v>45754</v>
      </c>
      <c r="F327" s="5" t="str">
        <f>VLOOKUP(A327,'[1]BASE DTPA'!A:CT,6,0)</f>
        <v>PA04-3202032-1-102 -PA09-3202032-1-027 Adhesión al acuerdo marco de precios CCE-326-AMP-2022 para el suministro de combustible de la Dirección Territorial Pacifico y sus áreas protegidas para el desarrollo operativo de las actividades enmarcadas en la conservación de la diversidad biológica de las áreas protegidas, así como en los ecosistemas andinos y de páramo. PNN FARALLONES DE CALI y PNN URAMBA BAHÍA MÁLAGA.</v>
      </c>
      <c r="G327" s="3" t="str">
        <f>VLOOKUP(A327,'[1]BASE DTPA'!A:CU,7,0)</f>
        <v>N-A</v>
      </c>
      <c r="H327" s="3" t="str">
        <f>VLOOKUP(A327,'[1]BASE DTPA'!A:CV,8,0)</f>
        <v>6 ACUERDO MARCO DE PRECIO</v>
      </c>
      <c r="I327" s="3" t="str">
        <f>VLOOKUP(A327,'[1]BASE DTPA'!A:CW,9,0)</f>
        <v>21 ORDEN DE COMPRA</v>
      </c>
      <c r="J327" s="1" t="str">
        <f>VLOOKUP(A327,'[1]BASE DTPA'!A:CX,10,0)</f>
        <v>SUMINISTRO</v>
      </c>
      <c r="K327" s="1" t="str">
        <f>VLOOKUP(A327,'[1]BASE DTPA'!A:CY,11,0)</f>
        <v>15101506/15101505</v>
      </c>
      <c r="L327" s="6" t="str">
        <f>VLOOKUP(A327,'[1]BASE DTPA'!A:CZ,15,0)</f>
        <v>N/A</v>
      </c>
      <c r="M327" s="6">
        <f>VLOOKUP(A327,'[1]BASE DTPA'!A:DA,16,0)</f>
        <v>10000000</v>
      </c>
      <c r="N327" s="1" t="str">
        <f>VLOOKUP(A327,'[1]BASE DTPA'!A:DB,18,0)</f>
        <v>2 PERSONA JURIDICA</v>
      </c>
      <c r="O327" s="1" t="str">
        <f>VLOOKUP(A327,'[1]BASE DTPA'!A:DC,19,0)</f>
        <v>1 NIT</v>
      </c>
      <c r="P327" s="1" t="str">
        <f>VLOOKUP(A327,'[1]BASE DTPA'!A:DD,20,0)</f>
        <v>N/A</v>
      </c>
      <c r="Q327" s="6">
        <f>VLOOKUP(A327,'[1]BASE DTPA'!A:DE,22,0)</f>
        <v>811009788</v>
      </c>
      <c r="R327" s="1" t="str">
        <f>VLOOKUP(A327,'[1]BASE DTPA'!A:DF,38,0)</f>
        <v>PNN FARALLONES DE CALI</v>
      </c>
      <c r="S327" s="1">
        <f>VLOOKUP(A327,'[1]BASE DTPA'!A:DG,43,0)</f>
        <v>0</v>
      </c>
      <c r="T327" s="8">
        <f>VLOOKUP(A327,'[1]BASE DTPA'!A:DH,53,0)</f>
        <v>45754</v>
      </c>
      <c r="U327" s="8">
        <f>VLOOKUP(A327,'[1]BASE DTPA'!A:DI,54,0)</f>
        <v>46022</v>
      </c>
      <c r="V327" s="1">
        <f>VLOOKUP(A327,'[1]BASE DTPA'!A:DJ,79,0)</f>
        <v>0</v>
      </c>
      <c r="W327" s="1" t="str">
        <f>VLOOKUP(A327,'[1]BASE DTPA'!A:DK,68,0)</f>
        <v>VIGENTE</v>
      </c>
      <c r="X327" s="10" t="str">
        <f>VLOOKUP(A327,'[1]BASE DTPA'!A:DL,70,0)</f>
        <v xml:space="preserve">https://www.colombiacompra.gov.co/tienda-virtual-del-estado-colombiano/ordenes-compra/144620 </v>
      </c>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c r="BG327" s="3"/>
      <c r="BH327" s="3"/>
      <c r="BI327" s="3"/>
      <c r="BJ327" s="3"/>
      <c r="BK327" s="3"/>
      <c r="BL327" s="3"/>
      <c r="BM327" s="3"/>
      <c r="BN327" s="3"/>
      <c r="BO327" s="3"/>
      <c r="BP327" s="3"/>
      <c r="BQ327" s="3"/>
      <c r="BR327" s="3"/>
      <c r="BS327" s="3"/>
      <c r="BT327" s="3"/>
      <c r="BU327" s="3"/>
      <c r="BV327" s="3"/>
      <c r="BW327" s="3"/>
      <c r="BX327" s="3"/>
      <c r="BY327" s="3"/>
      <c r="BZ327" s="3"/>
      <c r="CA327" s="3"/>
      <c r="CB327" s="3"/>
      <c r="CC327" s="3"/>
      <c r="CD327" s="3"/>
      <c r="CE327" s="3"/>
      <c r="CF327" s="3"/>
      <c r="CG327" s="3"/>
      <c r="CH327" s="3"/>
      <c r="CI327" s="3"/>
      <c r="CJ327" s="3"/>
      <c r="CK327" s="3"/>
      <c r="CL327" s="3"/>
      <c r="CM327" s="3"/>
      <c r="CN327" s="3"/>
    </row>
    <row r="328" spans="1:92" x14ac:dyDescent="0.3">
      <c r="A328" s="26" t="s">
        <v>344</v>
      </c>
      <c r="B328" s="3" t="str">
        <f>VLOOKUP(A328,'[1]BASE DTPA'!A:CN,2,0)</f>
        <v>1 FONAM</v>
      </c>
      <c r="C328" s="3" t="str">
        <f>VLOOKUP(A328,'[1]BASE DTPA'!A:CQ,3,0)</f>
        <v>ORDEN DE COMPRA 144620</v>
      </c>
      <c r="D328" s="3" t="str">
        <f>VLOOKUP(A328,'[1]BASE DTPA'!A:CR,4,0)</f>
        <v>DISTRACOM S.A</v>
      </c>
      <c r="E328" s="14">
        <f>VLOOKUP(A328,'[1]BASE DTPA'!A:CS,5,0)</f>
        <v>45754</v>
      </c>
      <c r="F328" s="5" t="str">
        <f>VLOOKUP(A328,'[1]BASE DTPA'!A:CT,6,0)</f>
        <v>PA04-3202032-1-102 -PA09-3202032-1-027 Adhesión al acuerdo marco de precios CCE-326-AMP-2022 para el suministro de combustible de la Dirección Territorial Pacifico y sus áreas protegidas para el desarrollo operativo de las actividades enmarcadas en la conservación de la diversidad biológica de las áreas protegidas, así como en los ecosistemas andinos y de páramo. PNN FARALLONES DE CALI y PNN URAMBA BAHÍA MÁLAGA.</v>
      </c>
      <c r="G328" s="3" t="str">
        <f>VLOOKUP(A328,'[1]BASE DTPA'!A:CU,7,0)</f>
        <v>N-A</v>
      </c>
      <c r="H328" s="3" t="str">
        <f>VLOOKUP(A328,'[1]BASE DTPA'!A:CV,8,0)</f>
        <v>6 ACUERDO MARCO DE PRECIO</v>
      </c>
      <c r="I328" s="3" t="str">
        <f>VLOOKUP(A328,'[1]BASE DTPA'!A:CW,9,0)</f>
        <v>21 ORDEN DE COMPRA</v>
      </c>
      <c r="J328" s="1" t="str">
        <f>VLOOKUP(A328,'[1]BASE DTPA'!A:CX,10,0)</f>
        <v>SUMINISTRO</v>
      </c>
      <c r="K328" s="1" t="str">
        <f>VLOOKUP(A328,'[1]BASE DTPA'!A:CY,11,0)</f>
        <v>15101506/15101505</v>
      </c>
      <c r="L328" s="6" t="str">
        <f>VLOOKUP(A328,'[1]BASE DTPA'!A:CZ,15,0)</f>
        <v>N/A</v>
      </c>
      <c r="M328" s="6">
        <f>VLOOKUP(A328,'[1]BASE DTPA'!A:DA,16,0)</f>
        <v>10000000</v>
      </c>
      <c r="N328" s="1" t="str">
        <f>VLOOKUP(A328,'[1]BASE DTPA'!A:DB,18,0)</f>
        <v>2 PERSONA JURIDICA</v>
      </c>
      <c r="O328" s="1" t="str">
        <f>VLOOKUP(A328,'[1]BASE DTPA'!A:DC,19,0)</f>
        <v>1 NIT</v>
      </c>
      <c r="P328" s="1" t="str">
        <f>VLOOKUP(A328,'[1]BASE DTPA'!A:DD,20,0)</f>
        <v>N/A</v>
      </c>
      <c r="Q328" s="6">
        <f>VLOOKUP(A328,'[1]BASE DTPA'!A:DE,22,0)</f>
        <v>811009788</v>
      </c>
      <c r="R328" s="1" t="str">
        <f>VLOOKUP(A328,'[1]BASE DTPA'!A:DF,38,0)</f>
        <v>PNN FARALLONES DE CALI</v>
      </c>
      <c r="S328" s="1">
        <f>VLOOKUP(A328,'[1]BASE DTPA'!A:DG,43,0)</f>
        <v>0</v>
      </c>
      <c r="T328" s="8">
        <f>VLOOKUP(A328,'[1]BASE DTPA'!A:DH,53,0)</f>
        <v>45754</v>
      </c>
      <c r="U328" s="8">
        <f>VLOOKUP(A328,'[1]BASE DTPA'!A:DI,54,0)</f>
        <v>46022</v>
      </c>
      <c r="V328" s="1">
        <f>VLOOKUP(A328,'[1]BASE DTPA'!A:DJ,79,0)</f>
        <v>0</v>
      </c>
      <c r="W328" s="1" t="str">
        <f>VLOOKUP(A328,'[1]BASE DTPA'!A:DK,68,0)</f>
        <v>VIGENTE</v>
      </c>
      <c r="X328" s="10" t="str">
        <f>VLOOKUP(A328,'[1]BASE DTPA'!A:DL,70,0)</f>
        <v xml:space="preserve">https://www.colombiacompra.gov.co/tienda-virtual-del-estado-colombiano/ordenes-compra/144620 </v>
      </c>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c r="BH328" s="3"/>
      <c r="BI328" s="3"/>
      <c r="BJ328" s="3"/>
      <c r="BK328" s="3"/>
      <c r="BL328" s="3"/>
      <c r="BM328" s="3"/>
      <c r="BN328" s="3"/>
      <c r="BO328" s="3"/>
      <c r="BP328" s="3"/>
      <c r="BQ328" s="3"/>
      <c r="BR328" s="3"/>
      <c r="BS328" s="3"/>
      <c r="BT328" s="3"/>
      <c r="BU328" s="3"/>
      <c r="BV328" s="3"/>
      <c r="BW328" s="3"/>
      <c r="BX328" s="3"/>
      <c r="BY328" s="3"/>
      <c r="BZ328" s="3"/>
      <c r="CA328" s="3"/>
      <c r="CB328" s="3"/>
      <c r="CC328" s="3"/>
      <c r="CD328" s="3"/>
      <c r="CE328" s="3"/>
      <c r="CF328" s="3"/>
      <c r="CG328" s="3"/>
      <c r="CH328" s="3"/>
      <c r="CI328" s="3"/>
      <c r="CJ328" s="3"/>
      <c r="CK328" s="3"/>
      <c r="CL328" s="3"/>
      <c r="CM328" s="3"/>
      <c r="CN328" s="3"/>
    </row>
    <row r="329" spans="1:92" x14ac:dyDescent="0.3">
      <c r="A329" s="26" t="s">
        <v>345</v>
      </c>
      <c r="B329" s="3" t="str">
        <f>VLOOKUP(A329,'[1]BASE DTPA'!A:CN,2,0)</f>
        <v>1 FONAM</v>
      </c>
      <c r="C329" s="3" t="str">
        <f>VLOOKUP(A329,'[1]BASE DTPA'!A:CQ,3,0)</f>
        <v>ORDEN DE COMPRA 147431</v>
      </c>
      <c r="D329" s="3" t="str">
        <f>VLOOKUP(A329,'[1]BASE DTPA'!A:CR,4,0)</f>
        <v>PROVEER INSTITUCIONAL S.A.S</v>
      </c>
      <c r="E329" s="14">
        <f>VLOOKUP(A329,'[1]BASE DTPA'!A:CS,5,0)</f>
        <v>45819</v>
      </c>
      <c r="F329" s="5" t="str">
        <f>VLOOKUP(A329,'[1]BASE DTPA'!A:CT,6,0)</f>
        <v xml:space="preserve">Adquirir insumos, herramientas y materiales de aseo y cafetería para las sedes administrativas y operativas del PNN Farallones de Cali, especialmente en los ecosistemas andinos y de páramo, en el marco de la conservación de la diversidad biológica de las Áreas Protegidas del SINAP Nacional. </v>
      </c>
      <c r="G329" s="3" t="str">
        <f>VLOOKUP(A329,'[1]BASE DTPA'!A:CU,7,0)</f>
        <v>N-A</v>
      </c>
      <c r="H329" s="3" t="str">
        <f>VLOOKUP(A329,'[1]BASE DTPA'!A:CV,8,0)</f>
        <v>6 ACUERDO MARCO DE PRECIO</v>
      </c>
      <c r="I329" s="3" t="str">
        <f>VLOOKUP(A329,'[1]BASE DTPA'!A:CW,9,0)</f>
        <v>21 ORDEN DE COMPRA</v>
      </c>
      <c r="J329" s="1" t="str">
        <f>VLOOKUP(A329,'[1]BASE DTPA'!A:CX,10,0)</f>
        <v>COMPRAVENTA</v>
      </c>
      <c r="K329" s="1">
        <f>VLOOKUP(A329,'[1]BASE DTPA'!A:CY,11,0)</f>
        <v>47131810</v>
      </c>
      <c r="L329" s="6" t="str">
        <f>VLOOKUP(A329,'[1]BASE DTPA'!A:CZ,15,0)</f>
        <v>N/A</v>
      </c>
      <c r="M329" s="6">
        <f>VLOOKUP(A329,'[1]BASE DTPA'!A:DA,16,0)</f>
        <v>4999797</v>
      </c>
      <c r="N329" s="1" t="str">
        <f>VLOOKUP(A329,'[1]BASE DTPA'!A:DB,18,0)</f>
        <v>2 PERSONA JURIDICA</v>
      </c>
      <c r="O329" s="1" t="str">
        <f>VLOOKUP(A329,'[1]BASE DTPA'!A:DC,19,0)</f>
        <v>1 NIT</v>
      </c>
      <c r="P329" s="1" t="str">
        <f>VLOOKUP(A329,'[1]BASE DTPA'!A:DD,20,0)</f>
        <v>N/A</v>
      </c>
      <c r="Q329" s="6">
        <f>VLOOKUP(A329,'[1]BASE DTPA'!A:DE,22,0)</f>
        <v>900365660</v>
      </c>
      <c r="R329" s="1" t="str">
        <f>VLOOKUP(A329,'[1]BASE DTPA'!A:DF,38,0)</f>
        <v>PNN FARALLONES DE CALI</v>
      </c>
      <c r="S329" s="1">
        <f>VLOOKUP(A329,'[1]BASE DTPA'!A:DG,43,0)</f>
        <v>12</v>
      </c>
      <c r="T329" s="8">
        <f>VLOOKUP(A329,'[1]BASE DTPA'!A:DH,53,0)</f>
        <v>45819</v>
      </c>
      <c r="U329" s="7">
        <f>VLOOKUP(A329,'[1]BASE DTPA'!A:DI,54,0)</f>
        <v>45831</v>
      </c>
      <c r="V329" s="1">
        <f>VLOOKUP(A329,'[1]BASE DTPA'!A:DJ,79,0)</f>
        <v>0</v>
      </c>
      <c r="W329" s="1" t="str">
        <f>VLOOKUP(A329,'[1]BASE DTPA'!A:DK,68,0)</f>
        <v>VIGENTE</v>
      </c>
      <c r="X329" s="10" t="str">
        <f>VLOOKUP(A329,'[1]BASE DTPA'!A:DL,70,0)</f>
        <v xml:space="preserve">https://www.colombiacompra.gov.co/tienda-virtual-del-estado-colombiano/ordenes-compra/147431           </v>
      </c>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c r="BG329" s="3"/>
      <c r="BH329" s="3"/>
      <c r="BI329" s="3"/>
      <c r="BJ329" s="3"/>
      <c r="BK329" s="3"/>
      <c r="BL329" s="3"/>
      <c r="BM329" s="3"/>
      <c r="BN329" s="3"/>
      <c r="BO329" s="3"/>
      <c r="BP329" s="3"/>
      <c r="BQ329" s="3"/>
      <c r="BR329" s="3"/>
      <c r="BS329" s="3"/>
      <c r="BT329" s="3"/>
      <c r="BU329" s="3"/>
      <c r="BV329" s="3"/>
      <c r="BW329" s="3"/>
      <c r="BX329" s="3"/>
      <c r="BY329" s="3"/>
      <c r="BZ329" s="3"/>
      <c r="CA329" s="3"/>
      <c r="CB329" s="3"/>
      <c r="CC329" s="3"/>
      <c r="CD329" s="3"/>
      <c r="CE329" s="3"/>
      <c r="CF329" s="3"/>
      <c r="CG329" s="3"/>
      <c r="CH329" s="3"/>
      <c r="CI329" s="3"/>
      <c r="CJ329" s="3"/>
      <c r="CK329" s="3"/>
      <c r="CL329" s="3"/>
      <c r="CM329" s="3"/>
      <c r="CN329" s="3"/>
    </row>
    <row r="330" spans="1:92" x14ac:dyDescent="0.3">
      <c r="A330" s="26" t="s">
        <v>346</v>
      </c>
      <c r="B330" s="3" t="str">
        <f>VLOOKUP(A330,'[1]BASE DTPA'!A:CN,2,0)</f>
        <v>1 FONAM</v>
      </c>
      <c r="C330" s="3" t="str">
        <f>VLOOKUP(A330,'[1]BASE DTPA'!A:CQ,3,0)</f>
        <v>ORDEN DE COMPRA 147628</v>
      </c>
      <c r="D330" s="3" t="str">
        <f>VLOOKUP(A330,'[1]BASE DTPA'!A:CR,4,0)</f>
        <v>PANAMERICANA OUTSOURCING S.A.</v>
      </c>
      <c r="E330" s="14">
        <f>VLOOKUP(A330,'[1]BASE DTPA'!A:CS,5,0)</f>
        <v>45824</v>
      </c>
      <c r="F330" s="5" t="str">
        <f>VLOOKUP(A330,'[1]BASE DTPA'!A:CT,6,0)</f>
        <v xml:space="preserve">PA10-3202060-18-1-045, PA10-3202032-1-046, PA10-3202032-1-047, PA10-3202010-25-048 Adquirir insumos y materiales de aseo y cafetería para el Parque Nacional Natural Utria.
</v>
      </c>
      <c r="G330" s="3" t="str">
        <f>VLOOKUP(A330,'[1]BASE DTPA'!A:CU,7,0)</f>
        <v>N-A</v>
      </c>
      <c r="H330" s="3" t="str">
        <f>VLOOKUP(A330,'[1]BASE DTPA'!A:CV,8,0)</f>
        <v>6 ACUERDO MARCO DE PRECIO</v>
      </c>
      <c r="I330" s="3" t="str">
        <f>VLOOKUP(A330,'[1]BASE DTPA'!A:CW,9,0)</f>
        <v>21 ORDEN DE COMPRA</v>
      </c>
      <c r="J330" s="1" t="str">
        <f>VLOOKUP(A330,'[1]BASE DTPA'!A:CX,10,0)</f>
        <v>COMPRAVENTA</v>
      </c>
      <c r="K330" s="1">
        <f>VLOOKUP(A330,'[1]BASE DTPA'!A:CY,11,0)</f>
        <v>47131700</v>
      </c>
      <c r="L330" s="6" t="str">
        <f>VLOOKUP(A330,'[1]BASE DTPA'!A:CZ,15,0)</f>
        <v>N/A</v>
      </c>
      <c r="M330" s="6">
        <f>VLOOKUP(A330,'[1]BASE DTPA'!A:DA,16,0)</f>
        <v>6621079</v>
      </c>
      <c r="N330" s="1" t="str">
        <f>VLOOKUP(A330,'[1]BASE DTPA'!A:DB,18,0)</f>
        <v>2 PERSONA JURIDICA</v>
      </c>
      <c r="O330" s="1" t="str">
        <f>VLOOKUP(A330,'[1]BASE DTPA'!A:DC,19,0)</f>
        <v>1 NIT</v>
      </c>
      <c r="P330" s="1" t="str">
        <f>VLOOKUP(A330,'[1]BASE DTPA'!A:DD,20,0)</f>
        <v>N/A</v>
      </c>
      <c r="Q330" s="6">
        <f>VLOOKUP(A330,'[1]BASE DTPA'!A:DE,22,0)</f>
        <v>830077655</v>
      </c>
      <c r="R330" s="1" t="str">
        <f>VLOOKUP(A330,'[1]BASE DTPA'!A:DF,38,0)</f>
        <v>PNN UTRÍA</v>
      </c>
      <c r="S330" s="1">
        <f>VLOOKUP(A330,'[1]BASE DTPA'!A:DG,43,0)</f>
        <v>23</v>
      </c>
      <c r="T330" s="8">
        <f>VLOOKUP(A330,'[1]BASE DTPA'!A:DH,53,0)</f>
        <v>45824</v>
      </c>
      <c r="U330" s="7">
        <f>VLOOKUP(A330,'[1]BASE DTPA'!A:DI,54,0)</f>
        <v>45847</v>
      </c>
      <c r="V330" s="1">
        <f>VLOOKUP(A330,'[1]BASE DTPA'!A:DJ,79,0)</f>
        <v>0</v>
      </c>
      <c r="W330" s="1" t="str">
        <f>VLOOKUP(A330,'[1]BASE DTPA'!A:DK,68,0)</f>
        <v>VIGENTE</v>
      </c>
      <c r="X330" s="10" t="str">
        <f>VLOOKUP(A330,'[1]BASE DTPA'!A:DL,70,0)</f>
        <v xml:space="preserve">https://www.colombiacompra.gov.co/tienda-virtual-del-estado-colombiano/ordenes-compra/147628 </v>
      </c>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3"/>
      <c r="BG330" s="3"/>
      <c r="BH330" s="3"/>
      <c r="BI330" s="3"/>
      <c r="BJ330" s="3"/>
      <c r="BK330" s="3"/>
      <c r="BL330" s="3"/>
      <c r="BM330" s="3"/>
      <c r="BN330" s="3"/>
      <c r="BO330" s="3"/>
      <c r="BP330" s="3"/>
      <c r="BQ330" s="3"/>
      <c r="BR330" s="3"/>
      <c r="BS330" s="3"/>
      <c r="BT330" s="3"/>
      <c r="BU330" s="3"/>
      <c r="BV330" s="3"/>
      <c r="BW330" s="3"/>
      <c r="BX330" s="3"/>
      <c r="BY330" s="3"/>
      <c r="BZ330" s="3"/>
      <c r="CA330" s="3"/>
      <c r="CB330" s="3"/>
      <c r="CC330" s="3"/>
      <c r="CD330" s="3"/>
      <c r="CE330" s="3"/>
      <c r="CF330" s="3"/>
      <c r="CG330" s="3"/>
      <c r="CH330" s="3"/>
      <c r="CI330" s="3"/>
      <c r="CJ330" s="3"/>
      <c r="CK330" s="3"/>
      <c r="CL330" s="3"/>
      <c r="CM330" s="3"/>
      <c r="CN330" s="3"/>
    </row>
    <row r="331" spans="1:92" x14ac:dyDescent="0.3">
      <c r="A331" s="26" t="s">
        <v>347</v>
      </c>
      <c r="B331" s="3" t="str">
        <f>VLOOKUP(A331,'[1]BASE DTPA'!A:CN,2,0)</f>
        <v>1 FONAM</v>
      </c>
      <c r="C331" s="3" t="str">
        <f>VLOOKUP(A331,'[1]BASE DTPA'!A:CQ,3,0)</f>
        <v xml:space="preserve">ORDEN DE COMPRA 149732
</v>
      </c>
      <c r="D331" s="3" t="str">
        <f>VLOOKUP(A331,'[1]BASE DTPA'!A:CR,4,0)</f>
        <v xml:space="preserve">FERRICENTROS
</v>
      </c>
      <c r="E331" s="14">
        <f>VLOOKUP(A331,'[1]BASE DTPA'!A:CS,5,0)</f>
        <v>45870</v>
      </c>
      <c r="F331" s="5" t="str">
        <f>VLOOKUP(A331,'[1]BASE DTPA'!A:CT,6,0)</f>
        <v xml:space="preserve">PA05-3202008-10-013; PA05-3202008-9-046; PA05-3202032-1-047 Adquirir una planta de generación eléctrica a motor diésel para el funcionamiento operativo del Parque Nacional Natural Gorgona, con el fin de garantizar el suministro de energía en actividades misionales, técnicas y logísticas, en el marco de la conservación de la diversidad biológica de las áreas protegidas del SINAP nacional.
</v>
      </c>
      <c r="G331" s="3" t="str">
        <f>VLOOKUP(A331,'[1]BASE DTPA'!A:CU,7,0)</f>
        <v>N-A</v>
      </c>
      <c r="H331" s="3" t="str">
        <f>VLOOKUP(A331,'[1]BASE DTPA'!A:CV,8,0)</f>
        <v>6 ACUERDO MARCO DE PRECIO</v>
      </c>
      <c r="I331" s="3" t="str">
        <f>VLOOKUP(A331,'[1]BASE DTPA'!A:CW,9,0)</f>
        <v>21 ORDEN DE COMPRA</v>
      </c>
      <c r="J331" s="1" t="str">
        <f>VLOOKUP(A331,'[1]BASE DTPA'!A:CX,10,0)</f>
        <v>COMPRAVENTA</v>
      </c>
      <c r="K331" s="1">
        <f>VLOOKUP(A331,'[1]BASE DTPA'!A:CY,11,0)</f>
        <v>26131501</v>
      </c>
      <c r="L331" s="6" t="str">
        <f>VLOOKUP(A331,'[1]BASE DTPA'!A:CZ,15,0)</f>
        <v>N/A</v>
      </c>
      <c r="M331" s="6">
        <f>VLOOKUP(A331,'[1]BASE DTPA'!A:DA,16,0)</f>
        <v>29750000</v>
      </c>
      <c r="N331" s="1" t="str">
        <f>VLOOKUP(A331,'[1]BASE DTPA'!A:DB,18,0)</f>
        <v>2 PERSONA JURIDICA</v>
      </c>
      <c r="O331" s="1" t="str">
        <f>VLOOKUP(A331,'[1]BASE DTPA'!A:DC,19,0)</f>
        <v>1 NIT</v>
      </c>
      <c r="P331" s="1" t="str">
        <f>VLOOKUP(A331,'[1]BASE DTPA'!A:DD,20,0)</f>
        <v>N/A</v>
      </c>
      <c r="Q331" s="6">
        <f>VLOOKUP(A331,'[1]BASE DTPA'!A:DE,22,0)</f>
        <v>800237412</v>
      </c>
      <c r="R331" s="1" t="str">
        <f>VLOOKUP(A331,'[1]BASE DTPA'!A:DF,38,0)</f>
        <v>PNN GORGONA</v>
      </c>
      <c r="S331" s="1">
        <f>VLOOKUP(A331,'[1]BASE DTPA'!A:DG,43,0)</f>
        <v>14</v>
      </c>
      <c r="T331" s="7">
        <f>VLOOKUP(A331,'[1]BASE DTPA'!A:DH,53,0)</f>
        <v>45870</v>
      </c>
      <c r="U331" s="7">
        <f>VLOOKUP(A331,'[1]BASE DTPA'!A:DI,54,0)</f>
        <v>45883</v>
      </c>
      <c r="V331" s="1">
        <f>VLOOKUP(A331,'[1]BASE DTPA'!A:DJ,79,0)</f>
        <v>0</v>
      </c>
      <c r="W331" s="1" t="str">
        <f>VLOOKUP(A331,'[1]BASE DTPA'!A:DK,68,0)</f>
        <v>VIGENTE</v>
      </c>
      <c r="X331" s="10" t="str">
        <f>VLOOKUP(A331,'[1]BASE DTPA'!A:DL,70,0)</f>
        <v xml:space="preserve">https://www.colombiacompra.gov.co/tienda-virtual-del-estado-colombiano/ordenes-compra/149732 </v>
      </c>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c r="BG331" s="3"/>
      <c r="BH331" s="3"/>
      <c r="BI331" s="3"/>
      <c r="BJ331" s="3"/>
      <c r="BK331" s="3"/>
      <c r="BL331" s="3"/>
      <c r="BM331" s="3"/>
      <c r="BN331" s="3"/>
      <c r="BO331" s="3"/>
      <c r="BP331" s="3"/>
      <c r="BQ331" s="3"/>
      <c r="BR331" s="3"/>
      <c r="BS331" s="3"/>
      <c r="BT331" s="3"/>
      <c r="BU331" s="3"/>
      <c r="BV331" s="3"/>
      <c r="BW331" s="3"/>
      <c r="BX331" s="3"/>
      <c r="BY331" s="3"/>
      <c r="BZ331" s="3"/>
      <c r="CA331" s="3"/>
      <c r="CB331" s="3"/>
      <c r="CC331" s="3"/>
      <c r="CD331" s="3"/>
      <c r="CE331" s="3"/>
      <c r="CF331" s="3"/>
      <c r="CG331" s="3"/>
      <c r="CH331" s="3"/>
      <c r="CI331" s="3"/>
      <c r="CJ331" s="3"/>
      <c r="CK331" s="3"/>
      <c r="CL331" s="3"/>
      <c r="CM331" s="3"/>
      <c r="CN331" s="3"/>
    </row>
    <row r="332" spans="1:92" x14ac:dyDescent="0.3">
      <c r="A332" s="19" t="s">
        <v>348</v>
      </c>
      <c r="B332" s="20">
        <f>VLOOKUP(A332,'[1]BASE DTPA'!A:CN,2,0)</f>
        <v>0</v>
      </c>
      <c r="C332" s="20">
        <f>VLOOKUP(A332,'[1]BASE DTPA'!A:CQ,3,0)</f>
        <v>0</v>
      </c>
      <c r="D332" s="20">
        <f>VLOOKUP(A332,'[1]BASE DTPA'!A:CR,4,0)</f>
        <v>0</v>
      </c>
      <c r="E332" s="20">
        <f>VLOOKUP(A332,'[1]BASE DTPA'!A:CS,5,0)</f>
        <v>0</v>
      </c>
      <c r="F332" s="21">
        <f>VLOOKUP(A332,'[1]BASE DTPA'!A:CT,6,0)</f>
        <v>0</v>
      </c>
      <c r="G332" s="20">
        <f>VLOOKUP(A332,'[1]BASE DTPA'!A:CU,7,0)</f>
        <v>0</v>
      </c>
      <c r="H332" s="20">
        <f>VLOOKUP(A332,'[1]BASE DTPA'!A:CV,8,0)</f>
        <v>0</v>
      </c>
      <c r="I332" s="20">
        <f>VLOOKUP(A332,'[1]BASE DTPA'!A:CW,9,0)</f>
        <v>0</v>
      </c>
      <c r="J332" s="22">
        <f>VLOOKUP(A332,'[1]BASE DTPA'!A:CX,10,0)</f>
        <v>0</v>
      </c>
      <c r="K332" s="22">
        <f>VLOOKUP(A332,'[1]BASE DTPA'!A:CY,11,0)</f>
        <v>0</v>
      </c>
      <c r="L332" s="23">
        <f>VLOOKUP(A332,'[1]BASE DTPA'!A:CZ,15,0)</f>
        <v>0</v>
      </c>
      <c r="M332" s="23">
        <f>VLOOKUP(A332,'[1]BASE DTPA'!A:DA,16,0)</f>
        <v>0</v>
      </c>
      <c r="N332" s="22">
        <f>VLOOKUP(A332,'[1]BASE DTPA'!A:DB,18,0)</f>
        <v>0</v>
      </c>
      <c r="O332" s="22">
        <f>VLOOKUP(A332,'[1]BASE DTPA'!A:DC,19,0)</f>
        <v>0</v>
      </c>
      <c r="P332" s="22">
        <f>VLOOKUP(A332,'[1]BASE DTPA'!A:DD,20,0)</f>
        <v>0</v>
      </c>
      <c r="Q332" s="22">
        <f>VLOOKUP(A332,'[1]BASE DTPA'!A:DE,22,0)</f>
        <v>0</v>
      </c>
      <c r="R332" s="22">
        <f>VLOOKUP(A332,'[1]BASE DTPA'!A:DF,38,0)</f>
        <v>0</v>
      </c>
      <c r="S332" s="22">
        <f>VLOOKUP(A332,'[1]BASE DTPA'!A:DG,43,0)</f>
        <v>0</v>
      </c>
      <c r="T332" s="22">
        <f>VLOOKUP(A332,'[1]BASE DTPA'!A:DH,53,0)</f>
        <v>0</v>
      </c>
      <c r="U332" s="22">
        <f>VLOOKUP(A332,'[1]BASE DTPA'!A:DI,54,0)</f>
        <v>0</v>
      </c>
      <c r="V332" s="22">
        <f>VLOOKUP(A332,'[1]BASE DTPA'!A:DJ,79,0)</f>
        <v>0</v>
      </c>
      <c r="W332" s="22">
        <f>VLOOKUP(A332,'[1]BASE DTPA'!A:DK,68,0)</f>
        <v>0</v>
      </c>
      <c r="X332" s="22">
        <f>VLOOKUP(A332,'[1]BASE DTPA'!A:DL,70,0)</f>
        <v>0</v>
      </c>
      <c r="Y332" s="20"/>
      <c r="Z332" s="20"/>
      <c r="AA332" s="20"/>
      <c r="AB332" s="20"/>
      <c r="AC332" s="20"/>
      <c r="AD332" s="20"/>
      <c r="AE332" s="20"/>
      <c r="AF332" s="20"/>
      <c r="AG332" s="20"/>
      <c r="AH332" s="20"/>
      <c r="AI332" s="20"/>
      <c r="AJ332" s="20"/>
      <c r="AK332" s="20"/>
      <c r="AL332" s="20"/>
      <c r="AM332" s="20"/>
      <c r="AN332" s="20"/>
      <c r="AO332" s="20"/>
      <c r="AP332" s="20"/>
      <c r="AQ332" s="20"/>
      <c r="AR332" s="20"/>
      <c r="AS332" s="20"/>
      <c r="AT332" s="20"/>
      <c r="AU332" s="20"/>
      <c r="AV332" s="20"/>
      <c r="AW332" s="20"/>
      <c r="AX332" s="20"/>
      <c r="AY332" s="20"/>
      <c r="AZ332" s="20"/>
      <c r="BA332" s="20"/>
      <c r="BB332" s="20"/>
      <c r="BC332" s="20"/>
      <c r="BD332" s="20"/>
      <c r="BE332" s="20"/>
      <c r="BF332" s="20"/>
      <c r="BG332" s="20"/>
      <c r="BH332" s="20"/>
      <c r="BI332" s="20"/>
      <c r="BJ332" s="20"/>
      <c r="BK332" s="20"/>
      <c r="BL332" s="20"/>
      <c r="BM332" s="20"/>
      <c r="BN332" s="20"/>
      <c r="BO332" s="20"/>
      <c r="BP332" s="20"/>
      <c r="BQ332" s="20"/>
      <c r="BR332" s="20"/>
      <c r="BS332" s="20"/>
      <c r="BT332" s="20"/>
      <c r="BU332" s="20"/>
      <c r="BV332" s="20"/>
      <c r="BW332" s="20"/>
      <c r="BX332" s="20"/>
      <c r="BY332" s="20"/>
      <c r="BZ332" s="20"/>
      <c r="CA332" s="20"/>
      <c r="CB332" s="20"/>
      <c r="CC332" s="20"/>
      <c r="CD332" s="20"/>
      <c r="CE332" s="20"/>
      <c r="CF332" s="20"/>
      <c r="CG332" s="20"/>
      <c r="CH332" s="20"/>
      <c r="CI332" s="20"/>
      <c r="CJ332" s="20"/>
      <c r="CK332" s="20"/>
      <c r="CL332" s="20"/>
      <c r="CM332" s="20"/>
      <c r="CN332" s="20"/>
    </row>
    <row r="333" spans="1:92" x14ac:dyDescent="0.3">
      <c r="A333" s="13" t="s">
        <v>349</v>
      </c>
      <c r="B333" s="3" t="str">
        <f>VLOOKUP(A333,'[1]BASE DTPA'!A:CN,2,0)</f>
        <v>1 FONAM</v>
      </c>
      <c r="C333" s="3" t="str">
        <f>VLOOKUP(A333,'[1]BASE DTPA'!A:CQ,3,0)</f>
        <v>CONTRATO FONAM 001 DE 2025</v>
      </c>
      <c r="D333" s="3" t="str">
        <f>VLOOKUP(A333,'[1]BASE DTPA'!A:CR,4,0)</f>
        <v>INGENIERIA ESPECIALIZADA EN MOTORES S.A.S</v>
      </c>
      <c r="E333" s="14">
        <f>VLOOKUP(A333,'[1]BASE DTPA'!A:CS,5,0)</f>
        <v>45821</v>
      </c>
      <c r="F333" s="5" t="str">
        <f>VLOOKUP(A333,'[1]BASE DTPA'!A:CT,6,0)</f>
        <v>PA00-3202008-15-039 - PA04-3202032-1-111 PRESTAR SERVICIOS DE MANTENIMIENTO CORRECTIVO Y PREVENTIVO A TODO COSTO DE LOS MEDIOS DE TRANSPORTE TERRESTRES UTILIZADOS POR LA DIRECCIÓN TERRITORIAL PACIFICO -DTPA Y EL PNN FARALLONES DE CALI, ESPECIALMENTE EN LOS ECOSISTEMAS ANDINOS Y DE PÁRAMO, EN EL MARCO DE LA CONSERVACIÓN DE LA DIVERSIDAD BIOLÓGICA DE LAS ÁREAS PROTEGIDAS DEL SINAP NACIONAL.</v>
      </c>
      <c r="G333" s="3" t="str">
        <f>VLOOKUP(A333,'[1]BASE DTPA'!A:CU,7,0)</f>
        <v>N-A</v>
      </c>
      <c r="H333" s="3" t="str">
        <f>VLOOKUP(A333,'[1]BASE DTPA'!A:CV,8,0)</f>
        <v>3 LICITACIÓN PÚBLICA</v>
      </c>
      <c r="I333" s="3" t="str">
        <f>VLOOKUP(A333,'[1]BASE DTPA'!A:CW,9,0)</f>
        <v>11 MANTENIMIENTO y/o REPARACIÓN</v>
      </c>
      <c r="J333" s="1" t="str">
        <f>VLOOKUP(A333,'[1]BASE DTPA'!A:CX,10,0)</f>
        <v>SERVICIOS</v>
      </c>
      <c r="K333" s="1">
        <f>VLOOKUP(A333,'[1]BASE DTPA'!A:CY,11,0)</f>
        <v>78181500</v>
      </c>
      <c r="L333" s="6" t="str">
        <f>VLOOKUP(A333,'[1]BASE DTPA'!A:CZ,15,0)</f>
        <v>N/A</v>
      </c>
      <c r="M333" s="6">
        <f>VLOOKUP(A333,'[1]BASE DTPA'!A:DA,16,0)</f>
        <v>69000000</v>
      </c>
      <c r="N333" s="1" t="str">
        <f>VLOOKUP(A333,'[1]BASE DTPA'!A:DB,18,0)</f>
        <v>2 PERSONA JURIDICA</v>
      </c>
      <c r="O333" s="1" t="str">
        <f>VLOOKUP(A333,'[1]BASE DTPA'!A:DC,19,0)</f>
        <v>1 NIT</v>
      </c>
      <c r="P333" s="1">
        <f>VLOOKUP(A333,'[1]BASE DTPA'!A:DD,20,0)</f>
        <v>0</v>
      </c>
      <c r="Q333" s="1">
        <f>VLOOKUP(A333,'[1]BASE DTPA'!A:DE,22,0)</f>
        <v>900350776</v>
      </c>
      <c r="R333" s="1" t="str">
        <f>VLOOKUP(A333,'[1]BASE DTPA'!A:DF,38,0)</f>
        <v>PNN FARALLONES DE CALI</v>
      </c>
      <c r="S333" s="1">
        <f>VLOOKUP(A333,'[1]BASE DTPA'!A:DG,43,0)</f>
        <v>196</v>
      </c>
      <c r="T333" s="7">
        <f>VLOOKUP(A333,'[1]BASE DTPA'!A:DH,53,0)</f>
        <v>45825</v>
      </c>
      <c r="U333" s="15">
        <f>VLOOKUP(A333,'[1]BASE DTPA'!A:DI,54,0)</f>
        <v>46112</v>
      </c>
      <c r="V333" s="1">
        <f>VLOOKUP(A333,'[1]BASE DTPA'!A:DJ,79,0)</f>
        <v>0</v>
      </c>
      <c r="W333" s="1" t="str">
        <f>VLOOKUP(A333,'[1]BASE DTPA'!A:DK,68,0)</f>
        <v>VIGENTE</v>
      </c>
      <c r="X333" s="38" t="str">
        <f>VLOOKUP(A333,'[1]BASE DTPA'!A:DL,70,0)</f>
        <v xml:space="preserve">https://community.secop.gov.co/Public/Tendering/ContractDetailView/Index?UniqueIdentifier=CO1.PCCNTR.7976825 </v>
      </c>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c r="BG333" s="3"/>
      <c r="BH333" s="3"/>
      <c r="BI333" s="3"/>
      <c r="BJ333" s="3"/>
      <c r="BK333" s="3"/>
      <c r="BL333" s="3"/>
      <c r="BM333" s="3"/>
      <c r="BN333" s="3"/>
      <c r="BO333" s="3"/>
      <c r="BP333" s="3"/>
      <c r="BQ333" s="3"/>
      <c r="BR333" s="3"/>
      <c r="BS333" s="3"/>
      <c r="BT333" s="3"/>
      <c r="BU333" s="3"/>
      <c r="BV333" s="3"/>
      <c r="BW333" s="3"/>
      <c r="BX333" s="3"/>
      <c r="BY333" s="3"/>
      <c r="BZ333" s="3"/>
      <c r="CA333" s="3"/>
      <c r="CB333" s="3"/>
      <c r="CC333" s="3"/>
      <c r="CD333" s="3"/>
      <c r="CE333" s="3"/>
      <c r="CF333" s="3"/>
      <c r="CG333" s="3"/>
      <c r="CH333" s="3"/>
      <c r="CI333" s="3"/>
      <c r="CJ333" s="3"/>
      <c r="CK333" s="3"/>
      <c r="CL333" s="3"/>
      <c r="CM333" s="3"/>
      <c r="CN333" s="3"/>
    </row>
    <row r="334" spans="1:92" x14ac:dyDescent="0.3">
      <c r="A334" s="13" t="s">
        <v>350</v>
      </c>
      <c r="B334" s="3" t="str">
        <f>VLOOKUP(A334,'[1]BASE DTPA'!A:CN,2,0)</f>
        <v>1 FONAM</v>
      </c>
      <c r="C334" s="3" t="str">
        <f>VLOOKUP(A334,'[1]BASE DTPA'!A:CQ,3,0)</f>
        <v>CONTRATO FONAM 002 DE 2025</v>
      </c>
      <c r="D334" s="3" t="str">
        <f>VLOOKUP(A334,'[1]BASE DTPA'!A:CR,4,0)</f>
        <v>INPAKTA BTL S.A.S</v>
      </c>
      <c r="E334" s="14">
        <f>VLOOKUP(A334,'[1]BASE DTPA'!A:CS,5,0)</f>
        <v>45826</v>
      </c>
      <c r="F334" s="5" t="str">
        <f>VLOOKUP(A334,'[1]BASE DTPA'!A:CT,6,0)</f>
        <v>PA04-3202056-5-117 - PA04-3202053-26-152 - PA04-3202052-8-120 - PA04-3202008-9-128 Prestar servicios como apoyo logístico para desarrollar requeridas en la ejecución de las líneas estratégicas implementadas por el PNN Farallones de Cali, especialmente en los ecosistemas andinos y de páramo, en el marco de la conservación de la diversidad biológica de las Áreas Protegidas del SINAP Nacional</v>
      </c>
      <c r="G334" s="3" t="str">
        <f>VLOOKUP(A334,'[1]BASE DTPA'!A:CU,7,0)</f>
        <v>N-A</v>
      </c>
      <c r="H334" s="3" t="str">
        <f>VLOOKUP(A334,'[1]BASE DTPA'!A:CV,8,0)</f>
        <v>3 LICITACIÓN PÚBLICA</v>
      </c>
      <c r="I334" s="3" t="str">
        <f>VLOOKUP(A334,'[1]BASE DTPA'!A:CW,9,0)</f>
        <v>20 OTROS</v>
      </c>
      <c r="J334" s="1" t="str">
        <f>VLOOKUP(A334,'[1]BASE DTPA'!A:CX,10,0)</f>
        <v>SERVICIOS</v>
      </c>
      <c r="K334" s="1">
        <f>VLOOKUP(A334,'[1]BASE DTPA'!A:CY,11,0)</f>
        <v>90101600</v>
      </c>
      <c r="L334" s="6" t="str">
        <f>VLOOKUP(A334,'[1]BASE DTPA'!A:CZ,15,0)</f>
        <v>N/A</v>
      </c>
      <c r="M334" s="6">
        <f>VLOOKUP(A334,'[1]BASE DTPA'!A:DA,16,0)</f>
        <v>88000000</v>
      </c>
      <c r="N334" s="1" t="str">
        <f>VLOOKUP(A334,'[1]BASE DTPA'!A:DB,18,0)</f>
        <v>2 PERSONA JURIDICA</v>
      </c>
      <c r="O334" s="1" t="str">
        <f>VLOOKUP(A334,'[1]BASE DTPA'!A:DC,19,0)</f>
        <v>1 NIT</v>
      </c>
      <c r="P334" s="1">
        <f>VLOOKUP(A334,'[1]BASE DTPA'!A:DD,20,0)</f>
        <v>0</v>
      </c>
      <c r="Q334" s="1">
        <f>VLOOKUP(A334,'[1]BASE DTPA'!A:DE,22,0)</f>
        <v>900752417</v>
      </c>
      <c r="R334" s="1" t="str">
        <f>VLOOKUP(A334,'[1]BASE DTPA'!A:DF,38,0)</f>
        <v>PNN FARALLONES DE CALI</v>
      </c>
      <c r="S334" s="1">
        <f>VLOOKUP(A334,'[1]BASE DTPA'!A:DG,43,0)</f>
        <v>196</v>
      </c>
      <c r="T334" s="7">
        <f>VLOOKUP(A334,'[1]BASE DTPA'!A:DH,53,0)</f>
        <v>45833</v>
      </c>
      <c r="U334" s="15">
        <f>VLOOKUP(A334,'[1]BASE DTPA'!A:DI,54,0)</f>
        <v>46022</v>
      </c>
      <c r="V334" s="1">
        <f>VLOOKUP(A334,'[1]BASE DTPA'!A:DJ,79,0)</f>
        <v>0</v>
      </c>
      <c r="W334" s="1" t="str">
        <f>VLOOKUP(A334,'[1]BASE DTPA'!A:DK,68,0)</f>
        <v>VIGENTE</v>
      </c>
      <c r="X334" s="38" t="str">
        <f>VLOOKUP(A334,'[1]BASE DTPA'!A:DL,70,0)</f>
        <v xml:space="preserve">https://community.secop.gov.co/Public/Tendering/ContractDetailView/Index?UniqueIdentifier=CO1.PCCNTR.7994261 </v>
      </c>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c r="BF334" s="3"/>
      <c r="BG334" s="3"/>
      <c r="BH334" s="3"/>
      <c r="BI334" s="3"/>
      <c r="BJ334" s="3"/>
      <c r="BK334" s="3"/>
      <c r="BL334" s="3"/>
      <c r="BM334" s="3"/>
      <c r="BN334" s="3"/>
      <c r="BO334" s="3"/>
      <c r="BP334" s="3"/>
      <c r="BQ334" s="3"/>
      <c r="BR334" s="3"/>
      <c r="BS334" s="3"/>
      <c r="BT334" s="3"/>
      <c r="BU334" s="3"/>
      <c r="BV334" s="3"/>
      <c r="BW334" s="3"/>
      <c r="BX334" s="3"/>
      <c r="BY334" s="3"/>
      <c r="BZ334" s="3"/>
      <c r="CA334" s="3"/>
      <c r="CB334" s="3"/>
      <c r="CC334" s="3"/>
      <c r="CD334" s="3"/>
      <c r="CE334" s="3"/>
      <c r="CF334" s="3"/>
      <c r="CG334" s="3"/>
      <c r="CH334" s="3"/>
      <c r="CI334" s="3"/>
      <c r="CJ334" s="3"/>
      <c r="CK334" s="3"/>
      <c r="CL334" s="3"/>
      <c r="CM334" s="3"/>
      <c r="CN334" s="3"/>
    </row>
    <row r="335" spans="1:92" x14ac:dyDescent="0.3">
      <c r="A335" s="13" t="s">
        <v>351</v>
      </c>
      <c r="B335" s="3" t="str">
        <f>VLOOKUP(A335,'[1]BASE DTPA'!A:CN,2,0)</f>
        <v>1 FONAM</v>
      </c>
      <c r="C335" s="3" t="str">
        <f>VLOOKUP(A335,'[1]BASE DTPA'!A:CQ,3,0)</f>
        <v>CONTRATO FONAM 006 DE 2025</v>
      </c>
      <c r="D335" s="3" t="str">
        <f>VLOOKUP(A335,'[1]BASE DTPA'!A:CR,4,0)</f>
        <v>COMPAÑÍA DE VIGILANCIA PRIVADA VIGILISTA LTDA</v>
      </c>
      <c r="E335" s="24">
        <f>VLOOKUP(A335,'[1]BASE DTPA'!A:CS,5,0)</f>
        <v>45940</v>
      </c>
      <c r="F335" s="5" t="str">
        <f>VLOOKUP(A335,'[1]BASE DTPA'!A:CT,6,0)</f>
        <v>PA04-3202032-1-114. Prestar servicio de vigilancia para el Parque Nacional Natural Farallones de Cali para fortalecer la seguridad del área con el fin de implementar las acciones de prevención, vigilancia y control en las áreas protegidas administradas por el PNNC, especialmente en la presente en los ecosistemas de páramo y bosques del Parque Nacional Natural Farallones de Cali y su área de influencia, en el marco de la conservación de la diversidad biológica de las Áreas Protegidas del SINAP.</v>
      </c>
      <c r="G335" s="3" t="str">
        <f>VLOOKUP(A335,'[1]BASE DTPA'!A:CU,7,0)</f>
        <v>N-A</v>
      </c>
      <c r="H335" s="3" t="str">
        <f>VLOOKUP(A335,'[1]BASE DTPA'!A:CV,8,0)</f>
        <v>4 SELECCIÓN ABREVIADA</v>
      </c>
      <c r="I335" s="3" t="str">
        <f>VLOOKUP(A335,'[1]BASE DTPA'!A:CW,9,0)</f>
        <v>20 OTROS</v>
      </c>
      <c r="J335" s="1" t="str">
        <f>VLOOKUP(A335,'[1]BASE DTPA'!A:CX,10,0)</f>
        <v>SERVICIOS</v>
      </c>
      <c r="K335" s="1">
        <f>VLOOKUP(A335,'[1]BASE DTPA'!A:CY,11,0)</f>
        <v>92101501</v>
      </c>
      <c r="L335" s="6" t="str">
        <f>VLOOKUP(A335,'[1]BASE DTPA'!A:CZ,15,0)</f>
        <v>N/A</v>
      </c>
      <c r="M335" s="6">
        <f>VLOOKUP(A335,'[1]BASE DTPA'!A:DA,16,0)</f>
        <v>159748102</v>
      </c>
      <c r="N335" s="1" t="str">
        <f>VLOOKUP(A335,'[1]BASE DTPA'!A:DB,18,0)</f>
        <v>2 PERSONA JURIDICA</v>
      </c>
      <c r="O335" s="1" t="str">
        <f>VLOOKUP(A335,'[1]BASE DTPA'!A:DC,19,0)</f>
        <v>1 NIT</v>
      </c>
      <c r="P335" s="1">
        <f>VLOOKUP(A335,'[1]BASE DTPA'!A:DD,20,0)</f>
        <v>0</v>
      </c>
      <c r="Q335" s="1">
        <f>VLOOKUP(A335,'[1]BASE DTPA'!A:DE,22,0)</f>
        <v>800035936</v>
      </c>
      <c r="R335" s="1" t="str">
        <f>VLOOKUP(A335,'[1]BASE DTPA'!A:DF,38,0)</f>
        <v>PNN FARALLONES DE CALI</v>
      </c>
      <c r="S335" s="1">
        <f>VLOOKUP(A335,'[1]BASE DTPA'!A:DG,43,0)</f>
        <v>83</v>
      </c>
      <c r="T335" s="15">
        <f>VLOOKUP(A335,'[1]BASE DTPA'!A:DH,53,0)</f>
        <v>45944</v>
      </c>
      <c r="U335" s="15">
        <f>VLOOKUP(A335,'[1]BASE DTPA'!A:DI,54,0)</f>
        <v>46022</v>
      </c>
      <c r="V335" s="1">
        <f>VLOOKUP(A335,'[1]BASE DTPA'!A:DJ,79,0)</f>
        <v>0</v>
      </c>
      <c r="W335" s="1" t="str">
        <f>VLOOKUP(A335,'[1]BASE DTPA'!A:DK,68,0)</f>
        <v>VIGENTE</v>
      </c>
      <c r="X335" s="38" t="str">
        <f>VLOOKUP(A335,'[1]BASE DTPA'!A:DL,70,0)</f>
        <v xml:space="preserve">https://community.secop.gov.co/Public/Tendering/ContractDetailView/Index?UniqueIdentifier=CO1.PCCNTR.8437111 </v>
      </c>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c r="BG335" s="3"/>
      <c r="BH335" s="3"/>
      <c r="BI335" s="3"/>
      <c r="BJ335" s="3"/>
      <c r="BK335" s="3"/>
      <c r="BL335" s="3"/>
      <c r="BM335" s="3"/>
      <c r="BN335" s="3"/>
      <c r="BO335" s="3"/>
      <c r="BP335" s="3"/>
      <c r="BQ335" s="3"/>
      <c r="BR335" s="3"/>
      <c r="BS335" s="3"/>
      <c r="BT335" s="3"/>
      <c r="BU335" s="3"/>
      <c r="BV335" s="3"/>
      <c r="BW335" s="3"/>
      <c r="BX335" s="3"/>
      <c r="BY335" s="3"/>
      <c r="BZ335" s="3"/>
      <c r="CA335" s="3"/>
      <c r="CB335" s="3"/>
      <c r="CC335" s="3"/>
      <c r="CD335" s="3"/>
      <c r="CE335" s="3"/>
      <c r="CF335" s="3"/>
      <c r="CG335" s="3"/>
      <c r="CH335" s="3"/>
      <c r="CI335" s="3"/>
      <c r="CJ335" s="3"/>
      <c r="CK335" s="3"/>
      <c r="CL335" s="3"/>
      <c r="CM335" s="3"/>
      <c r="CN335" s="3"/>
    </row>
    <row r="336" spans="1:92" x14ac:dyDescent="0.3">
      <c r="A336" s="13" t="s">
        <v>352</v>
      </c>
      <c r="B336" s="3" t="str">
        <f>VLOOKUP(A336,'[1]BASE DTPA'!A:CN,2,0)</f>
        <v>1 FONAM</v>
      </c>
      <c r="C336" s="3" t="str">
        <f>VLOOKUP(A336,'[1]BASE DTPA'!A:CQ,3,0)</f>
        <v>CONTRATO FONAM 003 DE 2025</v>
      </c>
      <c r="D336" s="3" t="str">
        <f>VLOOKUP(A336,'[1]BASE DTPA'!A:CR,4,0)</f>
        <v>ESTRATEGIAS PUNTO APARTE S.A.S</v>
      </c>
      <c r="E336" s="14">
        <f>VLOOKUP(A336,'[1]BASE DTPA'!A:CS,5,0)</f>
        <v>45904</v>
      </c>
      <c r="F336" s="5" t="str">
        <f>VLOOKUP(A336,'[1]BASE DTPA'!A:CT,6,0)</f>
        <v>PA06-3202008-9-040 Prestar servicios logísticos para la realización de talleres y espacios de socialización REPSE para los operadores turísticos en la implementación del Plan de Ordenamiento Ecoturístico en el PNN Los Katíos en el marco de la conservación de la diversidad biológica de las Áreas Protegidas del SINAP Nacional</v>
      </c>
      <c r="G336" s="3" t="str">
        <f>VLOOKUP(A336,'[1]BASE DTPA'!A:CU,7,0)</f>
        <v>N-A</v>
      </c>
      <c r="H336" s="3" t="str">
        <f>VLOOKUP(A336,'[1]BASE DTPA'!A:CV,8,0)</f>
        <v>4 SELECCIÓN ABREVIADA</v>
      </c>
      <c r="I336" s="3" t="str">
        <f>VLOOKUP(A336,'[1]BASE DTPA'!A:CW,9,0)</f>
        <v>20 OTROS</v>
      </c>
      <c r="J336" s="1" t="str">
        <f>VLOOKUP(A336,'[1]BASE DTPA'!A:CX,10,0)</f>
        <v>SERVICIOS</v>
      </c>
      <c r="K336" s="1">
        <f>VLOOKUP(A336,'[1]BASE DTPA'!A:CY,11,0)</f>
        <v>80141607</v>
      </c>
      <c r="L336" s="6" t="str">
        <f>VLOOKUP(A336,'[1]BASE DTPA'!A:CZ,15,0)</f>
        <v>N/A</v>
      </c>
      <c r="M336" s="6">
        <f>VLOOKUP(A336,'[1]BASE DTPA'!A:DA,16,0)</f>
        <v>72000000</v>
      </c>
      <c r="N336" s="1" t="str">
        <f>VLOOKUP(A336,'[1]BASE DTPA'!A:DB,18,0)</f>
        <v>2 PERSONA JURIDICA</v>
      </c>
      <c r="O336" s="1" t="str">
        <f>VLOOKUP(A336,'[1]BASE DTPA'!A:DC,19,0)</f>
        <v>1 NIT</v>
      </c>
      <c r="P336" s="1">
        <f>VLOOKUP(A336,'[1]BASE DTPA'!A:DD,20,0)</f>
        <v>0</v>
      </c>
      <c r="Q336" s="1">
        <f>VLOOKUP(A336,'[1]BASE DTPA'!A:DE,22,0)</f>
        <v>900965377</v>
      </c>
      <c r="R336" s="1" t="str">
        <f>VLOOKUP(A336,'[1]BASE DTPA'!A:DF,38,0)</f>
        <v>PNN LOS KATIOS</v>
      </c>
      <c r="S336" s="1">
        <f>VLOOKUP(A336,'[1]BASE DTPA'!A:DG,43,0)</f>
        <v>106</v>
      </c>
      <c r="T336" s="7">
        <f>VLOOKUP(A336,'[1]BASE DTPA'!A:DH,53,0)</f>
        <v>45911</v>
      </c>
      <c r="U336" s="15">
        <f>VLOOKUP(A336,'[1]BASE DTPA'!A:DI,54,0)</f>
        <v>46011</v>
      </c>
      <c r="V336" s="1">
        <f>VLOOKUP(A336,'[1]BASE DTPA'!A:DJ,79,0)</f>
        <v>0</v>
      </c>
      <c r="W336" s="1" t="str">
        <f>VLOOKUP(A336,'[1]BASE DTPA'!A:DK,68,0)</f>
        <v>VIGENTE</v>
      </c>
      <c r="X336" s="38" t="str">
        <f>VLOOKUP(A336,'[1]BASE DTPA'!A:DL,70,0)</f>
        <v xml:space="preserve">https://community.secop.gov.co/Public/Tendering/ContractDetailView/Index?UniqueIdentifier=CO1.PCCNTR.8276973 </v>
      </c>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c r="BG336" s="3"/>
      <c r="BH336" s="3"/>
      <c r="BI336" s="3"/>
      <c r="BJ336" s="3"/>
      <c r="BK336" s="3"/>
      <c r="BL336" s="3"/>
      <c r="BM336" s="3"/>
      <c r="BN336" s="3"/>
      <c r="BO336" s="3"/>
      <c r="BP336" s="3"/>
      <c r="BQ336" s="3"/>
      <c r="BR336" s="3"/>
      <c r="BS336" s="3"/>
      <c r="BT336" s="3"/>
      <c r="BU336" s="3"/>
      <c r="BV336" s="3"/>
      <c r="BW336" s="3"/>
      <c r="BX336" s="3"/>
      <c r="BY336" s="3"/>
      <c r="BZ336" s="3"/>
      <c r="CA336" s="3"/>
      <c r="CB336" s="3"/>
      <c r="CC336" s="3"/>
      <c r="CD336" s="3"/>
      <c r="CE336" s="3"/>
      <c r="CF336" s="3"/>
      <c r="CG336" s="3"/>
      <c r="CH336" s="3"/>
      <c r="CI336" s="3"/>
      <c r="CJ336" s="3"/>
      <c r="CK336" s="3"/>
      <c r="CL336" s="3"/>
      <c r="CM336" s="3"/>
      <c r="CN336" s="3"/>
    </row>
    <row r="337" spans="1:92" x14ac:dyDescent="0.3">
      <c r="A337" s="13" t="s">
        <v>353</v>
      </c>
      <c r="B337" s="3" t="str">
        <f>VLOOKUP(A337,'[1]BASE DTPA'!A:CN,2,0)</f>
        <v>2 NACION</v>
      </c>
      <c r="C337" s="3" t="str">
        <f>VLOOKUP(A337,'[1]BASE DTPA'!A:CQ,3,0)</f>
        <v>CONTRATO NACIÓN 007 DE 2025</v>
      </c>
      <c r="D337" s="3" t="str">
        <f>VLOOKUP(A337,'[1]BASE DTPA'!A:CR,4,0)</f>
        <v>CAJA DE COMPENSACION FAMILIAR DE FENALCO COMFENALCO QUINDIO</v>
      </c>
      <c r="E337" s="24">
        <f>VLOOKUP(A337,'[1]BASE DTPA'!A:CS,5,0)</f>
        <v>45957</v>
      </c>
      <c r="F337" s="5" t="str">
        <f>VLOOKUP(A337,'[1]BASE DTPA'!A:CT,6,0)</f>
        <v>PA00-P3299060-7-059 Prestación de servicios logísticos para el desarrollo de actividades de fortalecimiento al talento humano de la Dirección Territorial Pacífico y sus áreas protegidas".</v>
      </c>
      <c r="G337" s="3" t="str">
        <f>VLOOKUP(A337,'[1]BASE DTPA'!A:CU,7,0)</f>
        <v>N-A</v>
      </c>
      <c r="H337" s="3" t="str">
        <f>VLOOKUP(A337,'[1]BASE DTPA'!A:CV,8,0)</f>
        <v>4 SELECCIÓN ABREVIADA</v>
      </c>
      <c r="I337" s="3" t="str">
        <f>VLOOKUP(A337,'[1]BASE DTPA'!A:CW,9,0)</f>
        <v>20 OTROS</v>
      </c>
      <c r="J337" s="1" t="str">
        <f>VLOOKUP(A337,'[1]BASE DTPA'!A:CX,10,0)</f>
        <v>SERVICIOS</v>
      </c>
      <c r="K337" s="1">
        <f>VLOOKUP(A337,'[1]BASE DTPA'!A:CY,11,0)</f>
        <v>90111600</v>
      </c>
      <c r="L337" s="6" t="str">
        <f>VLOOKUP(A337,'[1]BASE DTPA'!A:CZ,15,0)</f>
        <v>N/A</v>
      </c>
      <c r="M337" s="6">
        <f>VLOOKUP(A337,'[1]BASE DTPA'!A:DA,16,0)</f>
        <v>89520000</v>
      </c>
      <c r="N337" s="1" t="str">
        <f>VLOOKUP(A337,'[1]BASE DTPA'!A:DB,18,0)</f>
        <v>2 PERSONA JURIDICA</v>
      </c>
      <c r="O337" s="1" t="str">
        <f>VLOOKUP(A337,'[1]BASE DTPA'!A:DC,19,0)</f>
        <v>1 NIT</v>
      </c>
      <c r="P337" s="1">
        <f>VLOOKUP(A337,'[1]BASE DTPA'!A:DD,20,0)</f>
        <v>0</v>
      </c>
      <c r="Q337" s="1">
        <f>VLOOKUP(A337,'[1]BASE DTPA'!A:DE,22,0)</f>
        <v>890000381</v>
      </c>
      <c r="R337" s="1" t="str">
        <f>VLOOKUP(A337,'[1]BASE DTPA'!A:DF,38,0)</f>
        <v>DTPA</v>
      </c>
      <c r="S337" s="1">
        <f>VLOOKUP(A337,'[1]BASE DTPA'!A:DG,43,0)</f>
        <v>49</v>
      </c>
      <c r="T337" s="15">
        <f>VLOOKUP(A337,'[1]BASE DTPA'!A:DH,53,0)</f>
        <v>45958</v>
      </c>
      <c r="U337" s="15">
        <f>VLOOKUP(A337,'[1]BASE DTPA'!A:DI,54,0)</f>
        <v>46006</v>
      </c>
      <c r="V337" s="1">
        <f>VLOOKUP(A337,'[1]BASE DTPA'!A:DJ,79,0)</f>
        <v>0</v>
      </c>
      <c r="W337" s="1" t="str">
        <f>VLOOKUP(A337,'[1]BASE DTPA'!A:DK,68,0)</f>
        <v>VIGENTE</v>
      </c>
      <c r="X337" s="38" t="str">
        <f>VLOOKUP(A337,'[1]BASE DTPA'!A:DL,70,0)</f>
        <v xml:space="preserve">https://community.secop.gov.co/Public/Tendering/ContractDetailView/Index?UniqueIdentifier=CO1.PCCNTR.8492683 </v>
      </c>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c r="BG337" s="3"/>
      <c r="BH337" s="3"/>
      <c r="BI337" s="3"/>
      <c r="BJ337" s="3"/>
      <c r="BK337" s="3"/>
      <c r="BL337" s="3"/>
      <c r="BM337" s="3"/>
      <c r="BN337" s="3"/>
      <c r="BO337" s="3"/>
      <c r="BP337" s="3"/>
      <c r="BQ337" s="3"/>
      <c r="BR337" s="3"/>
      <c r="BS337" s="3"/>
      <c r="BT337" s="3"/>
      <c r="BU337" s="3"/>
      <c r="BV337" s="3"/>
      <c r="BW337" s="3"/>
      <c r="BX337" s="3"/>
      <c r="BY337" s="3"/>
      <c r="BZ337" s="3"/>
      <c r="CA337" s="3"/>
      <c r="CB337" s="3"/>
      <c r="CC337" s="3"/>
      <c r="CD337" s="3"/>
      <c r="CE337" s="3"/>
      <c r="CF337" s="3"/>
      <c r="CG337" s="3"/>
      <c r="CH337" s="3"/>
      <c r="CI337" s="3"/>
      <c r="CJ337" s="3"/>
      <c r="CK337" s="3"/>
      <c r="CL337" s="3"/>
      <c r="CM337" s="3"/>
      <c r="CN337" s="3"/>
    </row>
    <row r="338" spans="1:92" x14ac:dyDescent="0.3">
      <c r="A338" s="13" t="s">
        <v>354</v>
      </c>
      <c r="B338" s="3" t="str">
        <f>VLOOKUP(A338,'[1]BASE DTPA'!A:CN,2,0)</f>
        <v>1 FONAM</v>
      </c>
      <c r="C338" s="3" t="str">
        <f>VLOOKUP(A338,'[1]BASE DTPA'!A:CQ,3,0)</f>
        <v>CONTRATO FONAM 008 DE 2025</v>
      </c>
      <c r="D338" s="3" t="str">
        <f>VLOOKUP(A338,'[1]BASE DTPA'!A:CR,4,0)</f>
        <v>FUNDACION EXPRESION LIBRE ESP</v>
      </c>
      <c r="E338" s="24">
        <f>VLOOKUP(A338,'[1]BASE DTPA'!A:CS,5,0)</f>
        <v>45985</v>
      </c>
      <c r="F338" s="5" t="str">
        <f>VLOOKUP(A338,'[1]BASE DTPA'!A:CT,6,0)</f>
        <v>PA04-3202060-19_1-145; PA04-3202060-19_1-146; PA04-3202060-19_1-147, Realizar aislamiento de protección para el control de factores tensionantes en ecosistemas y áreas prioritarias del PNN Farallones de Cali, en el marco de la conservación de la diversidad biológica de las Áreas Protegidas del SINAP Nacional.</v>
      </c>
      <c r="G338" s="3" t="str">
        <f>VLOOKUP(A338,'[1]BASE DTPA'!A:CU,7,0)</f>
        <v>N-A</v>
      </c>
      <c r="H338" s="3" t="str">
        <f>VLOOKUP(A338,'[1]BASE DTPA'!A:CV,8,0)</f>
        <v>4 SELECCIÓN ABREVIADA</v>
      </c>
      <c r="I338" s="3" t="str">
        <f>VLOOKUP(A338,'[1]BASE DTPA'!A:CW,9,0)</f>
        <v>20 OTROS</v>
      </c>
      <c r="J338" s="1" t="str">
        <f>VLOOKUP(A338,'[1]BASE DTPA'!A:CX,10,0)</f>
        <v>SERVICIOS</v>
      </c>
      <c r="K338" s="1">
        <f>VLOOKUP(A338,'[1]BASE DTPA'!A:CY,11,0)</f>
        <v>72154013</v>
      </c>
      <c r="L338" s="6" t="str">
        <f>VLOOKUP(A338,'[1]BASE DTPA'!A:CZ,15,0)</f>
        <v>N/A</v>
      </c>
      <c r="M338" s="6">
        <f>VLOOKUP(A338,'[1]BASE DTPA'!A:DA,16,0)</f>
        <v>427685250</v>
      </c>
      <c r="N338" s="1" t="str">
        <f>VLOOKUP(A338,'[1]BASE DTPA'!A:DB,18,0)</f>
        <v>2 PERSONA JURIDICA</v>
      </c>
      <c r="O338" s="1" t="str">
        <f>VLOOKUP(A338,'[1]BASE DTPA'!A:DC,19,0)</f>
        <v>1 NIT</v>
      </c>
      <c r="P338" s="1">
        <f>VLOOKUP(A338,'[1]BASE DTPA'!A:DD,20,0)</f>
        <v>0</v>
      </c>
      <c r="Q338" s="1">
        <f>VLOOKUP(A338,'[1]BASE DTPA'!A:DE,22,0)</f>
        <v>805029111</v>
      </c>
      <c r="R338" s="1" t="str">
        <f>VLOOKUP(A338,'[1]BASE DTPA'!A:DF,38,0)</f>
        <v>PNN FARALLONES DE CALI</v>
      </c>
      <c r="S338" s="1">
        <f>VLOOKUP(A338,'[1]BASE DTPA'!A:DG,43,0)</f>
        <v>37</v>
      </c>
      <c r="T338" s="15">
        <v>45992</v>
      </c>
      <c r="U338" s="15">
        <f>VLOOKUP(A338,'[1]BASE DTPA'!A:DI,54,0)</f>
        <v>46022</v>
      </c>
      <c r="V338" s="1">
        <f>VLOOKUP(A338,'[1]BASE DTPA'!A:DJ,79,0)</f>
        <v>0</v>
      </c>
      <c r="W338" s="1" t="str">
        <f>VLOOKUP(A338,'[1]BASE DTPA'!A:DK,68,0)</f>
        <v>VIGENTE</v>
      </c>
      <c r="X338" s="38" t="str">
        <f>VLOOKUP(A338,'[1]BASE DTPA'!A:DL,70,0)</f>
        <v xml:space="preserve">https://community.secop.gov.co/Public/Tendering/ContractDetailView/Index?UniqueIdentifier=CO1.PCCNTR.8621172 </v>
      </c>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c r="BG338" s="3"/>
      <c r="BH338" s="3"/>
      <c r="BI338" s="3"/>
      <c r="BJ338" s="3"/>
      <c r="BK338" s="3"/>
      <c r="BL338" s="3"/>
      <c r="BM338" s="3"/>
      <c r="BN338" s="3"/>
      <c r="BO338" s="3"/>
      <c r="BP338" s="3"/>
      <c r="BQ338" s="3"/>
      <c r="BR338" s="3"/>
      <c r="BS338" s="3"/>
      <c r="BT338" s="3"/>
      <c r="BU338" s="3"/>
      <c r="BV338" s="3"/>
      <c r="BW338" s="3"/>
      <c r="BX338" s="3"/>
      <c r="BY338" s="3"/>
      <c r="BZ338" s="3"/>
      <c r="CA338" s="3"/>
      <c r="CB338" s="3"/>
      <c r="CC338" s="3"/>
      <c r="CD338" s="3"/>
      <c r="CE338" s="3"/>
      <c r="CF338" s="3"/>
      <c r="CG338" s="3"/>
      <c r="CH338" s="3"/>
      <c r="CI338" s="3"/>
      <c r="CJ338" s="3"/>
      <c r="CK338" s="3"/>
      <c r="CL338" s="3"/>
      <c r="CM338" s="3"/>
      <c r="CN338" s="3"/>
    </row>
    <row r="339" spans="1:92" x14ac:dyDescent="0.3">
      <c r="A339" s="19" t="s">
        <v>355</v>
      </c>
      <c r="B339" s="20">
        <f>VLOOKUP(A339,'[1]BASE DTPA'!A:CN,2,0)</f>
        <v>0</v>
      </c>
      <c r="C339" s="20">
        <f>VLOOKUP(A339,'[1]BASE DTPA'!A:CQ,3,0)</f>
        <v>0</v>
      </c>
      <c r="D339" s="20">
        <f>VLOOKUP(A339,'[1]BASE DTPA'!A:CR,4,0)</f>
        <v>0</v>
      </c>
      <c r="E339" s="20">
        <f>VLOOKUP(A339,'[1]BASE DTPA'!A:CS,5,0)</f>
        <v>0</v>
      </c>
      <c r="F339" s="21">
        <f>VLOOKUP(A339,'[1]BASE DTPA'!A:CT,6,0)</f>
        <v>0</v>
      </c>
      <c r="G339" s="20">
        <f>VLOOKUP(A339,'[1]BASE DTPA'!A:CU,7,0)</f>
        <v>0</v>
      </c>
      <c r="H339" s="20">
        <f>VLOOKUP(A339,'[1]BASE DTPA'!A:CV,8,0)</f>
        <v>0</v>
      </c>
      <c r="I339" s="20">
        <f>VLOOKUP(A339,'[1]BASE DTPA'!A:CW,9,0)</f>
        <v>0</v>
      </c>
      <c r="J339" s="22">
        <f>VLOOKUP(A339,'[1]BASE DTPA'!A:CX,10,0)</f>
        <v>0</v>
      </c>
      <c r="K339" s="22">
        <f>VLOOKUP(A339,'[1]BASE DTPA'!A:CY,11,0)</f>
        <v>0</v>
      </c>
      <c r="L339" s="23">
        <f>VLOOKUP(A339,'[1]BASE DTPA'!A:CZ,15,0)</f>
        <v>0</v>
      </c>
      <c r="M339" s="23">
        <f>VLOOKUP(A339,'[1]BASE DTPA'!A:DA,16,0)</f>
        <v>0</v>
      </c>
      <c r="N339" s="22">
        <f>VLOOKUP(A339,'[1]BASE DTPA'!A:DB,18,0)</f>
        <v>0</v>
      </c>
      <c r="O339" s="22">
        <f>VLOOKUP(A339,'[1]BASE DTPA'!A:DC,19,0)</f>
        <v>0</v>
      </c>
      <c r="P339" s="22">
        <f>VLOOKUP(A339,'[1]BASE DTPA'!A:DD,20,0)</f>
        <v>0</v>
      </c>
      <c r="Q339" s="22">
        <f>VLOOKUP(A339,'[1]BASE DTPA'!A:DE,22,0)</f>
        <v>0</v>
      </c>
      <c r="R339" s="22">
        <f>VLOOKUP(A339,'[1]BASE DTPA'!A:DF,38,0)</f>
        <v>0</v>
      </c>
      <c r="S339" s="22">
        <f>VLOOKUP(A339,'[1]BASE DTPA'!A:DG,43,0)</f>
        <v>0</v>
      </c>
      <c r="T339" s="22">
        <f>VLOOKUP(A339,'[1]BASE DTPA'!A:DH,53,0)</f>
        <v>0</v>
      </c>
      <c r="U339" s="22">
        <f>VLOOKUP(A339,'[1]BASE DTPA'!A:DI,54,0)</f>
        <v>0</v>
      </c>
      <c r="V339" s="22">
        <f>VLOOKUP(A339,'[1]BASE DTPA'!A:DJ,79,0)</f>
        <v>0</v>
      </c>
      <c r="W339" s="22">
        <f>VLOOKUP(A339,'[1]BASE DTPA'!A:DK,68,0)</f>
        <v>0</v>
      </c>
      <c r="X339" s="39">
        <f>VLOOKUP(A339,'[1]BASE DTPA'!A:DL,70,0)</f>
        <v>0</v>
      </c>
      <c r="Y339" s="20"/>
      <c r="Z339" s="20"/>
      <c r="AA339" s="20"/>
      <c r="AB339" s="20"/>
      <c r="AC339" s="20"/>
      <c r="AD339" s="20"/>
      <c r="AE339" s="20"/>
      <c r="AF339" s="20"/>
      <c r="AG339" s="20"/>
      <c r="AH339" s="20"/>
      <c r="AI339" s="20"/>
      <c r="AJ339" s="20"/>
      <c r="AK339" s="20"/>
      <c r="AL339" s="20"/>
      <c r="AM339" s="20"/>
      <c r="AN339" s="20"/>
      <c r="AO339" s="20"/>
      <c r="AP339" s="20"/>
      <c r="AQ339" s="20"/>
      <c r="AR339" s="20"/>
      <c r="AS339" s="20"/>
      <c r="AT339" s="20"/>
      <c r="AU339" s="20"/>
      <c r="AV339" s="20"/>
      <c r="AW339" s="20"/>
      <c r="AX339" s="20"/>
      <c r="AY339" s="20"/>
      <c r="AZ339" s="20"/>
      <c r="BA339" s="20"/>
      <c r="BB339" s="20"/>
      <c r="BC339" s="20"/>
      <c r="BD339" s="20"/>
      <c r="BE339" s="20"/>
      <c r="BF339" s="20"/>
      <c r="BG339" s="20"/>
      <c r="BH339" s="20"/>
      <c r="BI339" s="20"/>
      <c r="BJ339" s="20"/>
      <c r="BK339" s="20"/>
      <c r="BL339" s="20"/>
      <c r="BM339" s="20"/>
      <c r="BN339" s="20"/>
      <c r="BO339" s="20"/>
      <c r="BP339" s="20"/>
      <c r="BQ339" s="20"/>
      <c r="BR339" s="20"/>
      <c r="BS339" s="20"/>
      <c r="BT339" s="20"/>
      <c r="BU339" s="20"/>
      <c r="BV339" s="20"/>
      <c r="BW339" s="20"/>
      <c r="BX339" s="20"/>
      <c r="BY339" s="20"/>
      <c r="BZ339" s="20"/>
      <c r="CA339" s="20"/>
      <c r="CB339" s="20"/>
      <c r="CC339" s="20"/>
      <c r="CD339" s="20"/>
      <c r="CE339" s="20"/>
      <c r="CF339" s="20"/>
      <c r="CG339" s="20"/>
      <c r="CH339" s="20"/>
      <c r="CI339" s="20"/>
      <c r="CJ339" s="20"/>
      <c r="CK339" s="20"/>
      <c r="CL339" s="20"/>
      <c r="CM339" s="20"/>
      <c r="CN339" s="20"/>
    </row>
    <row r="340" spans="1:92" x14ac:dyDescent="0.3">
      <c r="A340" s="13" t="s">
        <v>356</v>
      </c>
      <c r="B340" s="3" t="str">
        <f>VLOOKUP(A340,'[1]BASE DTPA'!A:CN,2,0)</f>
        <v>1 FONAM</v>
      </c>
      <c r="C340" s="5" t="str">
        <f>VLOOKUP(A340,'[1]BASE DTPA'!A:CQ,3,0)</f>
        <v>CONVENIO CON CABILDO INDIGENA 002-2025-FONAM</v>
      </c>
      <c r="D340" s="5" t="str">
        <f>VLOOKUP(A340,'[1]BASE DTPA'!A:CR,4,0)</f>
        <v>RESGUARDO INDIGENA HONDURAS</v>
      </c>
      <c r="E340" s="14">
        <f>VLOOKUP(A340,'[1]BASE DTPA'!A:CS,5,0)</f>
        <v>45826</v>
      </c>
      <c r="F340" s="5" t="str">
        <f>VLOOKUP(A340,'[1]BASE DTPA'!A:CT,6,0)</f>
        <v>Aunar esfuerzos administrativos, técnicos, operativos y financieros en el PNN Munchique para implementar el proceso de restauración en las zonas degradadas y/o alteradas de las áreas protegidas nacionales y/o zonas de influencia, en el marco de la conservación de la diversidad biológica de las áreas protegidas del SINAP nacional.</v>
      </c>
      <c r="G340" s="3" t="str">
        <f>VLOOKUP(A340,'[1]BASE DTPA'!A:CU,7,0)</f>
        <v>N-A</v>
      </c>
      <c r="H340" s="3" t="str">
        <f>VLOOKUP(A340,'[1]BASE DTPA'!A:CV,8,0)</f>
        <v>2 CONTRATACIÓN DIRECTA</v>
      </c>
      <c r="I340" s="3" t="str">
        <f>VLOOKUP(A340,'[1]BASE DTPA'!A:CW,9,0)</f>
        <v>20 OTROS</v>
      </c>
      <c r="J340" s="1" t="str">
        <f>VLOOKUP(A340,'[1]BASE DTPA'!A:CX,10,0)</f>
        <v>INTERADMINISTRATIVO</v>
      </c>
      <c r="K340" s="1">
        <f>VLOOKUP(A340,'[1]BASE DTPA'!A:CY,11,0)</f>
        <v>77101701</v>
      </c>
      <c r="L340" s="6" t="str">
        <f>VLOOKUP(A340,'[1]BASE DTPA'!A:CZ,15,0)</f>
        <v>N/A</v>
      </c>
      <c r="M340" s="6">
        <f>VLOOKUP(A340,'[1]BASE DTPA'!A:DA,16,0)</f>
        <v>115200000</v>
      </c>
      <c r="N340" s="1" t="str">
        <f>VLOOKUP(A340,'[1]BASE DTPA'!A:DB,18,0)</f>
        <v>2 PERSONA JURIDICA</v>
      </c>
      <c r="O340" s="1" t="str">
        <f>VLOOKUP(A340,'[1]BASE DTPA'!A:DC,19,0)</f>
        <v>1 NIT</v>
      </c>
      <c r="P340" s="1">
        <f>VLOOKUP(A340,'[1]BASE DTPA'!A:DD,20,0)</f>
        <v>0</v>
      </c>
      <c r="Q340" s="1">
        <f>VLOOKUP(A340,'[1]BASE DTPA'!A:DE,22,0)</f>
        <v>817002251</v>
      </c>
      <c r="R340" s="1" t="str">
        <f>VLOOKUP(A340,'[1]BASE DTPA'!A:DF,38,0)</f>
        <v>PNN MUNCHIQUE</v>
      </c>
      <c r="S340" s="1">
        <f>VLOOKUP(A340,'[1]BASE DTPA'!A:DG,43,0)</f>
        <v>162</v>
      </c>
      <c r="T340" s="7">
        <f>VLOOKUP(A340,'[1]BASE DTPA'!A:DH,53,0)</f>
        <v>45827</v>
      </c>
      <c r="U340" s="15">
        <f>VLOOKUP(A340,'[1]BASE DTPA'!A:DI,54,0)</f>
        <v>45991</v>
      </c>
      <c r="V340" s="1">
        <f>VLOOKUP(A340,'[1]BASE DTPA'!A:DJ,79,0)</f>
        <v>0</v>
      </c>
      <c r="W340" s="1" t="str">
        <f>VLOOKUP(A340,'[1]BASE DTPA'!A:DK,68,0)</f>
        <v>VIGENTE</v>
      </c>
      <c r="X340" s="38" t="str">
        <f>VLOOKUP(A340,'[1]BASE DTPA'!A:DL,70,0)</f>
        <v xml:space="preserve">https://community.secop.gov.co/Public/Tendering/ContractDetailView/Index?UniqueIdentifier=CO1.PCCNTR.7994023 </v>
      </c>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c r="BH340" s="3"/>
      <c r="BI340" s="3"/>
      <c r="BJ340" s="3"/>
      <c r="BK340" s="3"/>
      <c r="BL340" s="3"/>
      <c r="BM340" s="3"/>
      <c r="BN340" s="3"/>
      <c r="BO340" s="3"/>
      <c r="BP340" s="3"/>
      <c r="BQ340" s="3"/>
      <c r="BR340" s="3"/>
      <c r="BS340" s="3"/>
      <c r="BT340" s="3"/>
      <c r="BU340" s="3"/>
      <c r="BV340" s="3"/>
      <c r="BW340" s="3"/>
      <c r="BX340" s="3"/>
      <c r="BY340" s="3"/>
      <c r="BZ340" s="3"/>
      <c r="CA340" s="3"/>
      <c r="CB340" s="3"/>
      <c r="CC340" s="3"/>
      <c r="CD340" s="3"/>
      <c r="CE340" s="3"/>
      <c r="CF340" s="3"/>
      <c r="CG340" s="3"/>
      <c r="CH340" s="3"/>
      <c r="CI340" s="3"/>
      <c r="CJ340" s="3"/>
      <c r="CK340" s="3"/>
      <c r="CL340" s="3"/>
      <c r="CM340" s="3"/>
      <c r="CN340" s="3"/>
    </row>
    <row r="341" spans="1:92" x14ac:dyDescent="0.3">
      <c r="A341" s="13" t="s">
        <v>357</v>
      </c>
      <c r="B341" s="3" t="str">
        <f>VLOOKUP(A341,'[1]BASE DTPA'!A:CN,2,0)</f>
        <v>1 FONAM</v>
      </c>
      <c r="C341" s="5" t="str">
        <f>VLOOKUP(A341,'[1]BASE DTPA'!A:CQ,3,0)</f>
        <v>CONVENIO DE ASOCIACIÓN CON CONSEJO COMUNITARIO 003 2025 FONAM</v>
      </c>
      <c r="D341" s="5" t="str">
        <f>VLOOKUP(A341,'[1]BASE DTPA'!A:CR,4,0)</f>
        <v>CONSEJO COMUNITARIO DE LA COMUNIDAD NEGRA DE LA VEREDA AGUA CLARA</v>
      </c>
      <c r="E341" s="14">
        <f>VLOOKUP(A341,'[1]BASE DTPA'!A:CS,5,0)</f>
        <v>45869</v>
      </c>
      <c r="F341" s="5" t="str">
        <f>VLOOKUP(A341,'[1]BASE DTPA'!A:CT,6,0)</f>
        <v>PA04-3202008-10-159 Aunar esfuerzos técnicos, administrativos y financieros para la implementación de la ruta de consulta previa del plan de manejo del Parque Nacional Natural Farallones de Cali en la cuenca del Anchicayá con el Consejo Comunitario de la Comunidad Negra de la Vereda Agua Clara, en el marco de la conservación de la diversidad biológica de las áreas protegidas del SINAP, especialmente nacional en los ecosistemas andinos y de páramo.</v>
      </c>
      <c r="G341" s="3" t="str">
        <f>VLOOKUP(A341,'[1]BASE DTPA'!A:CU,7,0)</f>
        <v>N-A</v>
      </c>
      <c r="H341" s="3" t="str">
        <f>VLOOKUP(A341,'[1]BASE DTPA'!A:CV,8,0)</f>
        <v>2 CONTRATACIÓN DIRECTA</v>
      </c>
      <c r="I341" s="3" t="str">
        <f>VLOOKUP(A341,'[1]BASE DTPA'!A:CW,9,0)</f>
        <v>20 OTROS</v>
      </c>
      <c r="J341" s="1" t="str">
        <f>VLOOKUP(A341,'[1]BASE DTPA'!A:CX,10,0)</f>
        <v>INTERADMINISTRATIVO</v>
      </c>
      <c r="K341" s="1">
        <f>VLOOKUP(A341,'[1]BASE DTPA'!A:CY,11,0)</f>
        <v>80111600</v>
      </c>
      <c r="L341" s="6" t="str">
        <f>VLOOKUP(A341,'[1]BASE DTPA'!A:CZ,15,0)</f>
        <v>N/A</v>
      </c>
      <c r="M341" s="6">
        <f>VLOOKUP(A341,'[1]BASE DTPA'!A:DA,16,0)</f>
        <v>255750348</v>
      </c>
      <c r="N341" s="1" t="str">
        <f>VLOOKUP(A341,'[1]BASE DTPA'!A:DB,18,0)</f>
        <v>2 PERSONA JURIDICA</v>
      </c>
      <c r="O341" s="1" t="str">
        <f>VLOOKUP(A341,'[1]BASE DTPA'!A:DC,19,0)</f>
        <v>1 NIT</v>
      </c>
      <c r="P341" s="1">
        <f>VLOOKUP(A341,'[1]BASE DTPA'!A:DD,20,0)</f>
        <v>0</v>
      </c>
      <c r="Q341" s="1">
        <f>VLOOKUP(A341,'[1]BASE DTPA'!A:DE,22,0)</f>
        <v>835000821</v>
      </c>
      <c r="R341" s="1" t="str">
        <f>VLOOKUP(A341,'[1]BASE DTPA'!A:DF,38,0)</f>
        <v>PNN FARALLONES DE CALI</v>
      </c>
      <c r="S341" s="1">
        <f>VLOOKUP(A341,'[1]BASE DTPA'!A:DG,43,0)</f>
        <v>120</v>
      </c>
      <c r="T341" s="7">
        <f>VLOOKUP(A341,'[1]BASE DTPA'!A:DH,53,0)</f>
        <v>45890</v>
      </c>
      <c r="U341" s="15">
        <f>VLOOKUP(A341,'[1]BASE DTPA'!A:DI,54,0)</f>
        <v>45991</v>
      </c>
      <c r="V341" s="1">
        <f>VLOOKUP(A341,'[1]BASE DTPA'!A:DJ,79,0)</f>
        <v>0</v>
      </c>
      <c r="W341" s="1" t="str">
        <f>VLOOKUP(A341,'[1]BASE DTPA'!A:DK,68,0)</f>
        <v>VIGENTE</v>
      </c>
      <c r="X341" s="38" t="str">
        <f>VLOOKUP(A341,'[1]BASE DTPA'!A:DL,70,0)</f>
        <v xml:space="preserve">https://community.secop.gov.co/Public/Tendering/ContractDetailView/Index?UniqueIdentifier=CO1.PCCNTR.8146472 </v>
      </c>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3"/>
      <c r="BI341" s="3"/>
      <c r="BJ341" s="3"/>
      <c r="BK341" s="3"/>
      <c r="BL341" s="3"/>
      <c r="BM341" s="3"/>
      <c r="BN341" s="3"/>
      <c r="BO341" s="3"/>
      <c r="BP341" s="3"/>
      <c r="BQ341" s="3"/>
      <c r="BR341" s="3"/>
      <c r="BS341" s="3"/>
      <c r="BT341" s="3"/>
      <c r="BU341" s="3"/>
      <c r="BV341" s="3"/>
      <c r="BW341" s="3"/>
      <c r="BX341" s="3"/>
      <c r="BY341" s="3"/>
      <c r="BZ341" s="3"/>
      <c r="CA341" s="3"/>
      <c r="CB341" s="3"/>
      <c r="CC341" s="3"/>
      <c r="CD341" s="3"/>
      <c r="CE341" s="3"/>
      <c r="CF341" s="3"/>
      <c r="CG341" s="3"/>
      <c r="CH341" s="3"/>
      <c r="CI341" s="3"/>
      <c r="CJ341" s="3"/>
      <c r="CK341" s="3"/>
      <c r="CL341" s="3"/>
      <c r="CM341" s="3"/>
      <c r="CN341" s="3"/>
    </row>
    <row r="342" spans="1:92" x14ac:dyDescent="0.3">
      <c r="A342" s="13" t="s">
        <v>358</v>
      </c>
      <c r="B342" s="3" t="str">
        <f>VLOOKUP(A342,'[1]BASE DTPA'!A:CN,2,0)</f>
        <v>1 FONAM</v>
      </c>
      <c r="C342" s="5" t="str">
        <f>VLOOKUP(A342,'[1]BASE DTPA'!A:CQ,3,0)</f>
        <v>CONVENIO INTERADMINISTRATIVO 004-2025 FONAM</v>
      </c>
      <c r="D342" s="5" t="str">
        <f>VLOOKUP(A342,'[1]BASE DTPA'!A:CR,4,0)</f>
        <v>UNIVERSIDAD DEL VALLE</v>
      </c>
      <c r="E342" s="14">
        <f>VLOOKUP(A342,'[1]BASE DTPA'!A:CS,5,0)</f>
        <v>45918</v>
      </c>
      <c r="F342" s="5" t="str">
        <f>VLOOKUP(A342,'[1]BASE DTPA'!A:CT,6,0)</f>
        <v>PA08-3202008-9-023 Aunar esfuerzos técnicos y financieros para el fortalecimiento de la gestión del conocimiento valores objeto de conservación del Parque Nacional Natural Sanquianga, en el marco de la conservación diversidad biológica de las áreas protegidas del SINAP nacional.</v>
      </c>
      <c r="G342" s="3" t="str">
        <f>VLOOKUP(A342,'[1]BASE DTPA'!A:CU,7,0)</f>
        <v>N-A</v>
      </c>
      <c r="H342" s="3" t="str">
        <f>VLOOKUP(A342,'[1]BASE DTPA'!A:CV,8,0)</f>
        <v>2 CONTRATACIÓN DIRECTA</v>
      </c>
      <c r="I342" s="3" t="str">
        <f>VLOOKUP(A342,'[1]BASE DTPA'!A:CW,9,0)</f>
        <v>20 OTROS</v>
      </c>
      <c r="J342" s="1" t="str">
        <f>VLOOKUP(A342,'[1]BASE DTPA'!A:CX,10,0)</f>
        <v>INTERADMINISTRATIVO</v>
      </c>
      <c r="K342" s="1">
        <f>VLOOKUP(A342,'[1]BASE DTPA'!A:CY,11,0)</f>
        <v>77101701</v>
      </c>
      <c r="L342" s="6" t="str">
        <f>VLOOKUP(A342,'[1]BASE DTPA'!A:CZ,15,0)</f>
        <v>N/A</v>
      </c>
      <c r="M342" s="6">
        <f>VLOOKUP(A342,'[1]BASE DTPA'!A:DA,16,0)</f>
        <v>54963696</v>
      </c>
      <c r="N342" s="1" t="str">
        <f>VLOOKUP(A342,'[1]BASE DTPA'!A:DB,18,0)</f>
        <v>2 PERSONA JURIDICA</v>
      </c>
      <c r="O342" s="1" t="str">
        <f>VLOOKUP(A342,'[1]BASE DTPA'!A:DC,19,0)</f>
        <v>1 NIT</v>
      </c>
      <c r="P342" s="1">
        <f>VLOOKUP(A342,'[1]BASE DTPA'!A:DD,20,0)</f>
        <v>0</v>
      </c>
      <c r="Q342" s="1">
        <f>VLOOKUP(A342,'[1]BASE DTPA'!A:DE,22,0)</f>
        <v>890399010</v>
      </c>
      <c r="R342" s="1" t="str">
        <f>VLOOKUP(A342,'[1]BASE DTPA'!A:DF,38,0)</f>
        <v>PNN SANQUIANGA</v>
      </c>
      <c r="S342" s="1">
        <f>VLOOKUP(A342,'[1]BASE DTPA'!A:DG,43,0)</f>
        <v>60</v>
      </c>
      <c r="T342" s="7">
        <f>VLOOKUP(A342,'[1]BASE DTPA'!A:DH,53,0)</f>
        <v>45929</v>
      </c>
      <c r="U342" s="15">
        <f>VLOOKUP(A342,'[1]BASE DTPA'!A:DI,54,0)</f>
        <v>45960</v>
      </c>
      <c r="V342" s="1">
        <f>VLOOKUP(A342,'[1]BASE DTPA'!A:DJ,79,0)</f>
        <v>0</v>
      </c>
      <c r="W342" s="1" t="str">
        <f>VLOOKUP(A342,'[1]BASE DTPA'!A:DK,68,0)</f>
        <v>VIGENTE</v>
      </c>
      <c r="X342" s="38" t="str">
        <f>VLOOKUP(A342,'[1]BASE DTPA'!A:DL,70,0)</f>
        <v xml:space="preserve">https://community.secop.gov.co/Public/Tendering/ContractDetailView/Index?UniqueIdentifier=CO1.PCCNTR.8239620 </v>
      </c>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3"/>
      <c r="BI342" s="3"/>
      <c r="BJ342" s="3"/>
      <c r="BK342" s="3"/>
      <c r="BL342" s="3"/>
      <c r="BM342" s="3"/>
      <c r="BN342" s="3"/>
      <c r="BO342" s="3"/>
      <c r="BP342" s="3"/>
      <c r="BQ342" s="3"/>
      <c r="BR342" s="3"/>
      <c r="BS342" s="3"/>
      <c r="BT342" s="3"/>
      <c r="BU342" s="3"/>
      <c r="BV342" s="3"/>
      <c r="BW342" s="3"/>
      <c r="BX342" s="3"/>
      <c r="BY342" s="3"/>
      <c r="BZ342" s="3"/>
      <c r="CA342" s="3"/>
      <c r="CB342" s="3"/>
      <c r="CC342" s="3"/>
      <c r="CD342" s="3"/>
      <c r="CE342" s="3"/>
      <c r="CF342" s="3"/>
      <c r="CG342" s="3"/>
      <c r="CH342" s="3"/>
      <c r="CI342" s="3"/>
      <c r="CJ342" s="3"/>
      <c r="CK342" s="3"/>
      <c r="CL342" s="3"/>
      <c r="CM342" s="3"/>
      <c r="CN342" s="3"/>
    </row>
    <row r="343" spans="1:92" x14ac:dyDescent="0.3">
      <c r="A343" s="13" t="s">
        <v>359</v>
      </c>
      <c r="B343" s="3" t="str">
        <f>VLOOKUP(A343,'[1]BASE DTPA'!A:CN,2,0)</f>
        <v>1 FONAM</v>
      </c>
      <c r="C343" s="5" t="str">
        <f>VLOOKUP(A343,'[1]BASE DTPA'!A:CQ,3,0)</f>
        <v>CONVENIO DE ASOCIACIÓN CON CONSEJO COMUNITARIO 005-2025 FONAM</v>
      </c>
      <c r="D343" s="5" t="str">
        <f>VLOOKUP(A343,'[1]BASE DTPA'!A:CR,4,0)</f>
        <v xml:space="preserve">CONSEJO COMUNITARIO DE LA COMUNIDAD NEGRA DE BAJO POTEDÓ
</v>
      </c>
      <c r="E343" s="14">
        <f>VLOOKUP(A343,'[1]BASE DTPA'!A:CS,5,0)</f>
        <v>45909</v>
      </c>
      <c r="F343" s="5" t="str">
        <f>VLOOKUP(A343,'[1]BASE DTPA'!A:CT,6,0)</f>
        <v>PA04-3202008-10-137 Aunar esfuerzo técnicos, administrativos y financieros para la implementación de la ruta de consulta previa del plan de manejo del Parque Nacional Natural Farallones de Cali en la cuenca del Anchicayá con los consejos comunitarios Queremal, Bellavista y la Balastrera, en el marco de la conservación de la diversidad biológica de las áreas protegidas del SINAP
nacional, especialmente en los ecosistemas andinos y de páramo.</v>
      </c>
      <c r="G343" s="3" t="str">
        <f>VLOOKUP(A343,'[1]BASE DTPA'!A:CU,7,0)</f>
        <v>N-A</v>
      </c>
      <c r="H343" s="3" t="str">
        <f>VLOOKUP(A343,'[1]BASE DTPA'!A:CV,8,0)</f>
        <v>2 CONTRATACIÓN DIRECTA</v>
      </c>
      <c r="I343" s="3" t="str">
        <f>VLOOKUP(A343,'[1]BASE DTPA'!A:CW,9,0)</f>
        <v>20 OTROS</v>
      </c>
      <c r="J343" s="1" t="str">
        <f>VLOOKUP(A343,'[1]BASE DTPA'!A:CX,10,0)</f>
        <v>N/A</v>
      </c>
      <c r="K343" s="1">
        <f>VLOOKUP(A343,'[1]BASE DTPA'!A:CY,11,0)</f>
        <v>77101604</v>
      </c>
      <c r="L343" s="6" t="str">
        <f>VLOOKUP(A343,'[1]BASE DTPA'!A:CZ,15,0)</f>
        <v>N/A</v>
      </c>
      <c r="M343" s="6">
        <f>VLOOKUP(A343,'[1]BASE DTPA'!A:DA,16,0)</f>
        <v>745849007</v>
      </c>
      <c r="N343" s="1" t="str">
        <f>VLOOKUP(A343,'[1]BASE DTPA'!A:DB,18,0)</f>
        <v>2 PERSONA JURIDICA</v>
      </c>
      <c r="O343" s="1" t="str">
        <f>VLOOKUP(A343,'[1]BASE DTPA'!A:DC,19,0)</f>
        <v>1 NIT</v>
      </c>
      <c r="P343" s="1">
        <f>VLOOKUP(A343,'[1]BASE DTPA'!A:DD,20,0)</f>
        <v>0</v>
      </c>
      <c r="Q343" s="1">
        <f>VLOOKUP(A343,'[1]BASE DTPA'!A:DE,22,0)</f>
        <v>835000649</v>
      </c>
      <c r="R343" s="1" t="str">
        <f>VLOOKUP(A343,'[1]BASE DTPA'!A:DF,38,0)</f>
        <v>PNN FARALLONES DE CALI</v>
      </c>
      <c r="S343" s="1">
        <f>VLOOKUP(A343,'[1]BASE DTPA'!A:DG,43,0)</f>
        <v>112</v>
      </c>
      <c r="T343" s="7">
        <f>VLOOKUP(A343,'[1]BASE DTPA'!A:DH,53,0)</f>
        <v>45924</v>
      </c>
      <c r="U343" s="15">
        <f>VLOOKUP(A343,'[1]BASE DTPA'!A:DI,54,0)</f>
        <v>46022</v>
      </c>
      <c r="V343" s="1">
        <f>VLOOKUP(A343,'[1]BASE DTPA'!A:DJ,79,0)</f>
        <v>0</v>
      </c>
      <c r="W343" s="1" t="str">
        <f>VLOOKUP(A343,'[1]BASE DTPA'!A:DK,68,0)</f>
        <v>VIGENTE</v>
      </c>
      <c r="X343" s="38" t="str">
        <f>VLOOKUP(A343,'[1]BASE DTPA'!A:DL,70,0)</f>
        <v xml:space="preserve">https://community.secop.gov.co/Public/Tendering/ContractDetailView/Index?UniqueIdentifier=CO1.PCCNTR.8299173 </v>
      </c>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c r="BG343" s="3"/>
      <c r="BH343" s="3"/>
      <c r="BI343" s="3"/>
      <c r="BJ343" s="3"/>
      <c r="BK343" s="3"/>
      <c r="BL343" s="3"/>
      <c r="BM343" s="3"/>
      <c r="BN343" s="3"/>
      <c r="BO343" s="3"/>
      <c r="BP343" s="3"/>
      <c r="BQ343" s="3"/>
      <c r="BR343" s="3"/>
      <c r="BS343" s="3"/>
      <c r="BT343" s="3"/>
      <c r="BU343" s="3"/>
      <c r="BV343" s="3"/>
      <c r="BW343" s="3"/>
      <c r="BX343" s="3"/>
      <c r="BY343" s="3"/>
      <c r="BZ343" s="3"/>
      <c r="CA343" s="3"/>
      <c r="CB343" s="3"/>
      <c r="CC343" s="3"/>
      <c r="CD343" s="3"/>
      <c r="CE343" s="3"/>
      <c r="CF343" s="3"/>
      <c r="CG343" s="3"/>
      <c r="CH343" s="3"/>
      <c r="CI343" s="3"/>
      <c r="CJ343" s="3"/>
      <c r="CK343" s="3"/>
      <c r="CL343" s="3"/>
      <c r="CM343" s="3"/>
      <c r="CN343" s="3"/>
    </row>
    <row r="344" spans="1:92" x14ac:dyDescent="0.3">
      <c r="A344" s="13" t="s">
        <v>360</v>
      </c>
      <c r="B344" s="3" t="str">
        <f>VLOOKUP(A344,'[1]BASE DTPA'!A:CN,2,0)</f>
        <v>1 FONAM</v>
      </c>
      <c r="C344" s="5" t="str">
        <f>VLOOKUP(A344,'[1]BASE DTPA'!A:CQ,3,0)</f>
        <v>CONVENIO DE ASOCIACIÓN CON CONSEJO COMUNITARIO 006-2025 FONAM</v>
      </c>
      <c r="D344" s="5" t="str">
        <f>VLOOKUP(A344,'[1]BASE DTPA'!A:CR,4,0)</f>
        <v>CONSEJO COMUNITARIO DE LA COMUNIDAD NEGRA DE LA CUENCA BAJA DEL RIO CALIMA</v>
      </c>
      <c r="E344" s="14">
        <f>VLOOKUP(A344,'[1]BASE DTPA'!A:CS,5,0)</f>
        <v>45917</v>
      </c>
      <c r="F344" s="5" t="str">
        <f>VLOOKUP(A344,'[1]BASE DTPA'!A:CT,6,0)</f>
        <v>PA00-3202008-10-042 Aunar esfuerzos técnicos administrativos y financieros para el desarrollo de las mesas locales de acuerdos, Acuerdo Regional Uramba, y el acompañamiento y seguimiento a los planes de trabajo REM, en el marco de la conservación de la diversidad biológica de las áreas protegidas del SINAP Nacional.</v>
      </c>
      <c r="G344" s="3" t="str">
        <f>VLOOKUP(A344,'[1]BASE DTPA'!A:CU,7,0)</f>
        <v>N-A</v>
      </c>
      <c r="H344" s="3" t="str">
        <f>VLOOKUP(A344,'[1]BASE DTPA'!A:CV,8,0)</f>
        <v>2 CONTRATACIÓN DIRECTA</v>
      </c>
      <c r="I344" s="3" t="str">
        <f>VLOOKUP(A344,'[1]BASE DTPA'!A:CW,9,0)</f>
        <v>20 OTROS</v>
      </c>
      <c r="J344" s="1" t="str">
        <f>VLOOKUP(A344,'[1]BASE DTPA'!A:CX,10,0)</f>
        <v>N/A</v>
      </c>
      <c r="K344" s="1">
        <f>VLOOKUP(A344,'[1]BASE DTPA'!A:CY,11,0)</f>
        <v>90111600</v>
      </c>
      <c r="L344" s="6" t="str">
        <f>VLOOKUP(A344,'[1]BASE DTPA'!A:CZ,15,0)</f>
        <v>N/A</v>
      </c>
      <c r="M344" s="6">
        <f>VLOOKUP(A344,'[1]BASE DTPA'!A:DA,16,0)</f>
        <v>115000000</v>
      </c>
      <c r="N344" s="1" t="str">
        <f>VLOOKUP(A344,'[1]BASE DTPA'!A:DB,18,0)</f>
        <v>2 PERSONA JURIDICA</v>
      </c>
      <c r="O344" s="1" t="str">
        <f>VLOOKUP(A344,'[1]BASE DTPA'!A:DC,19,0)</f>
        <v>1 NIT</v>
      </c>
      <c r="P344" s="1">
        <f>VLOOKUP(A344,'[1]BASE DTPA'!A:DD,20,0)</f>
        <v>0</v>
      </c>
      <c r="Q344" s="1">
        <f>VLOOKUP(A344,'[1]BASE DTPA'!A:DE,22,0)</f>
        <v>835000708</v>
      </c>
      <c r="R344" s="1" t="str">
        <f>VLOOKUP(A344,'[1]BASE DTPA'!A:DF,38,0)</f>
        <v>DTPA</v>
      </c>
      <c r="S344" s="1">
        <f>VLOOKUP(A344,'[1]BASE DTPA'!A:DG,43,0)</f>
        <v>104</v>
      </c>
      <c r="T344" s="7">
        <v>45932</v>
      </c>
      <c r="U344" s="15">
        <f>VLOOKUP(A344,'[1]BASE DTPA'!A:DI,54,0)</f>
        <v>46021</v>
      </c>
      <c r="V344" s="1">
        <f>VLOOKUP(A344,'[1]BASE DTPA'!A:DJ,79,0)</f>
        <v>0</v>
      </c>
      <c r="W344" s="1" t="str">
        <f>VLOOKUP(A344,'[1]BASE DTPA'!A:DK,68,0)</f>
        <v>VIGENTE</v>
      </c>
      <c r="X344" s="38" t="str">
        <f>VLOOKUP(A344,'[1]BASE DTPA'!A:DL,70,0)</f>
        <v xml:space="preserve">https://community.secop.gov.co/Public/Tendering/ContractDetailView/Index?UniqueIdentifier=CO1.PCCNTR.8334837 </v>
      </c>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c r="BG344" s="3"/>
      <c r="BH344" s="3"/>
      <c r="BI344" s="3"/>
      <c r="BJ344" s="3"/>
      <c r="BK344" s="3"/>
      <c r="BL344" s="3"/>
      <c r="BM344" s="3"/>
      <c r="BN344" s="3"/>
      <c r="BO344" s="3"/>
      <c r="BP344" s="3"/>
      <c r="BQ344" s="3"/>
      <c r="BR344" s="3"/>
      <c r="BS344" s="3"/>
      <c r="BT344" s="3"/>
      <c r="BU344" s="3"/>
      <c r="BV344" s="3"/>
      <c r="BW344" s="3"/>
      <c r="BX344" s="3"/>
      <c r="BY344" s="3"/>
      <c r="BZ344" s="3"/>
      <c r="CA344" s="3"/>
      <c r="CB344" s="3"/>
      <c r="CC344" s="3"/>
      <c r="CD344" s="3"/>
      <c r="CE344" s="3"/>
      <c r="CF344" s="3"/>
      <c r="CG344" s="3"/>
      <c r="CH344" s="3"/>
      <c r="CI344" s="3"/>
      <c r="CJ344" s="3"/>
      <c r="CK344" s="3"/>
      <c r="CL344" s="3"/>
      <c r="CM344" s="3"/>
      <c r="CN344" s="3"/>
    </row>
    <row r="345" spans="1:92" x14ac:dyDescent="0.3">
      <c r="A345" s="13" t="s">
        <v>361</v>
      </c>
      <c r="B345" s="3" t="str">
        <f>VLOOKUP(A345,'[1]BASE DTPA'!A:CN,2,0)</f>
        <v>1 FONAM</v>
      </c>
      <c r="C345" s="5" t="str">
        <f>VLOOKUP(A345,'[1]BASE DTPA'!A:CQ,3,0)</f>
        <v>CONVENIO INTERADMINISTRATIVO 007-2025 FONAM</v>
      </c>
      <c r="D345" s="5" t="str">
        <f>VLOOKUP(A345,'[1]BASE DTPA'!A:CR,4,0)</f>
        <v>RESGUARDO KWE'SX KIWE NASA</v>
      </c>
      <c r="E345" s="14">
        <f>VLOOKUP(A345,'[1]BASE DTPA'!A:CS,5,0)</f>
        <v>45918</v>
      </c>
      <c r="F345" s="5" t="str">
        <f>VLOOKUP(A345,'[1]BASE DTPA'!A:CT,6,0)</f>
        <v>Aunar esfuerzos administrativos, financieros y técnicos para el desarrollo de las etapas de preparación, pre consulta y apertura de la consulta previa correspondiente al plan de manejo del PNN Farallones con resguardo indígena Kwexs Kiwe Nasa, en el marco de la conservación de la diversidad biológica de las áreas protegidas del SINAP nacional.</v>
      </c>
      <c r="G345" s="3" t="str">
        <f>VLOOKUP(A345,'[1]BASE DTPA'!A:CU,7,0)</f>
        <v>N-A</v>
      </c>
      <c r="H345" s="3" t="str">
        <f>VLOOKUP(A345,'[1]BASE DTPA'!A:CV,8,0)</f>
        <v>2 CONTRATACIÓN DIRECTA</v>
      </c>
      <c r="I345" s="3" t="str">
        <f>VLOOKUP(A345,'[1]BASE DTPA'!A:CW,9,0)</f>
        <v>20 OTROS</v>
      </c>
      <c r="J345" s="1" t="str">
        <f>VLOOKUP(A345,'[1]BASE DTPA'!A:CX,10,0)</f>
        <v>INTERADMINISTRATIVO</v>
      </c>
      <c r="K345" s="1" t="str">
        <f>VLOOKUP(A345,'[1]BASE DTPA'!A:CY,11,0)</f>
        <v>77101701 / 77101701</v>
      </c>
      <c r="L345" s="6" t="str">
        <f>VLOOKUP(A345,'[1]BASE DTPA'!A:CZ,15,0)</f>
        <v>N/A</v>
      </c>
      <c r="M345" s="6">
        <f>VLOOKUP(A345,'[1]BASE DTPA'!A:DA,16,0)</f>
        <v>187000000</v>
      </c>
      <c r="N345" s="1" t="str">
        <f>VLOOKUP(A345,'[1]BASE DTPA'!A:DB,18,0)</f>
        <v>2 PERSONA JURIDICA</v>
      </c>
      <c r="O345" s="1" t="str">
        <f>VLOOKUP(A345,'[1]BASE DTPA'!A:DC,19,0)</f>
        <v>1 NIT</v>
      </c>
      <c r="P345" s="1">
        <f>VLOOKUP(A345,'[1]BASE DTPA'!A:DD,20,0)</f>
        <v>0</v>
      </c>
      <c r="Q345" s="1">
        <f>VLOOKUP(A345,'[1]BASE DTPA'!A:DE,22,0)</f>
        <v>805009133</v>
      </c>
      <c r="R345" s="1" t="str">
        <f>VLOOKUP(A345,'[1]BASE DTPA'!A:DF,38,0)</f>
        <v>PNN FARALLONES DE CALI</v>
      </c>
      <c r="S345" s="1">
        <f>VLOOKUP(A345,'[1]BASE DTPA'!A:DG,43,0)</f>
        <v>103</v>
      </c>
      <c r="T345" s="7">
        <f>VLOOKUP(A345,'[1]BASE DTPA'!A:DH,53,0)</f>
        <v>45923</v>
      </c>
      <c r="U345" s="15">
        <f>VLOOKUP(A345,'[1]BASE DTPA'!A:DI,54,0)</f>
        <v>46021</v>
      </c>
      <c r="V345" s="1">
        <f>VLOOKUP(A345,'[1]BASE DTPA'!A:DJ,79,0)</f>
        <v>0</v>
      </c>
      <c r="W345" s="1" t="str">
        <f>VLOOKUP(A345,'[1]BASE DTPA'!A:DK,68,0)</f>
        <v>VIGENTE</v>
      </c>
      <c r="X345" s="38" t="str">
        <f>VLOOKUP(A345,'[1]BASE DTPA'!A:DL,70,0)</f>
        <v xml:space="preserve">https://community.secop.gov.co/Public/Tendering/ContractDetailView/Index?UniqueIdentifier=CO1.PCCNTR.8340340 </v>
      </c>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c r="BI345" s="3"/>
      <c r="BJ345" s="3"/>
      <c r="BK345" s="3"/>
      <c r="BL345" s="3"/>
      <c r="BM345" s="3"/>
      <c r="BN345" s="3"/>
      <c r="BO345" s="3"/>
      <c r="BP345" s="3"/>
      <c r="BQ345" s="3"/>
      <c r="BR345" s="3"/>
      <c r="BS345" s="3"/>
      <c r="BT345" s="3"/>
      <c r="BU345" s="3"/>
      <c r="BV345" s="3"/>
      <c r="BW345" s="3"/>
      <c r="BX345" s="3"/>
      <c r="BY345" s="3"/>
      <c r="BZ345" s="3"/>
      <c r="CA345" s="3"/>
      <c r="CB345" s="3"/>
      <c r="CC345" s="3"/>
      <c r="CD345" s="3"/>
      <c r="CE345" s="3"/>
      <c r="CF345" s="3"/>
      <c r="CG345" s="3"/>
      <c r="CH345" s="3"/>
      <c r="CI345" s="3"/>
      <c r="CJ345" s="3"/>
      <c r="CK345" s="3"/>
      <c r="CL345" s="3"/>
      <c r="CM345" s="3"/>
      <c r="CN345" s="3"/>
    </row>
    <row r="346" spans="1:92" x14ac:dyDescent="0.3">
      <c r="A346" s="13" t="s">
        <v>362</v>
      </c>
      <c r="B346" s="3" t="str">
        <f>VLOOKUP(A346,'[1]BASE DTPA'!A:CN,2,0)</f>
        <v>1 FONAM</v>
      </c>
      <c r="C346" s="5" t="str">
        <f>VLOOKUP(A346,'[1]BASE DTPA'!A:CQ,3,0)</f>
        <v>CONVENIO INTERADMINISTRATIVO 008-2025 FONAM</v>
      </c>
      <c r="D346" s="5" t="str">
        <f>VLOOKUP(A346,'[1]BASE DTPA'!A:CR,4,0)</f>
        <v>COMUNIDAD INDIGENA YU'CEHK</v>
      </c>
      <c r="E346" s="14">
        <f>VLOOKUP(A346,'[1]BASE DTPA'!A:CS,5,0)</f>
        <v>45922</v>
      </c>
      <c r="F346" s="5" t="str">
        <f>VLOOKUP(A346,'[1]BASE DTPA'!A:CT,6,0)</f>
        <v>PA04-3202008-10-138. Aunar esfuerzos administrativos, financieros y técnicos para el desarrollo de las etapas de preparación, preconsulta y consulta previa correspondiente al plan de manejo del Parque Nacional Natural Farallones de Cali con la comunidad indígena Yu´Cehk de Buenaventura, en el marco de la conservación de la diversidad biológica de las áreas protegidas del SINAP nacional.</v>
      </c>
      <c r="G346" s="3" t="str">
        <f>VLOOKUP(A346,'[1]BASE DTPA'!A:CU,7,0)</f>
        <v>N-A</v>
      </c>
      <c r="H346" s="3" t="str">
        <f>VLOOKUP(A346,'[1]BASE DTPA'!A:CV,8,0)</f>
        <v>2 CONTRATACIÓN DIRECTA</v>
      </c>
      <c r="I346" s="3" t="str">
        <f>VLOOKUP(A346,'[1]BASE DTPA'!A:CW,9,0)</f>
        <v>5 CONSULTORÍA</v>
      </c>
      <c r="J346" s="1" t="str">
        <f>VLOOKUP(A346,'[1]BASE DTPA'!A:CX,10,0)</f>
        <v>INTERADMINISTRATIVO</v>
      </c>
      <c r="K346" s="1">
        <f>VLOOKUP(A346,'[1]BASE DTPA'!A:CY,11,0)</f>
        <v>77101604</v>
      </c>
      <c r="L346" s="6" t="str">
        <f>VLOOKUP(A346,'[1]BASE DTPA'!A:CZ,15,0)</f>
        <v>N/A</v>
      </c>
      <c r="M346" s="6">
        <f>VLOOKUP(A346,'[1]BASE DTPA'!A:DA,16,0)</f>
        <v>450000000</v>
      </c>
      <c r="N346" s="1" t="str">
        <f>VLOOKUP(A346,'[1]BASE DTPA'!A:DB,18,0)</f>
        <v>1 PERSONA NATURAL</v>
      </c>
      <c r="O346" s="1" t="str">
        <f>VLOOKUP(A346,'[1]BASE DTPA'!A:DC,19,0)</f>
        <v>1 NIT</v>
      </c>
      <c r="P346" s="1">
        <f>VLOOKUP(A346,'[1]BASE DTPA'!A:DD,20,0)</f>
        <v>0</v>
      </c>
      <c r="Q346" s="1">
        <f>VLOOKUP(A346,'[1]BASE DTPA'!A:DE,22,0)</f>
        <v>901750057</v>
      </c>
      <c r="R346" s="1" t="str">
        <f>VLOOKUP(A346,'[1]BASE DTPA'!A:DF,38,0)</f>
        <v>PNN FARALLONES DE CALI</v>
      </c>
      <c r="S346" s="1">
        <f>VLOOKUP(A346,'[1]BASE DTPA'!A:DG,43,0)</f>
        <v>101</v>
      </c>
      <c r="T346" s="7">
        <f>VLOOKUP(A346,'[1]BASE DTPA'!A:DH,53,0)</f>
        <v>45924</v>
      </c>
      <c r="U346" s="15">
        <f>VLOOKUP(A346,'[1]BASE DTPA'!A:DI,54,0)</f>
        <v>46021</v>
      </c>
      <c r="V346" s="1">
        <f>VLOOKUP(A346,'[1]BASE DTPA'!A:DJ,79,0)</f>
        <v>0</v>
      </c>
      <c r="W346" s="1" t="str">
        <f>VLOOKUP(A346,'[1]BASE DTPA'!A:DK,68,0)</f>
        <v>VIGENTE</v>
      </c>
      <c r="X346" s="38" t="str">
        <f>VLOOKUP(A346,'[1]BASE DTPA'!A:DL,70,0)</f>
        <v xml:space="preserve">https://community.secop.gov.co/Public/Tendering/ContractDetailView/Index?UniqueIdentifier=CO1.PCCNTR.8354428 </v>
      </c>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c r="BG346" s="3"/>
      <c r="BH346" s="3"/>
      <c r="BI346" s="3"/>
      <c r="BJ346" s="3"/>
      <c r="BK346" s="3"/>
      <c r="BL346" s="3"/>
      <c r="BM346" s="3"/>
      <c r="BN346" s="3"/>
      <c r="BO346" s="3"/>
      <c r="BP346" s="3"/>
      <c r="BQ346" s="3"/>
      <c r="BR346" s="3"/>
      <c r="BS346" s="3"/>
      <c r="BT346" s="3"/>
      <c r="BU346" s="3"/>
      <c r="BV346" s="3"/>
      <c r="BW346" s="3"/>
      <c r="BX346" s="3"/>
      <c r="BY346" s="3"/>
      <c r="BZ346" s="3"/>
      <c r="CA346" s="3"/>
      <c r="CB346" s="3"/>
      <c r="CC346" s="3"/>
      <c r="CD346" s="3"/>
      <c r="CE346" s="3"/>
      <c r="CF346" s="3"/>
      <c r="CG346" s="3"/>
      <c r="CH346" s="3"/>
      <c r="CI346" s="3"/>
      <c r="CJ346" s="3"/>
      <c r="CK346" s="3"/>
      <c r="CL346" s="3"/>
      <c r="CM346" s="3"/>
      <c r="CN346" s="3"/>
    </row>
    <row r="347" spans="1:92" x14ac:dyDescent="0.3">
      <c r="A347" s="13" t="s">
        <v>363</v>
      </c>
      <c r="B347" s="3" t="str">
        <f>VLOOKUP(A347,'[1]BASE DTPA'!A:CN,2,0)</f>
        <v>1 FONAM</v>
      </c>
      <c r="C347" s="5" t="str">
        <f>VLOOKUP(A347,'[1]BASE DTPA'!A:CQ,3,0)</f>
        <v>CONVENIO DE ASOCIACION CON CONSEJO COMUNITARIO No 009 DE 2025 FONAM</v>
      </c>
      <c r="D347" s="5" t="str">
        <f>VLOOKUP(A347,'[1]BASE DTPA'!A:CR,4,0)</f>
        <v xml:space="preserve">CONSEJO COMUNITARIO DE LA COMUNIDAD NEGRA DE LA CUENCA DEL RIO RAPOSO
</v>
      </c>
      <c r="E347" s="14">
        <f>VLOOKUP(A347,'[1]BASE DTPA'!A:CS,5,0)</f>
        <v>45925</v>
      </c>
      <c r="F347" s="5" t="str">
        <f>VLOOKUP(A347,'[1]BASE DTPA'!A:CT,6,0)</f>
        <v>PA05-3202008-10-033 Aunar esfuerzos administrativos y financieros para el desarrollo de espacios de la gobernanza que fortalezcan las diversas formas de participación con los grupos étnicos presentes en las áreas protegidas</v>
      </c>
      <c r="G347" s="3" t="str">
        <f>VLOOKUP(A347,'[1]BASE DTPA'!A:CU,7,0)</f>
        <v>N-A</v>
      </c>
      <c r="H347" s="3" t="str">
        <f>VLOOKUP(A347,'[1]BASE DTPA'!A:CV,8,0)</f>
        <v>2 CONTRATACIÓN DIRECTA</v>
      </c>
      <c r="I347" s="3" t="str">
        <f>VLOOKUP(A347,'[1]BASE DTPA'!A:CW,9,0)</f>
        <v>20 OTROS</v>
      </c>
      <c r="J347" s="1" t="str">
        <f>VLOOKUP(A347,'[1]BASE DTPA'!A:CX,10,0)</f>
        <v>N/A</v>
      </c>
      <c r="K347" s="1">
        <f>VLOOKUP(A347,'[1]BASE DTPA'!A:CY,11,0)</f>
        <v>90111600</v>
      </c>
      <c r="L347" s="6" t="str">
        <f>VLOOKUP(A347,'[1]BASE DTPA'!A:CZ,15,0)</f>
        <v>N/A</v>
      </c>
      <c r="M347" s="6">
        <f>VLOOKUP(A347,'[1]BASE DTPA'!A:DA,16,0)</f>
        <v>55300000</v>
      </c>
      <c r="N347" s="1" t="str">
        <f>VLOOKUP(A347,'[1]BASE DTPA'!A:DB,18,0)</f>
        <v>2 PERSONA JURIDICA</v>
      </c>
      <c r="O347" s="1" t="str">
        <f>VLOOKUP(A347,'[1]BASE DTPA'!A:DC,19,0)</f>
        <v>1 NIT</v>
      </c>
      <c r="P347" s="1">
        <f>VLOOKUP(A347,'[1]BASE DTPA'!A:DD,20,0)</f>
        <v>0</v>
      </c>
      <c r="Q347" s="1">
        <f>VLOOKUP(A347,'[1]BASE DTPA'!A:DE,22,0)</f>
        <v>835000978</v>
      </c>
      <c r="R347" s="1" t="str">
        <f>VLOOKUP(A347,'[1]BASE DTPA'!A:DF,38,0)</f>
        <v>PNN GORGONA</v>
      </c>
      <c r="S347" s="1">
        <f>VLOOKUP(A347,'[1]BASE DTPA'!A:DG,43,0)</f>
        <v>95</v>
      </c>
      <c r="T347" s="7">
        <f>VLOOKUP(A347,'[1]BASE DTPA'!A:DH,53,0)</f>
        <v>45931</v>
      </c>
      <c r="U347" s="15">
        <f>VLOOKUP(A347,'[1]BASE DTPA'!A:DI,54,0)</f>
        <v>46021</v>
      </c>
      <c r="V347" s="1">
        <f>VLOOKUP(A347,'[1]BASE DTPA'!A:DJ,79,0)</f>
        <v>0</v>
      </c>
      <c r="W347" s="1" t="str">
        <f>VLOOKUP(A347,'[1]BASE DTPA'!A:DK,68,0)</f>
        <v>VIGENTE</v>
      </c>
      <c r="X347" s="38" t="str">
        <f>VLOOKUP(A347,'[1]BASE DTPA'!A:DL,70,0)</f>
        <v xml:space="preserve">https://community.secop.gov.co/Public/Tendering/ContractDetailView/Index?UniqueIdentifier=CO1.PCCNTR.8370425 </v>
      </c>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3"/>
      <c r="BI347" s="3"/>
      <c r="BJ347" s="3"/>
      <c r="BK347" s="3"/>
      <c r="BL347" s="3"/>
      <c r="BM347" s="3"/>
      <c r="BN347" s="3"/>
      <c r="BO347" s="3"/>
      <c r="BP347" s="3"/>
      <c r="BQ347" s="3"/>
      <c r="BR347" s="3"/>
      <c r="BS347" s="3"/>
      <c r="BT347" s="3"/>
      <c r="BU347" s="3"/>
      <c r="BV347" s="3"/>
      <c r="BW347" s="3"/>
      <c r="BX347" s="3"/>
      <c r="BY347" s="3"/>
      <c r="BZ347" s="3"/>
      <c r="CA347" s="3"/>
      <c r="CB347" s="3"/>
      <c r="CC347" s="3"/>
      <c r="CD347" s="3"/>
      <c r="CE347" s="3"/>
      <c r="CF347" s="3"/>
      <c r="CG347" s="3"/>
      <c r="CH347" s="3"/>
      <c r="CI347" s="3"/>
      <c r="CJ347" s="3"/>
      <c r="CK347" s="3"/>
      <c r="CL347" s="3"/>
      <c r="CM347" s="3"/>
      <c r="CN347" s="3"/>
    </row>
    <row r="348" spans="1:92" x14ac:dyDescent="0.3">
      <c r="A348" s="13" t="s">
        <v>364</v>
      </c>
      <c r="B348" s="3" t="str">
        <f>VLOOKUP(A348,'[1]BASE DTPA'!A:CN,2,0)</f>
        <v>1 FONAM</v>
      </c>
      <c r="C348" s="5" t="str">
        <f>VLOOKUP(A348,'[1]BASE DTPA'!A:CQ,3,0)</f>
        <v>CONVENIO INTERADMINISTRATIVO 010-2025 FONAM</v>
      </c>
      <c r="D348" s="5" t="str">
        <f>VLOOKUP(A348,'[1]BASE DTPA'!A:CR,4,0)</f>
        <v>UNIVERSIDAD DEL VALLE</v>
      </c>
      <c r="E348" s="24">
        <f>VLOOKUP(A348,'[1]BASE DTPA'!A:CS,5,0)</f>
        <v>45951</v>
      </c>
      <c r="F348" s="5" t="str">
        <f>VLOOKUP(A348,'[1]BASE DTPA'!A:CT,6,0)</f>
        <v>PA05-3202060-19_1-044 Aunar esfuerzos administrativos y financieros para fortalecimiento de la gestión del conocimiento (investigación y monitoreo) en el PNN Gorgona.</v>
      </c>
      <c r="G348" s="3" t="str">
        <f>VLOOKUP(A348,'[1]BASE DTPA'!A:CU,7,0)</f>
        <v>N-A</v>
      </c>
      <c r="H348" s="3" t="str">
        <f>VLOOKUP(A348,'[1]BASE DTPA'!A:CV,8,0)</f>
        <v>2 CONTRATACIÓN DIRECTA</v>
      </c>
      <c r="I348" s="3" t="str">
        <f>VLOOKUP(A348,'[1]BASE DTPA'!A:CW,9,0)</f>
        <v>20 OTROS</v>
      </c>
      <c r="J348" s="1" t="str">
        <f>VLOOKUP(A348,'[1]BASE DTPA'!A:CX,10,0)</f>
        <v>INTERADMINISTRATIVO</v>
      </c>
      <c r="K348" s="1">
        <f>VLOOKUP(A348,'[1]BASE DTPA'!A:CY,11,0)</f>
        <v>77101604</v>
      </c>
      <c r="L348" s="6" t="str">
        <f>VLOOKUP(A348,'[1]BASE DTPA'!A:CZ,15,0)</f>
        <v>N/A</v>
      </c>
      <c r="M348" s="6">
        <f>VLOOKUP(A348,'[1]BASE DTPA'!A:DA,16,0)</f>
        <v>58724610</v>
      </c>
      <c r="N348" s="1" t="str">
        <f>VLOOKUP(A348,'[1]BASE DTPA'!A:DB,18,0)</f>
        <v>2 PERSONA JURIDICA</v>
      </c>
      <c r="O348" s="1" t="str">
        <f>VLOOKUP(A348,'[1]BASE DTPA'!A:DC,19,0)</f>
        <v>1 NIT</v>
      </c>
      <c r="P348" s="1">
        <f>VLOOKUP(A348,'[1]BASE DTPA'!A:DD,20,0)</f>
        <v>0</v>
      </c>
      <c r="Q348" s="1">
        <f>VLOOKUP(A348,'[1]BASE DTPA'!A:DE,22,0)</f>
        <v>890399010</v>
      </c>
      <c r="R348" s="1" t="str">
        <f>VLOOKUP(A348,'[1]BASE DTPA'!A:DF,38,0)</f>
        <v>PNN GORGONA</v>
      </c>
      <c r="S348" s="1">
        <f>VLOOKUP(A348,'[1]BASE DTPA'!A:DG,43,0)</f>
        <v>90</v>
      </c>
      <c r="T348" s="15">
        <f>VLOOKUP(A348,'[1]BASE DTPA'!A:DH,53,0)</f>
        <v>46021</v>
      </c>
      <c r="U348" s="15">
        <f>VLOOKUP(A348,'[1]BASE DTPA'!A:DI,54,0)</f>
        <v>46021</v>
      </c>
      <c r="V348" s="1">
        <f>VLOOKUP(A348,'[1]BASE DTPA'!A:DJ,79,0)</f>
        <v>0</v>
      </c>
      <c r="W348" s="1" t="str">
        <f>VLOOKUP(A348,'[1]BASE DTPA'!A:DK,68,0)</f>
        <v>VIGENTE</v>
      </c>
      <c r="X348" s="38" t="str">
        <f>VLOOKUP(A348,'[1]BASE DTPA'!A:DL,70,0)</f>
        <v xml:space="preserve">https://community.secop.gov.co/Public/Tendering/ContractDetailView/Index?UniqueIdentifier=CO1.PCCNTR.8418551 </v>
      </c>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c r="BG348" s="3"/>
      <c r="BH348" s="3"/>
      <c r="BI348" s="3"/>
      <c r="BJ348" s="3"/>
      <c r="BK348" s="3"/>
      <c r="BL348" s="3"/>
      <c r="BM348" s="3"/>
      <c r="BN348" s="3"/>
      <c r="BO348" s="3"/>
      <c r="BP348" s="3"/>
      <c r="BQ348" s="3"/>
      <c r="BR348" s="3"/>
      <c r="BS348" s="3"/>
      <c r="BT348" s="3"/>
      <c r="BU348" s="3"/>
      <c r="BV348" s="3"/>
      <c r="BW348" s="3"/>
      <c r="BX348" s="3"/>
      <c r="BY348" s="3"/>
      <c r="BZ348" s="3"/>
      <c r="CA348" s="3"/>
      <c r="CB348" s="3"/>
      <c r="CC348" s="3"/>
      <c r="CD348" s="3"/>
      <c r="CE348" s="3"/>
      <c r="CF348" s="3"/>
      <c r="CG348" s="3"/>
      <c r="CH348" s="3"/>
      <c r="CI348" s="3"/>
      <c r="CJ348" s="3"/>
      <c r="CK348" s="3"/>
      <c r="CL348" s="3"/>
      <c r="CM348" s="3"/>
      <c r="CN348" s="3"/>
    </row>
    <row r="349" spans="1:92" x14ac:dyDescent="0.3">
      <c r="A349" s="13" t="s">
        <v>365</v>
      </c>
      <c r="B349" s="3" t="str">
        <f>VLOOKUP(A349,'[1]BASE DTPA'!A:CN,2,0)</f>
        <v>1 FONAM</v>
      </c>
      <c r="C349" s="5" t="str">
        <f>VLOOKUP(A349,'[1]BASE DTPA'!A:CQ,3,0)</f>
        <v>CONVENIO DE ASOCIACION CON CONSEJO COMUNITARIO No 011 DE 2025 FONAM</v>
      </c>
      <c r="D349" s="5" t="str">
        <f>VLOOKUP(A349,'[1]BASE DTPA'!A:CR,4,0)</f>
        <v>CONSEJO COMUNITARIO DE LA COMUNIDAD NEGRA DE LA CUENCA BAJA DEL RIO CALIMA</v>
      </c>
      <c r="E349" s="14">
        <f>VLOOKUP(A349,'[1]BASE DTPA'!A:CS,5,0)</f>
        <v>45933</v>
      </c>
      <c r="F349" s="5" t="str">
        <f>VLOOKUP(A349,'[1]BASE DTPA'!A:CT,6,0)</f>
        <v>PA04-3202008-10-139 Aunar esfuerzos administrativos, técnicos y financieros para garantizar el desarrollo de las mesas de participación de los acuerdos de los consejos comunitarios del Pacífico presentes en el PNN Farallones de Cali, especialmente en los ecosistemas andinos y de páramo, en el marco de la conservación de la diversidad biológica de las Áreas Protegidas del SINAP Nacional.</v>
      </c>
      <c r="G349" s="3" t="str">
        <f>VLOOKUP(A349,'[1]BASE DTPA'!A:CU,7,0)</f>
        <v>N-A</v>
      </c>
      <c r="H349" s="3" t="str">
        <f>VLOOKUP(A349,'[1]BASE DTPA'!A:CV,8,0)</f>
        <v>2 CONTRATACIÓN DIRECTA</v>
      </c>
      <c r="I349" s="3" t="str">
        <f>VLOOKUP(A349,'[1]BASE DTPA'!A:CW,9,0)</f>
        <v>20 OTROS</v>
      </c>
      <c r="J349" s="1" t="str">
        <f>VLOOKUP(A349,'[1]BASE DTPA'!A:CX,10,0)</f>
        <v>N/A</v>
      </c>
      <c r="K349" s="1">
        <f>VLOOKUP(A349,'[1]BASE DTPA'!A:CY,11,0)</f>
        <v>90101600</v>
      </c>
      <c r="L349" s="6" t="str">
        <f>VLOOKUP(A349,'[1]BASE DTPA'!A:CZ,15,0)</f>
        <v>N/A</v>
      </c>
      <c r="M349" s="6">
        <f>VLOOKUP(A349,'[1]BASE DTPA'!A:DA,16,0)</f>
        <v>306826464</v>
      </c>
      <c r="N349" s="1" t="str">
        <f>VLOOKUP(A349,'[1]BASE DTPA'!A:DB,18,0)</f>
        <v>2 PERSONA JURIDICA</v>
      </c>
      <c r="O349" s="1" t="str">
        <f>VLOOKUP(A349,'[1]BASE DTPA'!A:DC,19,0)</f>
        <v>1 NIT</v>
      </c>
      <c r="P349" s="1">
        <f>VLOOKUP(A349,'[1]BASE DTPA'!A:DD,20,0)</f>
        <v>0</v>
      </c>
      <c r="Q349" s="1">
        <f>VLOOKUP(A349,'[1]BASE DTPA'!A:DE,22,0)</f>
        <v>835000708</v>
      </c>
      <c r="R349" s="1" t="str">
        <f>VLOOKUP(A349,'[1]BASE DTPA'!A:DF,38,0)</f>
        <v>PNN FARALLONES DE CALI</v>
      </c>
      <c r="S349" s="1">
        <f>VLOOKUP(A349,'[1]BASE DTPA'!A:DG,43,0)</f>
        <v>88</v>
      </c>
      <c r="T349" s="15">
        <v>45968</v>
      </c>
      <c r="U349" s="15">
        <f>VLOOKUP(A349,'[1]BASE DTPA'!A:DI,54,0)</f>
        <v>46021</v>
      </c>
      <c r="V349" s="1">
        <f>VLOOKUP(A349,'[1]BASE DTPA'!A:DJ,79,0)</f>
        <v>0</v>
      </c>
      <c r="W349" s="1" t="str">
        <f>VLOOKUP(A349,'[1]BASE DTPA'!A:DK,68,0)</f>
        <v>VIGENTE</v>
      </c>
      <c r="X349" s="38" t="str">
        <f>VLOOKUP(A349,'[1]BASE DTPA'!A:DL,70,0)</f>
        <v xml:space="preserve">https://community.secop.gov.co/Public/Tendering/ContractDetailView/Index?UniqueIdentifier=CO1.PCCNTR.8414001 </v>
      </c>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c r="BG349" s="3"/>
      <c r="BH349" s="3"/>
      <c r="BI349" s="3"/>
      <c r="BJ349" s="3"/>
      <c r="BK349" s="3"/>
      <c r="BL349" s="3"/>
      <c r="BM349" s="3"/>
      <c r="BN349" s="3"/>
      <c r="BO349" s="3"/>
      <c r="BP349" s="3"/>
      <c r="BQ349" s="3"/>
      <c r="BR349" s="3"/>
      <c r="BS349" s="3"/>
      <c r="BT349" s="3"/>
      <c r="BU349" s="3"/>
      <c r="BV349" s="3"/>
      <c r="BW349" s="3"/>
      <c r="BX349" s="3"/>
      <c r="BY349" s="3"/>
      <c r="BZ349" s="3"/>
      <c r="CA349" s="3"/>
      <c r="CB349" s="3"/>
      <c r="CC349" s="3"/>
      <c r="CD349" s="3"/>
      <c r="CE349" s="3"/>
      <c r="CF349" s="3"/>
      <c r="CG349" s="3"/>
      <c r="CH349" s="3"/>
      <c r="CI349" s="3"/>
      <c r="CJ349" s="3"/>
      <c r="CK349" s="3"/>
      <c r="CL349" s="3"/>
      <c r="CM349" s="3"/>
      <c r="CN349" s="3"/>
    </row>
    <row r="350" spans="1:92" x14ac:dyDescent="0.3">
      <c r="A350" s="13" t="s">
        <v>366</v>
      </c>
      <c r="B350" s="3" t="str">
        <f>VLOOKUP(A350,'[1]BASE DTPA'!A:CN,2,0)</f>
        <v>1 FONAM</v>
      </c>
      <c r="C350" s="5" t="str">
        <f>VLOOKUP(A350,'[1]BASE DTPA'!A:CQ,3,0)</f>
        <v>CONVENIO DE ASOCIACION CON CONSEJO COMUNITARIO No 012 DE 2025 FONAM</v>
      </c>
      <c r="D350" s="5" t="str">
        <f>VLOOKUP(A350,'[1]BASE DTPA'!A:CR,4,0)</f>
        <v>CONSEJO COMUNITARIO BAJO MIRA Y FRONTERA</v>
      </c>
      <c r="E350" s="24">
        <f>VLOOKUP(A350,'[1]BASE DTPA'!A:CS,5,0)</f>
        <v>45951</v>
      </c>
      <c r="F350" s="5" t="str">
        <f>VLOOKUP(A350,'[1]BASE DTPA'!A:CT,6,0)</f>
        <v>PA01-3202008-9-021 PA01-3202060-19_1-022 PA01-3202008-10-023 Aunar esfuerzos administrativos, técnicos y financieros para fortalecer la instancia de administración y manejo del DNMI Cabo Manglares Bajo Mira y Frontera, en el marco de la conservación de la diversidad biológica de las áreas protegidas del SINAP.</v>
      </c>
      <c r="G350" s="3" t="str">
        <f>VLOOKUP(A350,'[1]BASE DTPA'!A:CU,7,0)</f>
        <v>N-A</v>
      </c>
      <c r="H350" s="3" t="str">
        <f>VLOOKUP(A350,'[1]BASE DTPA'!A:CV,8,0)</f>
        <v>2 CONTRATACIÓN DIRECTA</v>
      </c>
      <c r="I350" s="3" t="str">
        <f>VLOOKUP(A350,'[1]BASE DTPA'!A:CW,9,0)</f>
        <v>20 OTROS</v>
      </c>
      <c r="J350" s="1" t="str">
        <f>VLOOKUP(A350,'[1]BASE DTPA'!A:CX,10,0)</f>
        <v>INTERADMINISTRATIVO</v>
      </c>
      <c r="K350" s="1">
        <f>VLOOKUP(A350,'[1]BASE DTPA'!A:CY,11,0)</f>
        <v>93141600</v>
      </c>
      <c r="L350" s="6" t="str">
        <f>VLOOKUP(A350,'[1]BASE DTPA'!A:CZ,15,0)</f>
        <v>N/A</v>
      </c>
      <c r="M350" s="6">
        <f>VLOOKUP(A350,'[1]BASE DTPA'!A:DA,16,0)</f>
        <v>249840000</v>
      </c>
      <c r="N350" s="1" t="str">
        <f>VLOOKUP(A350,'[1]BASE DTPA'!A:DB,18,0)</f>
        <v>2 PERSONA JURIDICA</v>
      </c>
      <c r="O350" s="1" t="str">
        <f>VLOOKUP(A350,'[1]BASE DTPA'!A:DC,19,0)</f>
        <v>1 NIT</v>
      </c>
      <c r="P350" s="1">
        <f>VLOOKUP(A350,'[1]BASE DTPA'!A:DD,20,0)</f>
        <v>0</v>
      </c>
      <c r="Q350" s="1">
        <f>VLOOKUP(A350,'[1]BASE DTPA'!A:DE,22,0)</f>
        <v>840000233</v>
      </c>
      <c r="R350" s="1" t="str">
        <f>VLOOKUP(A350,'[1]BASE DTPA'!A:DF,38,0)</f>
        <v>DNMI CABO MANGLARES</v>
      </c>
      <c r="S350" s="1">
        <f>VLOOKUP(A350,'[1]BASE DTPA'!A:DG,43,0)</f>
        <v>55</v>
      </c>
      <c r="T350" s="15">
        <f>VLOOKUP(A350,'[1]BASE DTPA'!A:DH,53,0)</f>
        <v>45953</v>
      </c>
      <c r="U350" s="15">
        <f>VLOOKUP(A350,'[1]BASE DTPA'!A:DI,54,0)</f>
        <v>46006</v>
      </c>
      <c r="V350" s="1">
        <f>VLOOKUP(A350,'[1]BASE DTPA'!A:DJ,79,0)</f>
        <v>0</v>
      </c>
      <c r="W350" s="1" t="str">
        <f>VLOOKUP(A350,'[1]BASE DTPA'!A:DK,68,0)</f>
        <v>VIGENTE</v>
      </c>
      <c r="X350" s="38" t="str">
        <f>VLOOKUP(A350,'[1]BASE DTPA'!A:DL,70,0)</f>
        <v xml:space="preserve">https://community.secop.gov.co/Public/Tendering/ContractDetailView/Index?UniqueIdentifier=CO1.PCCNTR.8473962 </v>
      </c>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c r="BG350" s="3"/>
      <c r="BH350" s="3"/>
      <c r="BI350" s="3"/>
      <c r="BJ350" s="3"/>
      <c r="BK350" s="3"/>
      <c r="BL350" s="3"/>
      <c r="BM350" s="3"/>
      <c r="BN350" s="3"/>
      <c r="BO350" s="3"/>
      <c r="BP350" s="3"/>
      <c r="BQ350" s="3"/>
      <c r="BR350" s="3"/>
      <c r="BS350" s="3"/>
      <c r="BT350" s="3"/>
      <c r="BU350" s="3"/>
      <c r="BV350" s="3"/>
      <c r="BW350" s="3"/>
      <c r="BX350" s="3"/>
      <c r="BY350" s="3"/>
      <c r="BZ350" s="3"/>
      <c r="CA350" s="3"/>
      <c r="CB350" s="3"/>
      <c r="CC350" s="3"/>
      <c r="CD350" s="3"/>
      <c r="CE350" s="3"/>
      <c r="CF350" s="3"/>
      <c r="CG350" s="3"/>
      <c r="CH350" s="3"/>
      <c r="CI350" s="3"/>
      <c r="CJ350" s="3"/>
      <c r="CK350" s="3"/>
      <c r="CL350" s="3"/>
      <c r="CM350" s="3"/>
      <c r="CN350" s="3"/>
    </row>
    <row r="351" spans="1:92" x14ac:dyDescent="0.3">
      <c r="A351" s="13" t="s">
        <v>367</v>
      </c>
      <c r="B351" s="3" t="str">
        <f>VLOOKUP(A351,'[1]BASE DTPA'!A:CN,2,0)</f>
        <v>1 FONAM</v>
      </c>
      <c r="C351" s="5" t="str">
        <f>VLOOKUP(A351,'[1]BASE DTPA'!A:CQ,3,0)</f>
        <v>CONVENIO DE ASOCIACIÓN 013 2025 FONAM</v>
      </c>
      <c r="D351" s="5" t="str">
        <f>VLOOKUP(A351,'[1]BASE DTPA'!A:CR,4,0)</f>
        <v>ASOCIACION DE CABILDOS INDIGENAS DEL MUNICIPIO DE NUQUI, JURUBIDA, CHORI</v>
      </c>
      <c r="E351" s="24">
        <f>VLOOKUP(A351,'[1]BASE DTPA'!A:CS,5,0)</f>
        <v>45952</v>
      </c>
      <c r="F351" s="5" t="str">
        <f>VLOOKUP(A351,'[1]BASE DTPA'!A:CT,6,0)</f>
        <v>PA10-3202008-10-030 Aunar esfuerzos administrativos, técnicos, operativos y financieros para la implementación del régimen especial de manejo “REM” en el marco de la conservación de la diversidad biológica de las áreas protegidas del SINAP nacional.</v>
      </c>
      <c r="G351" s="3" t="str">
        <f>VLOOKUP(A351,'[1]BASE DTPA'!A:CU,7,0)</f>
        <v>N-A</v>
      </c>
      <c r="H351" s="3" t="str">
        <f>VLOOKUP(A351,'[1]BASE DTPA'!A:CV,8,0)</f>
        <v>2 CONTRATACIÓN DIRECTA</v>
      </c>
      <c r="I351" s="3" t="str">
        <f>VLOOKUP(A351,'[1]BASE DTPA'!A:CW,9,0)</f>
        <v>20 OTROS</v>
      </c>
      <c r="J351" s="1" t="str">
        <f>VLOOKUP(A351,'[1]BASE DTPA'!A:CX,10,0)</f>
        <v>INTERADMINISTRATIVO</v>
      </c>
      <c r="K351" s="1">
        <f>VLOOKUP(A351,'[1]BASE DTPA'!A:CY,11,0)</f>
        <v>80141607</v>
      </c>
      <c r="L351" s="6" t="str">
        <f>VLOOKUP(A351,'[1]BASE DTPA'!A:CZ,15,0)</f>
        <v>N/A</v>
      </c>
      <c r="M351" s="6">
        <f>VLOOKUP(A351,'[1]BASE DTPA'!A:DA,16,0)</f>
        <v>58500000</v>
      </c>
      <c r="N351" s="1" t="str">
        <f>VLOOKUP(A351,'[1]BASE DTPA'!A:DB,18,0)</f>
        <v>2 PERSONA JURIDICA</v>
      </c>
      <c r="O351" s="1" t="str">
        <f>VLOOKUP(A351,'[1]BASE DTPA'!A:DC,19,0)</f>
        <v>1 NIT</v>
      </c>
      <c r="P351" s="1">
        <f>VLOOKUP(A351,'[1]BASE DTPA'!A:DD,20,0)</f>
        <v>0</v>
      </c>
      <c r="Q351" s="1">
        <f>VLOOKUP(A351,'[1]BASE DTPA'!A:DE,22,0)</f>
        <v>900166436</v>
      </c>
      <c r="R351" s="1" t="str">
        <f>VLOOKUP(A351,'[1]BASE DTPA'!A:DF,38,0)</f>
        <v>PNN UTRÍA</v>
      </c>
      <c r="S351" s="1">
        <f>VLOOKUP(A351,'[1]BASE DTPA'!A:DG,43,0)</f>
        <v>70</v>
      </c>
      <c r="T351" s="15">
        <f>VLOOKUP(A351,'[1]BASE DTPA'!A:DH,53,0)</f>
        <v>45957</v>
      </c>
      <c r="U351" s="15">
        <f>VLOOKUP(A351,'[1]BASE DTPA'!A:DI,54,0)</f>
        <v>46021</v>
      </c>
      <c r="V351" s="1">
        <f>VLOOKUP(A351,'[1]BASE DTPA'!A:DJ,79,0)</f>
        <v>0</v>
      </c>
      <c r="W351" s="1" t="str">
        <f>VLOOKUP(A351,'[1]BASE DTPA'!A:DK,68,0)</f>
        <v>VIGENTE</v>
      </c>
      <c r="X351" s="38" t="str">
        <f>VLOOKUP(A351,'[1]BASE DTPA'!A:DL,70,0)</f>
        <v xml:space="preserve">https://community.secop.gov.co/Public/Tendering/ContractDetailView/Index?UniqueIdentifier=CO1.PCCNTR.8481406 </v>
      </c>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c r="BG351" s="3"/>
      <c r="BH351" s="3"/>
      <c r="BI351" s="3"/>
      <c r="BJ351" s="3"/>
      <c r="BK351" s="3"/>
      <c r="BL351" s="3"/>
      <c r="BM351" s="3"/>
      <c r="BN351" s="3"/>
      <c r="BO351" s="3"/>
      <c r="BP351" s="3"/>
      <c r="BQ351" s="3"/>
      <c r="BR351" s="3"/>
      <c r="BS351" s="3"/>
      <c r="BT351" s="3"/>
      <c r="BU351" s="3"/>
      <c r="BV351" s="3"/>
      <c r="BW351" s="3"/>
      <c r="BX351" s="3"/>
      <c r="BY351" s="3"/>
      <c r="BZ351" s="3"/>
      <c r="CA351" s="3"/>
      <c r="CB351" s="3"/>
      <c r="CC351" s="3"/>
      <c r="CD351" s="3"/>
      <c r="CE351" s="3"/>
      <c r="CF351" s="3"/>
      <c r="CG351" s="3"/>
      <c r="CH351" s="3"/>
      <c r="CI351" s="3"/>
      <c r="CJ351" s="3"/>
      <c r="CK351" s="3"/>
      <c r="CL351" s="3"/>
      <c r="CM351" s="3"/>
      <c r="CN351" s="3"/>
    </row>
    <row r="352" spans="1:92" x14ac:dyDescent="0.3">
      <c r="A352" s="13" t="s">
        <v>368</v>
      </c>
      <c r="B352" s="3" t="str">
        <f>VLOOKUP(A352,'[1]BASE DTPA'!A:CN,2,0)</f>
        <v>1 FONAM</v>
      </c>
      <c r="C352" s="5" t="str">
        <f>VLOOKUP(A352,'[1]BASE DTPA'!A:CQ,3,0)</f>
        <v>CONVENIO DE ASOCIACIÓN CON CONSEJO COMUNITARIO 014-2025 FONAM</v>
      </c>
      <c r="D352" s="5" t="str">
        <f>VLOOKUP(A352,'[1]BASE DTPA'!A:CR,4,0)</f>
        <v xml:space="preserve">CONSEJO COMUNITARIO DE LA COMUNIDAD NEGRA DE LLANOBAJO </v>
      </c>
      <c r="E352" s="14">
        <f>VLOOKUP(A352,'[1]BASE DTPA'!A:CS,5,0)</f>
        <v>45968</v>
      </c>
      <c r="F352" s="5" t="str">
        <f>VLOOKUP(A352,'[1]BASE DTPA'!A:CT,6,0)</f>
        <v>PA04-3202008-10-158 Aunar esfuerzos técnicos, administrativos y financieros para realizar la etapa de aprestamiento del proceso consulta previa del plan de manejo del Parque Nacional Natural Farallones de Cali en la cuenca del Anchicayá con el Consejo Comunitario de la Comunidad Negra de Llano Bajo, en el marco de la conservación de la diversidad biológica de las áreas protegidas del SINAP nacional, especialmente en los ecosistemas andinos y de páramo.</v>
      </c>
      <c r="G352" s="3" t="str">
        <f>VLOOKUP(A352,'[1]BASE DTPA'!A:CU,7,0)</f>
        <v>N-A</v>
      </c>
      <c r="H352" s="3" t="str">
        <f>VLOOKUP(A352,'[1]BASE DTPA'!A:CV,8,0)</f>
        <v>2 CONTRATACIÓN DIRECTA</v>
      </c>
      <c r="I352" s="3" t="str">
        <f>VLOOKUP(A352,'[1]BASE DTPA'!A:CW,9,0)</f>
        <v>20 OTROS</v>
      </c>
      <c r="J352" s="1" t="str">
        <f>VLOOKUP(A352,'[1]BASE DTPA'!A:CX,10,0)</f>
        <v>N/A</v>
      </c>
      <c r="K352" s="1">
        <f>VLOOKUP(A352,'[1]BASE DTPA'!A:CY,11,0)</f>
        <v>77101604</v>
      </c>
      <c r="L352" s="6" t="str">
        <f>VLOOKUP(A352,'[1]BASE DTPA'!A:CZ,15,0)</f>
        <v>N/A</v>
      </c>
      <c r="M352" s="6">
        <f>VLOOKUP(A352,'[1]BASE DTPA'!A:DA,16,0)</f>
        <v>64031000</v>
      </c>
      <c r="N352" s="1" t="str">
        <f>VLOOKUP(A352,'[1]BASE DTPA'!A:DB,18,0)</f>
        <v>2 PERSONA JURIDICA</v>
      </c>
      <c r="O352" s="1" t="str">
        <f>VLOOKUP(A352,'[1]BASE DTPA'!A:DC,19,0)</f>
        <v>1 NIT</v>
      </c>
      <c r="P352" s="1">
        <f>VLOOKUP(A352,'[1]BASE DTPA'!A:DD,20,0)</f>
        <v>0</v>
      </c>
      <c r="Q352" s="1">
        <f>VLOOKUP(A352,'[1]BASE DTPA'!A:DE,22,0)</f>
        <v>835000515</v>
      </c>
      <c r="R352" s="1" t="str">
        <f>VLOOKUP(A352,'[1]BASE DTPA'!A:DF,38,0)</f>
        <v>PNN FARALLONES DE CALI</v>
      </c>
      <c r="S352" s="1">
        <f>VLOOKUP(A352,'[1]BASE DTPA'!A:DG,43,0)</f>
        <v>53</v>
      </c>
      <c r="T352" s="7">
        <f>VLOOKUP(A352,'[1]BASE DTPA'!A:DH,53,0)</f>
        <v>45968</v>
      </c>
      <c r="U352" s="15">
        <f>VLOOKUP(A352,'[1]BASE DTPA'!A:DI,54,0)</f>
        <v>46011</v>
      </c>
      <c r="V352" s="1">
        <f>VLOOKUP(A352,'[1]BASE DTPA'!A:DJ,79,0)</f>
        <v>0</v>
      </c>
      <c r="W352" s="1" t="str">
        <f>VLOOKUP(A352,'[1]BASE DTPA'!A:DK,68,0)</f>
        <v>VIGENTE</v>
      </c>
      <c r="X352" s="38" t="str">
        <f>VLOOKUP(A352,'[1]BASE DTPA'!A:DL,70,0)</f>
        <v xml:space="preserve">https://community.secop.gov.co/Public/Tendering/ContractDetailView/Index?UniqueIdentifier=CO1.PCCNTR.8557984 </v>
      </c>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c r="BG352" s="3"/>
      <c r="BH352" s="3"/>
      <c r="BI352" s="3"/>
      <c r="BJ352" s="3"/>
      <c r="BK352" s="3"/>
      <c r="BL352" s="3"/>
      <c r="BM352" s="3"/>
      <c r="BN352" s="3"/>
      <c r="BO352" s="3"/>
      <c r="BP352" s="3"/>
      <c r="BQ352" s="3"/>
      <c r="BR352" s="3"/>
      <c r="BS352" s="3"/>
      <c r="BT352" s="3"/>
      <c r="BU352" s="3"/>
      <c r="BV352" s="3"/>
      <c r="BW352" s="3"/>
      <c r="BX352" s="3"/>
      <c r="BY352" s="3"/>
      <c r="BZ352" s="3"/>
      <c r="CA352" s="3"/>
      <c r="CB352" s="3"/>
      <c r="CC352" s="3"/>
      <c r="CD352" s="3"/>
      <c r="CE352" s="3"/>
      <c r="CF352" s="3"/>
      <c r="CG352" s="3"/>
      <c r="CH352" s="3"/>
      <c r="CI352" s="3"/>
      <c r="CJ352" s="3"/>
      <c r="CK352" s="3"/>
      <c r="CL352" s="3"/>
      <c r="CM352" s="3"/>
      <c r="CN352" s="3"/>
    </row>
    <row r="353" spans="1:92" x14ac:dyDescent="0.3">
      <c r="A353" s="13" t="s">
        <v>369</v>
      </c>
      <c r="B353" s="3" t="str">
        <f>VLOOKUP(A353,'[1]BASE DTPA'!A:CN,2,0)</f>
        <v>1 FONAM</v>
      </c>
      <c r="C353" s="5" t="str">
        <f>VLOOKUP(A353,'[1]BASE DTPA'!A:CQ,3,0)</f>
        <v>CONVENIO DE ASOCIACIÓN 092 CON ESAL 016-2025 FONAM</v>
      </c>
      <c r="D353" s="5" t="str">
        <f>VLOOKUP(A353,'[1]BASE DTPA'!A:CR,4,0)</f>
        <v>FUNDACION INNSPIRAMOS</v>
      </c>
      <c r="E353" s="14">
        <f>VLOOKUP(A353,'[1]BASE DTPA'!A:CS,5,0)</f>
        <v>45995</v>
      </c>
      <c r="F353" s="5" t="str">
        <f>VLOOKUP(A353,'[1]BASE DTPA'!A:CT,6,0)</f>
        <v>PA04-3202060-19_1-149 Aunar esfuerzos técnicos, financieros, acciones administrativas y operativas para la implementación de de mantenimiento en las áreas en proceso de restauración ecológica iniciados por el Parque Nacional Natural Farallones de Cali durante las vigencias 2023 y 2024, especialmente en los ecosistemas andinos y de páramo, en el marco de la conservación de la diversidad biológica de las Áreas Protegidas del SINAP Nacional</v>
      </c>
      <c r="G353" s="3" t="str">
        <f>VLOOKUP(A353,'[1]BASE DTPA'!A:CU,7,0)</f>
        <v>N-A</v>
      </c>
      <c r="H353" s="3" t="str">
        <f>VLOOKUP(A353,'[1]BASE DTPA'!A:CV,8,0)</f>
        <v>2 CONTRATACIÓN DIRECTA</v>
      </c>
      <c r="I353" s="3" t="str">
        <f>VLOOKUP(A353,'[1]BASE DTPA'!A:CW,9,0)</f>
        <v>20 OTROS</v>
      </c>
      <c r="J353" s="1" t="str">
        <f>VLOOKUP(A353,'[1]BASE DTPA'!A:CX,10,0)</f>
        <v>N/A</v>
      </c>
      <c r="K353" s="1">
        <f>VLOOKUP(A353,'[1]BASE DTPA'!A:CY,11,0)</f>
        <v>70151805</v>
      </c>
      <c r="L353" s="6" t="str">
        <f>VLOOKUP(A353,'[1]BASE DTPA'!A:CZ,15,0)</f>
        <v>N/A</v>
      </c>
      <c r="M353" s="6">
        <f>VLOOKUP(A353,'[1]BASE DTPA'!A:DA,16,0)</f>
        <v>196984957</v>
      </c>
      <c r="N353" s="1" t="str">
        <f>VLOOKUP(A353,'[1]BASE DTPA'!A:DB,18,0)</f>
        <v>2 PERSONA JURIDICA</v>
      </c>
      <c r="O353" s="1" t="str">
        <f>VLOOKUP(A353,'[1]BASE DTPA'!A:DC,19,0)</f>
        <v>1 NIT</v>
      </c>
      <c r="P353" s="1">
        <f>VLOOKUP(A353,'[1]BASE DTPA'!A:DD,20,0)</f>
        <v>0</v>
      </c>
      <c r="Q353" s="1">
        <f>VLOOKUP(A353,'[1]BASE DTPA'!A:DE,22,0)</f>
        <v>900107609</v>
      </c>
      <c r="R353" s="1" t="str">
        <f>VLOOKUP(A353,'[1]BASE DTPA'!A:DF,38,0)</f>
        <v>PNN FARALLONES DE CALI</v>
      </c>
      <c r="S353" s="1">
        <f>VLOOKUP(A353,'[1]BASE DTPA'!A:DG,43,0)</f>
        <v>26</v>
      </c>
      <c r="T353" s="15">
        <f>VLOOKUP(A353,'[1]BASE DTPA'!A:DH,53,0)</f>
        <v>46000</v>
      </c>
      <c r="U353" s="15">
        <f>VLOOKUP(A353,'[1]BASE DTPA'!A:DI,54,0)</f>
        <v>46021</v>
      </c>
      <c r="V353" s="1">
        <f>VLOOKUP(A353,'[1]BASE DTPA'!A:DJ,79,0)</f>
        <v>0</v>
      </c>
      <c r="W353" s="1" t="str">
        <f>VLOOKUP(A353,'[1]BASE DTPA'!A:DK,68,0)</f>
        <v>VIGENTE</v>
      </c>
      <c r="X353" s="38" t="str">
        <f>VLOOKUP(A353,'[1]BASE DTPA'!A:DL,70,0)</f>
        <v xml:space="preserve">https://community.secop.gov.co/Public/Tendering/ContractDetailView/Index?UniqueIdentifier=CO1.PCCNTR.8677064 </v>
      </c>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c r="BG353" s="3"/>
      <c r="BH353" s="3"/>
      <c r="BI353" s="3"/>
      <c r="BJ353" s="3"/>
      <c r="BK353" s="3"/>
      <c r="BL353" s="3"/>
      <c r="BM353" s="3"/>
      <c r="BN353" s="3"/>
      <c r="BO353" s="3"/>
      <c r="BP353" s="3"/>
      <c r="BQ353" s="3"/>
      <c r="BR353" s="3"/>
      <c r="BS353" s="3"/>
      <c r="BT353" s="3"/>
      <c r="BU353" s="3"/>
      <c r="BV353" s="3"/>
      <c r="BW353" s="3"/>
      <c r="BX353" s="3"/>
      <c r="BY353" s="3"/>
      <c r="BZ353" s="3"/>
      <c r="CA353" s="3"/>
      <c r="CB353" s="3"/>
      <c r="CC353" s="3"/>
      <c r="CD353" s="3"/>
      <c r="CE353" s="3"/>
      <c r="CF353" s="3"/>
      <c r="CG353" s="3"/>
      <c r="CH353" s="3"/>
      <c r="CI353" s="3"/>
      <c r="CJ353" s="3"/>
      <c r="CK353" s="3"/>
      <c r="CL353" s="3"/>
      <c r="CM353" s="3"/>
      <c r="CN353" s="3"/>
    </row>
    <row r="354" spans="1:92" ht="15" customHeight="1" x14ac:dyDescent="0.3">
      <c r="A354" s="27" t="s">
        <v>370</v>
      </c>
      <c r="B354" s="28"/>
      <c r="C354" s="28"/>
      <c r="D354" s="29"/>
      <c r="E354" s="29"/>
      <c r="F354" s="29"/>
      <c r="G354" s="29"/>
      <c r="H354" s="29"/>
      <c r="I354" s="29"/>
      <c r="J354" s="29"/>
      <c r="K354" s="29"/>
      <c r="L354" s="29"/>
      <c r="M354" s="29"/>
      <c r="N354" s="29"/>
      <c r="O354" s="30"/>
      <c r="P354" s="31"/>
      <c r="Q354" s="29"/>
      <c r="R354" s="29"/>
      <c r="S354" s="32"/>
      <c r="T354" s="29"/>
      <c r="U354" s="29"/>
      <c r="V354" s="29"/>
      <c r="W354" s="29"/>
      <c r="X354" s="33"/>
      <c r="Y354" s="29"/>
      <c r="Z354" s="29"/>
      <c r="AA354" s="29"/>
      <c r="AB354" s="29"/>
      <c r="AC354" s="29"/>
      <c r="AD354" s="29"/>
      <c r="AE354" s="32"/>
      <c r="AF354" s="32"/>
      <c r="AG354" s="32"/>
      <c r="AH354" s="33"/>
      <c r="AI354" s="29"/>
      <c r="AJ354" s="29"/>
      <c r="AK354" s="34"/>
      <c r="AL354" s="29"/>
      <c r="AM354" s="32"/>
      <c r="AN354" s="32"/>
      <c r="AO354" s="29" t="e">
        <f>+VLOOKUP(AP354,[1]DATOS!$AQ$2:$AR$31,2,0)</f>
        <v>#N/A</v>
      </c>
      <c r="AP354" s="29"/>
      <c r="AQ354" s="29"/>
      <c r="AR354" s="32"/>
      <c r="AS354" s="32"/>
      <c r="AT354" s="29"/>
      <c r="AU354" s="29"/>
      <c r="AV354" s="29"/>
      <c r="AW354" s="29"/>
      <c r="AX354" s="29"/>
      <c r="AY354" s="29"/>
      <c r="AZ354" s="29"/>
      <c r="BA354" s="29"/>
      <c r="BB354" s="29"/>
      <c r="BC354" s="29"/>
      <c r="BD354" s="29"/>
      <c r="BE354" s="29"/>
      <c r="BF354" s="29"/>
      <c r="BG354" s="29"/>
      <c r="BH354" s="29"/>
      <c r="BI354" s="29"/>
      <c r="BJ354" s="29"/>
      <c r="BK354" s="29"/>
      <c r="BL354" s="29"/>
      <c r="BM354" s="29"/>
      <c r="BN354" s="29"/>
      <c r="BO354" s="29"/>
      <c r="BP354" s="32"/>
      <c r="BQ354" s="29"/>
      <c r="BR354" s="29"/>
      <c r="BS354" s="29"/>
      <c r="BT354" s="29"/>
      <c r="BU354" s="29"/>
      <c r="BV354" s="32"/>
      <c r="BW354" s="35" t="e">
        <f>+VLOOKUP(T354,[1]RP!$Q$3:$X$848,8,0)</f>
        <v>#N/A</v>
      </c>
      <c r="BX354" s="36" t="e">
        <f>+VLOOKUP(T354,[1]RP!$Q$3:$X$848,4,0)</f>
        <v>#N/A</v>
      </c>
      <c r="BY354" s="37" t="e">
        <f>+VLOOKUP(T354,[1]RP!$Q$3:$X$848,5,0)</f>
        <v>#N/A</v>
      </c>
      <c r="BZ354" s="29"/>
      <c r="CA354" s="29"/>
      <c r="CB354" s="29"/>
      <c r="CC354" s="29"/>
      <c r="CD354" s="29"/>
      <c r="CE354" s="29"/>
      <c r="CF354" s="29"/>
      <c r="CG354" s="29"/>
      <c r="CH354" s="29"/>
      <c r="CI354" s="29"/>
      <c r="CJ354" s="29"/>
      <c r="CK354" s="29"/>
      <c r="CL354" s="29"/>
      <c r="CM354" s="29"/>
      <c r="CN354" s="29"/>
    </row>
    <row r="355" spans="1:92" x14ac:dyDescent="0.3">
      <c r="A355" s="13" t="s">
        <v>371</v>
      </c>
      <c r="B355" s="3" t="str">
        <f>VLOOKUP(A355,'[1]BASE DTPA'!A:CN,2,0)</f>
        <v>1 FONAM</v>
      </c>
      <c r="C355" s="3" t="str">
        <f>VLOOKUP(A355,'[1]BASE DTPA'!A:CQ,3,0)</f>
        <v>CONTRATO DE CONSULTORIA FONAM 001 DE 2025</v>
      </c>
      <c r="D355" s="3" t="str">
        <f>VLOOKUP(A355,'[1]BASE DTPA'!A:CR,4,0)</f>
        <v>FUNDACION PROFESIONAL PARA EL MANEJO INTEGRAL DEL AGUA</v>
      </c>
      <c r="E355" s="24">
        <f>VLOOKUP(A355,'[1]BASE DTPA'!A:CS,5,0)</f>
        <v>45958</v>
      </c>
      <c r="F355" s="5" t="str">
        <f>VLOOKUP(A355,'[1]BASE DTPA'!A:CT,6,0)</f>
        <v>PA04-3202008-9-127 Realizar estudio de biomagnificación de mercurio en una red trófica en la subcuenca del río Felidia, en el Parque Nacional Natural Farallones de Cali, especialmente en relación en los ecosistemas andinos y de páramo, en el marco de la conservación de la diversidad biológica de las Áreas Protegidas del SINAP Nacional.</v>
      </c>
      <c r="G355" s="3" t="str">
        <f>VLOOKUP(A355,'[1]BASE DTPA'!A:CU,7,0)</f>
        <v>N-A</v>
      </c>
      <c r="H355" s="3" t="str">
        <f>VLOOKUP(A355,'[1]BASE DTPA'!A:CV,8,0)</f>
        <v>1 CONCURSO DE MÉRITOS ABIERTO</v>
      </c>
      <c r="I355" s="3" t="str">
        <f>VLOOKUP(A355,'[1]BASE DTPA'!A:CW,9,0)</f>
        <v>5 CONSULTORÍA</v>
      </c>
      <c r="J355" s="1" t="str">
        <f>VLOOKUP(A355,'[1]BASE DTPA'!A:CX,10,0)</f>
        <v>N/A</v>
      </c>
      <c r="K355" s="1" t="str">
        <f>VLOOKUP(A355,'[1]BASE DTPA'!A:CY,11,0)</f>
        <v>77101604/77101701</v>
      </c>
      <c r="L355" s="6" t="str">
        <f>VLOOKUP(A355,'[1]BASE DTPA'!A:CZ,15,0)</f>
        <v>N/A</v>
      </c>
      <c r="M355" s="6">
        <f>VLOOKUP(A355,'[1]BASE DTPA'!A:DA,16,0)</f>
        <v>100000000</v>
      </c>
      <c r="N355" s="1" t="str">
        <f>VLOOKUP(A355,'[1]BASE DTPA'!A:DB,18,0)</f>
        <v>2 PERSONA JURIDICA</v>
      </c>
      <c r="O355" s="1" t="str">
        <f>VLOOKUP(A355,'[1]BASE DTPA'!A:DC,19,0)</f>
        <v>1 NIT</v>
      </c>
      <c r="P355" s="1" t="str">
        <f>VLOOKUP(A355,'[1]BASE DTPA'!A:DD,20,0)</f>
        <v>N/A</v>
      </c>
      <c r="Q355" s="1">
        <f>VLOOKUP(A355,'[1]BASE DTPA'!A:DE,22,0)</f>
        <v>805022727</v>
      </c>
      <c r="R355" s="1" t="str">
        <f>VLOOKUP(A355,'[1]BASE DTPA'!A:DF,38,0)</f>
        <v>PNN FARALLONES DE CALI</v>
      </c>
      <c r="S355" s="1">
        <f>VLOOKUP(A355,'[1]BASE DTPA'!A:DG,43,0)</f>
        <v>64</v>
      </c>
      <c r="T355" s="7">
        <f>VLOOKUP(A355,'[1]BASE DTPA'!A:DH,53,0)</f>
        <v>45968</v>
      </c>
      <c r="U355" s="15">
        <f>VLOOKUP(A355,'[1]BASE DTPA'!A:DI,54,0)</f>
        <v>46021</v>
      </c>
      <c r="V355" s="1">
        <f>VLOOKUP(A355,'[1]BASE DTPA'!A:DJ,79,0)</f>
        <v>0</v>
      </c>
      <c r="W355" s="1" t="str">
        <f>VLOOKUP(A355,'[1]BASE DTPA'!A:DK,68,0)</f>
        <v>VIGENTE</v>
      </c>
      <c r="X355" s="38" t="str">
        <f>VLOOKUP(A355,'[1]BASE DTPA'!A:DL,70,0)</f>
        <v xml:space="preserve">https://community.secop.gov.co/Public/Tendering/ContractDetailView/Index?UniqueIdentifier=CO1.PCCNTR.8491828 </v>
      </c>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c r="BG355" s="3"/>
      <c r="BH355" s="3"/>
      <c r="BI355" s="3"/>
      <c r="BJ355" s="3"/>
      <c r="BK355" s="3"/>
      <c r="BL355" s="3"/>
      <c r="BM355" s="3"/>
      <c r="BN355" s="3"/>
      <c r="BO355" s="3"/>
      <c r="BP355" s="3"/>
      <c r="BQ355" s="3"/>
      <c r="BR355" s="3"/>
      <c r="BS355" s="3"/>
      <c r="BT355" s="3"/>
      <c r="BU355" s="3"/>
      <c r="BV355" s="3"/>
      <c r="BW355" s="3"/>
      <c r="BX355" s="3"/>
      <c r="BY355" s="3"/>
      <c r="BZ355" s="3"/>
      <c r="CA355" s="3"/>
      <c r="CB355" s="3"/>
      <c r="CC355" s="3"/>
      <c r="CD355" s="3"/>
      <c r="CE355" s="3"/>
      <c r="CF355" s="3"/>
      <c r="CG355" s="3"/>
      <c r="CH355" s="3"/>
      <c r="CI355" s="3"/>
      <c r="CJ355" s="3"/>
      <c r="CK355" s="3"/>
      <c r="CL355" s="3"/>
      <c r="CM355" s="3"/>
      <c r="CN355" s="3"/>
    </row>
    <row r="356" spans="1:92" x14ac:dyDescent="0.3">
      <c r="A356" s="13" t="s">
        <v>372</v>
      </c>
      <c r="B356" s="3" t="str">
        <f>VLOOKUP(A356,'[1]BASE DTPA'!A:CN,2,0)</f>
        <v>1 FONAM</v>
      </c>
      <c r="C356" s="3" t="str">
        <f>VLOOKUP(A356,'[1]BASE DTPA'!A:CQ,3,0)</f>
        <v>CONTRATO DE CONSULTORIA FONAM 002 DE 2025</v>
      </c>
      <c r="D356" s="3" t="str">
        <f>VLOOKUP(A356,'[1]BASE DTPA'!A:CR,4,0)</f>
        <v>FUNDACION PROFESIONAL PARA EL MANEJO INTEGRAL DEL AGUA</v>
      </c>
      <c r="E356" s="24">
        <f>VLOOKUP(A356,'[1]BASE DTPA'!A:CS,5,0)</f>
        <v>45958</v>
      </c>
      <c r="F356" s="5" t="str">
        <f>VLOOKUP(A356,'[1]BASE DTPA'!A:CT,6,0)</f>
        <v>PA04-3202008-9-124/PA04-3202008-9-125. Realizar la caracterización de los componentes flora, aves, mamíferos y calidad de agua, en el Páramo de la subcuenca pance, del Parque Nacional Natural Farallones de Cali, especialmente en relación en los ecosistemas andinos y de páramo, en el marco de la conservación de la diversidad biológica de las Áreas Protegidas del sinap Nacional</v>
      </c>
      <c r="G356" s="3" t="str">
        <f>VLOOKUP(A356,'[1]BASE DTPA'!A:CU,7,0)</f>
        <v>N-A</v>
      </c>
      <c r="H356" s="3" t="str">
        <f>VLOOKUP(A356,'[1]BASE DTPA'!A:CV,8,0)</f>
        <v>1 CONCURSO DE MÉRITOS ABIERTO</v>
      </c>
      <c r="I356" s="3" t="str">
        <f>VLOOKUP(A356,'[1]BASE DTPA'!A:CW,9,0)</f>
        <v>5 CONSULTORÍA</v>
      </c>
      <c r="J356" s="1" t="str">
        <f>VLOOKUP(A356,'[1]BASE DTPA'!A:CX,10,0)</f>
        <v>N/A</v>
      </c>
      <c r="K356" s="1" t="str">
        <f>VLOOKUP(A356,'[1]BASE DTPA'!A:CY,11,0)</f>
        <v>77101604/77101701</v>
      </c>
      <c r="L356" s="6" t="str">
        <f>VLOOKUP(A356,'[1]BASE DTPA'!A:CZ,15,0)</f>
        <v>N/A</v>
      </c>
      <c r="M356" s="6">
        <f>VLOOKUP(A356,'[1]BASE DTPA'!A:DA,16,0)</f>
        <v>90000000</v>
      </c>
      <c r="N356" s="1" t="str">
        <f>VLOOKUP(A356,'[1]BASE DTPA'!A:DB,18,0)</f>
        <v>2 PERSONA JURIDICA</v>
      </c>
      <c r="O356" s="1" t="str">
        <f>VLOOKUP(A356,'[1]BASE DTPA'!A:DC,19,0)</f>
        <v>1 NIT</v>
      </c>
      <c r="P356" s="1" t="str">
        <f>VLOOKUP(A356,'[1]BASE DTPA'!A:DD,20,0)</f>
        <v>N/A</v>
      </c>
      <c r="Q356" s="1">
        <f>VLOOKUP(A356,'[1]BASE DTPA'!A:DE,22,0)</f>
        <v>805022727</v>
      </c>
      <c r="R356" s="1" t="str">
        <f>VLOOKUP(A356,'[1]BASE DTPA'!A:DF,38,0)</f>
        <v>PNN FARALLONES DE CALI</v>
      </c>
      <c r="S356" s="1">
        <f>VLOOKUP(A356,'[1]BASE DTPA'!A:DG,43,0)</f>
        <v>64</v>
      </c>
      <c r="T356" s="7">
        <f>VLOOKUP(A356,'[1]BASE DTPA'!A:DH,53,0)</f>
        <v>45968</v>
      </c>
      <c r="U356" s="15">
        <f>VLOOKUP(A356,'[1]BASE DTPA'!A:DI,54,0)</f>
        <v>46021</v>
      </c>
      <c r="V356" s="1">
        <f>VLOOKUP(A356,'[1]BASE DTPA'!A:DJ,79,0)</f>
        <v>0</v>
      </c>
      <c r="W356" s="1" t="str">
        <f>VLOOKUP(A356,'[1]BASE DTPA'!A:DK,68,0)</f>
        <v>VIGENTE</v>
      </c>
      <c r="X356" s="38" t="str">
        <f>VLOOKUP(A356,'[1]BASE DTPA'!A:DL,70,0)</f>
        <v xml:space="preserve">https://community.secop.gov.co/Public/Tendering/ContractDetailView/Index?UniqueIdentifier=CO1.PCCNTR.8491826 </v>
      </c>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c r="BG356" s="3"/>
      <c r="BH356" s="3"/>
      <c r="BI356" s="3"/>
      <c r="BJ356" s="3"/>
      <c r="BK356" s="3"/>
      <c r="BL356" s="3"/>
      <c r="BM356" s="3"/>
      <c r="BN356" s="3"/>
      <c r="BO356" s="3"/>
      <c r="BP356" s="3"/>
      <c r="BQ356" s="3"/>
      <c r="BR356" s="3"/>
      <c r="BS356" s="3"/>
      <c r="BT356" s="3"/>
      <c r="BU356" s="3"/>
      <c r="BV356" s="3"/>
      <c r="BW356" s="3"/>
      <c r="BX356" s="3"/>
      <c r="BY356" s="3"/>
      <c r="BZ356" s="3"/>
      <c r="CA356" s="3"/>
      <c r="CB356" s="3"/>
      <c r="CC356" s="3"/>
      <c r="CD356" s="3"/>
      <c r="CE356" s="3"/>
      <c r="CF356" s="3"/>
      <c r="CG356" s="3"/>
      <c r="CH356" s="3"/>
      <c r="CI356" s="3"/>
      <c r="CJ356" s="3"/>
      <c r="CK356" s="3"/>
      <c r="CL356" s="3"/>
      <c r="CM356" s="3"/>
      <c r="CN356" s="3"/>
    </row>
    <row r="357" spans="1:92" x14ac:dyDescent="0.3">
      <c r="A357" s="13"/>
      <c r="B357" s="3"/>
      <c r="C357" s="3"/>
      <c r="D357" s="3"/>
      <c r="E357" s="3"/>
      <c r="F357" s="3"/>
      <c r="G357" s="3"/>
      <c r="H357" s="3"/>
      <c r="I357" s="3"/>
      <c r="J357" s="1"/>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c r="BG357" s="3"/>
      <c r="BH357" s="3"/>
      <c r="BI357" s="3"/>
      <c r="BJ357" s="3"/>
      <c r="BK357" s="3"/>
      <c r="BL357" s="3"/>
      <c r="BM357" s="3"/>
      <c r="BN357" s="3"/>
      <c r="BO357" s="3"/>
      <c r="BP357" s="3"/>
      <c r="BQ357" s="3"/>
      <c r="BR357" s="3"/>
      <c r="BS357" s="3"/>
      <c r="BT357" s="3"/>
      <c r="BU357" s="3"/>
      <c r="BV357" s="3"/>
      <c r="BW357" s="3"/>
      <c r="BX357" s="3"/>
      <c r="BY357" s="3"/>
      <c r="BZ357" s="3"/>
      <c r="CA357" s="3"/>
      <c r="CB357" s="3"/>
      <c r="CC357" s="3"/>
      <c r="CD357" s="3"/>
      <c r="CE357" s="3"/>
      <c r="CF357" s="3"/>
      <c r="CG357" s="3"/>
      <c r="CH357" s="3"/>
      <c r="CI357" s="3"/>
      <c r="CJ357" s="3"/>
      <c r="CK357" s="3"/>
      <c r="CL357" s="3"/>
      <c r="CM357" s="3"/>
      <c r="CN357" s="3"/>
    </row>
    <row r="358" spans="1:92" x14ac:dyDescent="0.3">
      <c r="A358" s="13"/>
      <c r="B358" s="3"/>
      <c r="C358" s="3"/>
      <c r="D358" s="3"/>
      <c r="E358" s="3"/>
      <c r="F358" s="3"/>
      <c r="G358" s="3"/>
      <c r="H358" s="3"/>
      <c r="I358" s="3"/>
      <c r="J358" s="1"/>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c r="BG358" s="3"/>
      <c r="BH358" s="3"/>
      <c r="BI358" s="3"/>
      <c r="BJ358" s="3"/>
      <c r="BK358" s="3"/>
      <c r="BL358" s="3"/>
      <c r="BM358" s="3"/>
      <c r="BN358" s="3"/>
      <c r="BO358" s="3"/>
      <c r="BP358" s="3"/>
      <c r="BQ358" s="3"/>
      <c r="BR358" s="3"/>
      <c r="BS358" s="3"/>
      <c r="BT358" s="3"/>
      <c r="BU358" s="3"/>
      <c r="BV358" s="3"/>
      <c r="BW358" s="3"/>
      <c r="BX358" s="3"/>
      <c r="BY358" s="3"/>
      <c r="BZ358" s="3"/>
      <c r="CA358" s="3"/>
      <c r="CB358" s="3"/>
      <c r="CC358" s="3"/>
      <c r="CD358" s="3"/>
      <c r="CE358" s="3"/>
      <c r="CF358" s="3"/>
      <c r="CG358" s="3"/>
      <c r="CH358" s="3"/>
      <c r="CI358" s="3"/>
      <c r="CJ358" s="3"/>
      <c r="CK358" s="3"/>
      <c r="CL358" s="3"/>
      <c r="CM358" s="3"/>
      <c r="CN358" s="3"/>
    </row>
    <row r="359" spans="1:92" x14ac:dyDescent="0.3">
      <c r="A359" s="13"/>
      <c r="B359" s="3"/>
      <c r="C359" s="3"/>
      <c r="D359" s="3"/>
      <c r="E359" s="3"/>
      <c r="F359" s="3"/>
      <c r="G359" s="3"/>
      <c r="H359" s="3"/>
      <c r="I359" s="3"/>
      <c r="J359" s="1"/>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c r="BG359" s="3"/>
      <c r="BH359" s="3"/>
      <c r="BI359" s="3"/>
      <c r="BJ359" s="3"/>
      <c r="BK359" s="3"/>
      <c r="BL359" s="3"/>
      <c r="BM359" s="3"/>
      <c r="BN359" s="3"/>
      <c r="BO359" s="3"/>
      <c r="BP359" s="3"/>
      <c r="BQ359" s="3"/>
      <c r="BR359" s="3"/>
      <c r="BS359" s="3"/>
      <c r="BT359" s="3"/>
      <c r="BU359" s="3"/>
      <c r="BV359" s="3"/>
      <c r="BW359" s="3"/>
      <c r="BX359" s="3"/>
      <c r="BY359" s="3"/>
      <c r="BZ359" s="3"/>
      <c r="CA359" s="3"/>
      <c r="CB359" s="3"/>
      <c r="CC359" s="3"/>
      <c r="CD359" s="3"/>
      <c r="CE359" s="3"/>
      <c r="CF359" s="3"/>
      <c r="CG359" s="3"/>
      <c r="CH359" s="3"/>
      <c r="CI359" s="3"/>
      <c r="CJ359" s="3"/>
      <c r="CK359" s="3"/>
      <c r="CL359" s="3"/>
      <c r="CM359" s="3"/>
      <c r="CN359" s="3"/>
    </row>
    <row r="360" spans="1:92" x14ac:dyDescent="0.3">
      <c r="A360" s="13"/>
      <c r="B360" s="3"/>
      <c r="C360" s="3"/>
      <c r="D360" s="3"/>
      <c r="E360" s="3"/>
      <c r="F360" s="3"/>
      <c r="G360" s="3"/>
      <c r="H360" s="3"/>
      <c r="I360" s="3"/>
      <c r="J360" s="1"/>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c r="BG360" s="3"/>
      <c r="BH360" s="3"/>
      <c r="BI360" s="3"/>
      <c r="BJ360" s="3"/>
      <c r="BK360" s="3"/>
      <c r="BL360" s="3"/>
      <c r="BM360" s="3"/>
      <c r="BN360" s="3"/>
      <c r="BO360" s="3"/>
      <c r="BP360" s="3"/>
      <c r="BQ360" s="3"/>
      <c r="BR360" s="3"/>
      <c r="BS360" s="3"/>
      <c r="BT360" s="3"/>
      <c r="BU360" s="3"/>
      <c r="BV360" s="3"/>
      <c r="BW360" s="3"/>
      <c r="BX360" s="3"/>
      <c r="BY360" s="3"/>
      <c r="BZ360" s="3"/>
      <c r="CA360" s="3"/>
      <c r="CB360" s="3"/>
      <c r="CC360" s="3"/>
      <c r="CD360" s="3"/>
      <c r="CE360" s="3"/>
      <c r="CF360" s="3"/>
      <c r="CG360" s="3"/>
      <c r="CH360" s="3"/>
      <c r="CI360" s="3"/>
      <c r="CJ360" s="3"/>
      <c r="CK360" s="3"/>
      <c r="CL360" s="3"/>
      <c r="CM360" s="3"/>
      <c r="CN360" s="3"/>
    </row>
    <row r="361" spans="1:92" x14ac:dyDescent="0.3">
      <c r="A361" s="13"/>
      <c r="B361" s="3"/>
      <c r="C361" s="3"/>
      <c r="D361" s="3"/>
      <c r="E361" s="3"/>
      <c r="F361" s="3"/>
      <c r="G361" s="3"/>
      <c r="H361" s="3"/>
      <c r="I361" s="3"/>
      <c r="J361" s="1"/>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c r="BG361" s="3"/>
      <c r="BH361" s="3"/>
      <c r="BI361" s="3"/>
      <c r="BJ361" s="3"/>
      <c r="BK361" s="3"/>
      <c r="BL361" s="3"/>
      <c r="BM361" s="3"/>
      <c r="BN361" s="3"/>
      <c r="BO361" s="3"/>
      <c r="BP361" s="3"/>
      <c r="BQ361" s="3"/>
      <c r="BR361" s="3"/>
      <c r="BS361" s="3"/>
      <c r="BT361" s="3"/>
      <c r="BU361" s="3"/>
      <c r="BV361" s="3"/>
      <c r="BW361" s="3"/>
      <c r="BX361" s="3"/>
      <c r="BY361" s="3"/>
      <c r="BZ361" s="3"/>
      <c r="CA361" s="3"/>
      <c r="CB361" s="3"/>
      <c r="CC361" s="3"/>
      <c r="CD361" s="3"/>
      <c r="CE361" s="3"/>
      <c r="CF361" s="3"/>
      <c r="CG361" s="3"/>
      <c r="CH361" s="3"/>
      <c r="CI361" s="3"/>
      <c r="CJ361" s="3"/>
      <c r="CK361" s="3"/>
      <c r="CL361" s="3"/>
      <c r="CM361" s="3"/>
      <c r="CN361" s="3"/>
    </row>
    <row r="362" spans="1:92" x14ac:dyDescent="0.3">
      <c r="A362" s="13"/>
      <c r="B362" s="3"/>
      <c r="C362" s="3"/>
      <c r="D362" s="3"/>
      <c r="E362" s="3"/>
      <c r="F362" s="3"/>
      <c r="G362" s="3"/>
      <c r="H362" s="3"/>
      <c r="I362" s="3"/>
      <c r="J362" s="1"/>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c r="BG362" s="3"/>
      <c r="BH362" s="3"/>
      <c r="BI362" s="3"/>
      <c r="BJ362" s="3"/>
      <c r="BK362" s="3"/>
      <c r="BL362" s="3"/>
      <c r="BM362" s="3"/>
      <c r="BN362" s="3"/>
      <c r="BO362" s="3"/>
      <c r="BP362" s="3"/>
      <c r="BQ362" s="3"/>
      <c r="BR362" s="3"/>
      <c r="BS362" s="3"/>
      <c r="BT362" s="3"/>
      <c r="BU362" s="3"/>
      <c r="BV362" s="3"/>
      <c r="BW362" s="3"/>
      <c r="BX362" s="3"/>
      <c r="BY362" s="3"/>
      <c r="BZ362" s="3"/>
      <c r="CA362" s="3"/>
      <c r="CB362" s="3"/>
      <c r="CC362" s="3"/>
      <c r="CD362" s="3"/>
      <c r="CE362" s="3"/>
      <c r="CF362" s="3"/>
      <c r="CG362" s="3"/>
      <c r="CH362" s="3"/>
      <c r="CI362" s="3"/>
      <c r="CJ362" s="3"/>
      <c r="CK362" s="3"/>
      <c r="CL362" s="3"/>
      <c r="CM362" s="3"/>
      <c r="CN362" s="3"/>
    </row>
    <row r="363" spans="1:92" x14ac:dyDescent="0.3">
      <c r="A363" s="13"/>
      <c r="B363" s="3"/>
      <c r="C363" s="3"/>
      <c r="D363" s="3"/>
      <c r="E363" s="3"/>
      <c r="F363" s="3"/>
      <c r="G363" s="3"/>
      <c r="H363" s="3"/>
      <c r="I363" s="3"/>
      <c r="J363" s="1"/>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c r="BG363" s="3"/>
      <c r="BH363" s="3"/>
      <c r="BI363" s="3"/>
      <c r="BJ363" s="3"/>
      <c r="BK363" s="3"/>
      <c r="BL363" s="3"/>
      <c r="BM363" s="3"/>
      <c r="BN363" s="3"/>
      <c r="BO363" s="3"/>
      <c r="BP363" s="3"/>
      <c r="BQ363" s="3"/>
      <c r="BR363" s="3"/>
      <c r="BS363" s="3"/>
      <c r="BT363" s="3"/>
      <c r="BU363" s="3"/>
      <c r="BV363" s="3"/>
      <c r="BW363" s="3"/>
      <c r="BX363" s="3"/>
      <c r="BY363" s="3"/>
      <c r="BZ363" s="3"/>
      <c r="CA363" s="3"/>
      <c r="CB363" s="3"/>
      <c r="CC363" s="3"/>
      <c r="CD363" s="3"/>
      <c r="CE363" s="3"/>
      <c r="CF363" s="3"/>
      <c r="CG363" s="3"/>
      <c r="CH363" s="3"/>
      <c r="CI363" s="3"/>
      <c r="CJ363" s="3"/>
      <c r="CK363" s="3"/>
      <c r="CL363" s="3"/>
      <c r="CM363" s="3"/>
      <c r="CN363" s="3"/>
    </row>
    <row r="364" spans="1:92" x14ac:dyDescent="0.3">
      <c r="A364" s="13"/>
      <c r="B364" s="3"/>
      <c r="C364" s="3"/>
      <c r="D364" s="3"/>
      <c r="E364" s="3"/>
      <c r="F364" s="3"/>
      <c r="G364" s="3"/>
      <c r="H364" s="3"/>
      <c r="I364" s="3"/>
      <c r="J364" s="1"/>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c r="BG364" s="3"/>
      <c r="BH364" s="3"/>
      <c r="BI364" s="3"/>
      <c r="BJ364" s="3"/>
      <c r="BK364" s="3"/>
      <c r="BL364" s="3"/>
      <c r="BM364" s="3"/>
      <c r="BN364" s="3"/>
      <c r="BO364" s="3"/>
      <c r="BP364" s="3"/>
      <c r="BQ364" s="3"/>
      <c r="BR364" s="3"/>
      <c r="BS364" s="3"/>
      <c r="BT364" s="3"/>
      <c r="BU364" s="3"/>
      <c r="BV364" s="3"/>
      <c r="BW364" s="3"/>
      <c r="BX364" s="3"/>
      <c r="BY364" s="3"/>
      <c r="BZ364" s="3"/>
      <c r="CA364" s="3"/>
      <c r="CB364" s="3"/>
      <c r="CC364" s="3"/>
      <c r="CD364" s="3"/>
      <c r="CE364" s="3"/>
      <c r="CF364" s="3"/>
      <c r="CG364" s="3"/>
      <c r="CH364" s="3"/>
      <c r="CI364" s="3"/>
      <c r="CJ364" s="3"/>
      <c r="CK364" s="3"/>
      <c r="CL364" s="3"/>
      <c r="CM364" s="3"/>
      <c r="CN364" s="3"/>
    </row>
    <row r="365" spans="1:92" x14ac:dyDescent="0.3">
      <c r="A365" s="13"/>
      <c r="B365" s="3"/>
      <c r="C365" s="3"/>
      <c r="D365" s="3"/>
      <c r="E365" s="3"/>
      <c r="F365" s="3"/>
      <c r="G365" s="3"/>
      <c r="H365" s="3"/>
      <c r="I365" s="3"/>
      <c r="J365" s="1"/>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c r="BG365" s="3"/>
      <c r="BH365" s="3"/>
      <c r="BI365" s="3"/>
      <c r="BJ365" s="3"/>
      <c r="BK365" s="3"/>
      <c r="BL365" s="3"/>
      <c r="BM365" s="3"/>
      <c r="BN365" s="3"/>
      <c r="BO365" s="3"/>
      <c r="BP365" s="3"/>
      <c r="BQ365" s="3"/>
      <c r="BR365" s="3"/>
      <c r="BS365" s="3"/>
      <c r="BT365" s="3"/>
      <c r="BU365" s="3"/>
      <c r="BV365" s="3"/>
      <c r="BW365" s="3"/>
      <c r="BX365" s="3"/>
      <c r="BY365" s="3"/>
      <c r="BZ365" s="3"/>
      <c r="CA365" s="3"/>
      <c r="CB365" s="3"/>
      <c r="CC365" s="3"/>
      <c r="CD365" s="3"/>
      <c r="CE365" s="3"/>
      <c r="CF365" s="3"/>
      <c r="CG365" s="3"/>
      <c r="CH365" s="3"/>
      <c r="CI365" s="3"/>
      <c r="CJ365" s="3"/>
      <c r="CK365" s="3"/>
      <c r="CL365" s="3"/>
      <c r="CM365" s="3"/>
      <c r="CN365" s="3"/>
    </row>
    <row r="366" spans="1:92" x14ac:dyDescent="0.3">
      <c r="A366" s="13"/>
      <c r="B366" s="3"/>
      <c r="C366" s="3"/>
      <c r="D366" s="3"/>
      <c r="E366" s="3"/>
      <c r="F366" s="3"/>
      <c r="G366" s="3"/>
      <c r="H366" s="3"/>
      <c r="I366" s="3"/>
      <c r="J366" s="1"/>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c r="BG366" s="3"/>
      <c r="BH366" s="3"/>
      <c r="BI366" s="3"/>
      <c r="BJ366" s="3"/>
      <c r="BK366" s="3"/>
      <c r="BL366" s="3"/>
      <c r="BM366" s="3"/>
      <c r="BN366" s="3"/>
      <c r="BO366" s="3"/>
      <c r="BP366" s="3"/>
      <c r="BQ366" s="3"/>
      <c r="BR366" s="3"/>
      <c r="BS366" s="3"/>
      <c r="BT366" s="3"/>
      <c r="BU366" s="3"/>
      <c r="BV366" s="3"/>
      <c r="BW366" s="3"/>
      <c r="BX366" s="3"/>
      <c r="BY366" s="3"/>
      <c r="BZ366" s="3"/>
      <c r="CA366" s="3"/>
      <c r="CB366" s="3"/>
      <c r="CC366" s="3"/>
      <c r="CD366" s="3"/>
      <c r="CE366" s="3"/>
      <c r="CF366" s="3"/>
      <c r="CG366" s="3"/>
      <c r="CH366" s="3"/>
      <c r="CI366" s="3"/>
      <c r="CJ366" s="3"/>
      <c r="CK366" s="3"/>
      <c r="CL366" s="3"/>
      <c r="CM366" s="3"/>
      <c r="CN366" s="3"/>
    </row>
    <row r="367" spans="1:92" x14ac:dyDescent="0.3">
      <c r="A367" s="13"/>
      <c r="B367" s="3"/>
      <c r="C367" s="3"/>
      <c r="D367" s="3"/>
      <c r="E367" s="3"/>
      <c r="F367" s="3"/>
      <c r="G367" s="3"/>
      <c r="H367" s="3"/>
      <c r="I367" s="3"/>
      <c r="J367" s="1"/>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c r="BG367" s="3"/>
      <c r="BH367" s="3"/>
      <c r="BI367" s="3"/>
      <c r="BJ367" s="3"/>
      <c r="BK367" s="3"/>
      <c r="BL367" s="3"/>
      <c r="BM367" s="3"/>
      <c r="BN367" s="3"/>
      <c r="BO367" s="3"/>
      <c r="BP367" s="3"/>
      <c r="BQ367" s="3"/>
      <c r="BR367" s="3"/>
      <c r="BS367" s="3"/>
      <c r="BT367" s="3"/>
      <c r="BU367" s="3"/>
      <c r="BV367" s="3"/>
      <c r="BW367" s="3"/>
      <c r="BX367" s="3"/>
      <c r="BY367" s="3"/>
      <c r="BZ367" s="3"/>
      <c r="CA367" s="3"/>
      <c r="CB367" s="3"/>
      <c r="CC367" s="3"/>
      <c r="CD367" s="3"/>
      <c r="CE367" s="3"/>
      <c r="CF367" s="3"/>
      <c r="CG367" s="3"/>
      <c r="CH367" s="3"/>
      <c r="CI367" s="3"/>
      <c r="CJ367" s="3"/>
      <c r="CK367" s="3"/>
      <c r="CL367" s="3"/>
      <c r="CM367" s="3"/>
      <c r="CN367" s="3"/>
    </row>
    <row r="368" spans="1:92" x14ac:dyDescent="0.3">
      <c r="A368" s="13"/>
      <c r="B368" s="3"/>
      <c r="C368" s="3"/>
      <c r="D368" s="3"/>
      <c r="E368" s="3"/>
      <c r="F368" s="3"/>
      <c r="G368" s="3"/>
      <c r="H368" s="3"/>
      <c r="I368" s="3"/>
      <c r="J368" s="1"/>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c r="BG368" s="3"/>
      <c r="BH368" s="3"/>
      <c r="BI368" s="3"/>
      <c r="BJ368" s="3"/>
      <c r="BK368" s="3"/>
      <c r="BL368" s="3"/>
      <c r="BM368" s="3"/>
      <c r="BN368" s="3"/>
      <c r="BO368" s="3"/>
      <c r="BP368" s="3"/>
      <c r="BQ368" s="3"/>
      <c r="BR368" s="3"/>
      <c r="BS368" s="3"/>
      <c r="BT368" s="3"/>
      <c r="BU368" s="3"/>
      <c r="BV368" s="3"/>
      <c r="BW368" s="3"/>
      <c r="BX368" s="3"/>
      <c r="BY368" s="3"/>
      <c r="BZ368" s="3"/>
      <c r="CA368" s="3"/>
      <c r="CB368" s="3"/>
      <c r="CC368" s="3"/>
      <c r="CD368" s="3"/>
      <c r="CE368" s="3"/>
      <c r="CF368" s="3"/>
      <c r="CG368" s="3"/>
      <c r="CH368" s="3"/>
      <c r="CI368" s="3"/>
      <c r="CJ368" s="3"/>
      <c r="CK368" s="3"/>
      <c r="CL368" s="3"/>
      <c r="CM368" s="3"/>
      <c r="CN368" s="3"/>
    </row>
    <row r="369" spans="1:92" x14ac:dyDescent="0.3">
      <c r="A369" s="13"/>
      <c r="B369" s="3"/>
      <c r="C369" s="3"/>
      <c r="D369" s="3"/>
      <c r="E369" s="3"/>
      <c r="F369" s="3"/>
      <c r="G369" s="3"/>
      <c r="H369" s="3"/>
      <c r="I369" s="3"/>
      <c r="J369" s="1"/>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c r="BG369" s="3"/>
      <c r="BH369" s="3"/>
      <c r="BI369" s="3"/>
      <c r="BJ369" s="3"/>
      <c r="BK369" s="3"/>
      <c r="BL369" s="3"/>
      <c r="BM369" s="3"/>
      <c r="BN369" s="3"/>
      <c r="BO369" s="3"/>
      <c r="BP369" s="3"/>
      <c r="BQ369" s="3"/>
      <c r="BR369" s="3"/>
      <c r="BS369" s="3"/>
      <c r="BT369" s="3"/>
      <c r="BU369" s="3"/>
      <c r="BV369" s="3"/>
      <c r="BW369" s="3"/>
      <c r="BX369" s="3"/>
      <c r="BY369" s="3"/>
      <c r="BZ369" s="3"/>
      <c r="CA369" s="3"/>
      <c r="CB369" s="3"/>
      <c r="CC369" s="3"/>
      <c r="CD369" s="3"/>
      <c r="CE369" s="3"/>
      <c r="CF369" s="3"/>
      <c r="CG369" s="3"/>
      <c r="CH369" s="3"/>
      <c r="CI369" s="3"/>
      <c r="CJ369" s="3"/>
      <c r="CK369" s="3"/>
      <c r="CL369" s="3"/>
      <c r="CM369" s="3"/>
      <c r="CN369" s="3"/>
    </row>
    <row r="370" spans="1:92" x14ac:dyDescent="0.3">
      <c r="A370" s="13"/>
      <c r="B370" s="3"/>
      <c r="C370" s="3"/>
      <c r="D370" s="3"/>
      <c r="E370" s="3"/>
      <c r="F370" s="3"/>
      <c r="G370" s="3"/>
      <c r="H370" s="3"/>
      <c r="I370" s="3"/>
      <c r="J370" s="1"/>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c r="BG370" s="3"/>
      <c r="BH370" s="3"/>
      <c r="BI370" s="3"/>
      <c r="BJ370" s="3"/>
      <c r="BK370" s="3"/>
      <c r="BL370" s="3"/>
      <c r="BM370" s="3"/>
      <c r="BN370" s="3"/>
      <c r="BO370" s="3"/>
      <c r="BP370" s="3"/>
      <c r="BQ370" s="3"/>
      <c r="BR370" s="3"/>
      <c r="BS370" s="3"/>
      <c r="BT370" s="3"/>
      <c r="BU370" s="3"/>
      <c r="BV370" s="3"/>
      <c r="BW370" s="3"/>
      <c r="BX370" s="3"/>
      <c r="BY370" s="3"/>
      <c r="BZ370" s="3"/>
      <c r="CA370" s="3"/>
      <c r="CB370" s="3"/>
      <c r="CC370" s="3"/>
      <c r="CD370" s="3"/>
      <c r="CE370" s="3"/>
      <c r="CF370" s="3"/>
      <c r="CG370" s="3"/>
      <c r="CH370" s="3"/>
      <c r="CI370" s="3"/>
      <c r="CJ370" s="3"/>
      <c r="CK370" s="3"/>
      <c r="CL370" s="3"/>
      <c r="CM370" s="3"/>
      <c r="CN370" s="3"/>
    </row>
    <row r="371" spans="1:92" x14ac:dyDescent="0.3">
      <c r="A371" s="13"/>
      <c r="B371" s="3"/>
      <c r="C371" s="3"/>
      <c r="D371" s="3"/>
      <c r="E371" s="3"/>
      <c r="F371" s="3"/>
      <c r="G371" s="3"/>
      <c r="H371" s="3"/>
      <c r="I371" s="3"/>
      <c r="J371" s="1"/>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c r="BG371" s="3"/>
      <c r="BH371" s="3"/>
      <c r="BI371" s="3"/>
      <c r="BJ371" s="3"/>
      <c r="BK371" s="3"/>
      <c r="BL371" s="3"/>
      <c r="BM371" s="3"/>
      <c r="BN371" s="3"/>
      <c r="BO371" s="3"/>
      <c r="BP371" s="3"/>
      <c r="BQ371" s="3"/>
      <c r="BR371" s="3"/>
      <c r="BS371" s="3"/>
      <c r="BT371" s="3"/>
      <c r="BU371" s="3"/>
      <c r="BV371" s="3"/>
      <c r="BW371" s="3"/>
      <c r="BX371" s="3"/>
      <c r="BY371" s="3"/>
      <c r="BZ371" s="3"/>
      <c r="CA371" s="3"/>
      <c r="CB371" s="3"/>
      <c r="CC371" s="3"/>
      <c r="CD371" s="3"/>
      <c r="CE371" s="3"/>
      <c r="CF371" s="3"/>
      <c r="CG371" s="3"/>
      <c r="CH371" s="3"/>
      <c r="CI371" s="3"/>
      <c r="CJ371" s="3"/>
      <c r="CK371" s="3"/>
      <c r="CL371" s="3"/>
      <c r="CM371" s="3"/>
      <c r="CN371" s="3"/>
    </row>
    <row r="372" spans="1:92" x14ac:dyDescent="0.3">
      <c r="A372" s="13"/>
      <c r="B372" s="3"/>
      <c r="C372" s="3"/>
      <c r="D372" s="3"/>
      <c r="E372" s="3"/>
      <c r="F372" s="3"/>
      <c r="G372" s="3"/>
      <c r="H372" s="3"/>
      <c r="I372" s="3"/>
      <c r="J372" s="1"/>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c r="BG372" s="3"/>
      <c r="BH372" s="3"/>
      <c r="BI372" s="3"/>
      <c r="BJ372" s="3"/>
      <c r="BK372" s="3"/>
      <c r="BL372" s="3"/>
      <c r="BM372" s="3"/>
      <c r="BN372" s="3"/>
      <c r="BO372" s="3"/>
      <c r="BP372" s="3"/>
      <c r="BQ372" s="3"/>
      <c r="BR372" s="3"/>
      <c r="BS372" s="3"/>
      <c r="BT372" s="3"/>
      <c r="BU372" s="3"/>
      <c r="BV372" s="3"/>
      <c r="BW372" s="3"/>
      <c r="BX372" s="3"/>
      <c r="BY372" s="3"/>
      <c r="BZ372" s="3"/>
      <c r="CA372" s="3"/>
      <c r="CB372" s="3"/>
      <c r="CC372" s="3"/>
      <c r="CD372" s="3"/>
      <c r="CE372" s="3"/>
      <c r="CF372" s="3"/>
      <c r="CG372" s="3"/>
      <c r="CH372" s="3"/>
      <c r="CI372" s="3"/>
      <c r="CJ372" s="3"/>
      <c r="CK372" s="3"/>
      <c r="CL372" s="3"/>
      <c r="CM372" s="3"/>
      <c r="CN372" s="3"/>
    </row>
    <row r="373" spans="1:92" x14ac:dyDescent="0.3">
      <c r="A373" s="13"/>
      <c r="B373" s="3"/>
      <c r="C373" s="3"/>
      <c r="D373" s="3"/>
      <c r="E373" s="3"/>
      <c r="F373" s="3"/>
      <c r="G373" s="3"/>
      <c r="H373" s="3"/>
      <c r="I373" s="3"/>
      <c r="J373" s="1"/>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c r="BG373" s="3"/>
      <c r="BH373" s="3"/>
      <c r="BI373" s="3"/>
      <c r="BJ373" s="3"/>
      <c r="BK373" s="3"/>
      <c r="BL373" s="3"/>
      <c r="BM373" s="3"/>
      <c r="BN373" s="3"/>
      <c r="BO373" s="3"/>
      <c r="BP373" s="3"/>
      <c r="BQ373" s="3"/>
      <c r="BR373" s="3"/>
      <c r="BS373" s="3"/>
      <c r="BT373" s="3"/>
      <c r="BU373" s="3"/>
      <c r="BV373" s="3"/>
      <c r="BW373" s="3"/>
      <c r="BX373" s="3"/>
      <c r="BY373" s="3"/>
      <c r="BZ373" s="3"/>
      <c r="CA373" s="3"/>
      <c r="CB373" s="3"/>
      <c r="CC373" s="3"/>
      <c r="CD373" s="3"/>
      <c r="CE373" s="3"/>
      <c r="CF373" s="3"/>
      <c r="CG373" s="3"/>
      <c r="CH373" s="3"/>
      <c r="CI373" s="3"/>
      <c r="CJ373" s="3"/>
      <c r="CK373" s="3"/>
      <c r="CL373" s="3"/>
      <c r="CM373" s="3"/>
      <c r="CN373" s="3"/>
    </row>
    <row r="374" spans="1:92" x14ac:dyDescent="0.3">
      <c r="A374" s="13"/>
      <c r="B374" s="3"/>
      <c r="C374" s="3"/>
      <c r="D374" s="3"/>
      <c r="E374" s="3"/>
      <c r="F374" s="3"/>
      <c r="G374" s="3"/>
      <c r="H374" s="3"/>
      <c r="I374" s="3"/>
      <c r="J374" s="1"/>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c r="BG374" s="3"/>
      <c r="BH374" s="3"/>
      <c r="BI374" s="3"/>
      <c r="BJ374" s="3"/>
      <c r="BK374" s="3"/>
      <c r="BL374" s="3"/>
      <c r="BM374" s="3"/>
      <c r="BN374" s="3"/>
      <c r="BO374" s="3"/>
      <c r="BP374" s="3"/>
      <c r="BQ374" s="3"/>
      <c r="BR374" s="3"/>
      <c r="BS374" s="3"/>
      <c r="BT374" s="3"/>
      <c r="BU374" s="3"/>
      <c r="BV374" s="3"/>
      <c r="BW374" s="3"/>
      <c r="BX374" s="3"/>
      <c r="BY374" s="3"/>
      <c r="BZ374" s="3"/>
      <c r="CA374" s="3"/>
      <c r="CB374" s="3"/>
      <c r="CC374" s="3"/>
      <c r="CD374" s="3"/>
      <c r="CE374" s="3"/>
      <c r="CF374" s="3"/>
      <c r="CG374" s="3"/>
      <c r="CH374" s="3"/>
      <c r="CI374" s="3"/>
      <c r="CJ374" s="3"/>
      <c r="CK374" s="3"/>
      <c r="CL374" s="3"/>
      <c r="CM374" s="3"/>
      <c r="CN374" s="3"/>
    </row>
    <row r="375" spans="1:92" x14ac:dyDescent="0.3">
      <c r="A375" s="13"/>
      <c r="B375" s="3"/>
      <c r="C375" s="3"/>
      <c r="D375" s="3"/>
      <c r="E375" s="3"/>
      <c r="F375" s="3"/>
      <c r="G375" s="3"/>
      <c r="H375" s="3"/>
      <c r="I375" s="3"/>
      <c r="J375" s="1"/>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c r="BG375" s="3"/>
      <c r="BH375" s="3"/>
      <c r="BI375" s="3"/>
      <c r="BJ375" s="3"/>
      <c r="BK375" s="3"/>
      <c r="BL375" s="3"/>
      <c r="BM375" s="3"/>
      <c r="BN375" s="3"/>
      <c r="BO375" s="3"/>
      <c r="BP375" s="3"/>
      <c r="BQ375" s="3"/>
      <c r="BR375" s="3"/>
      <c r="BS375" s="3"/>
      <c r="BT375" s="3"/>
      <c r="BU375" s="3"/>
      <c r="BV375" s="3"/>
      <c r="BW375" s="3"/>
      <c r="BX375" s="3"/>
      <c r="BY375" s="3"/>
      <c r="BZ375" s="3"/>
      <c r="CA375" s="3"/>
      <c r="CB375" s="3"/>
      <c r="CC375" s="3"/>
      <c r="CD375" s="3"/>
      <c r="CE375" s="3"/>
      <c r="CF375" s="3"/>
      <c r="CG375" s="3"/>
      <c r="CH375" s="3"/>
      <c r="CI375" s="3"/>
      <c r="CJ375" s="3"/>
      <c r="CK375" s="3"/>
      <c r="CL375" s="3"/>
      <c r="CM375" s="3"/>
      <c r="CN375" s="3"/>
    </row>
    <row r="376" spans="1:92" x14ac:dyDescent="0.3">
      <c r="A376" s="13"/>
      <c r="B376" s="3"/>
      <c r="C376" s="3"/>
      <c r="D376" s="3"/>
      <c r="E376" s="3"/>
      <c r="F376" s="3"/>
      <c r="G376" s="3"/>
      <c r="H376" s="3"/>
      <c r="I376" s="3"/>
      <c r="J376" s="1"/>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c r="BG376" s="3"/>
      <c r="BH376" s="3"/>
      <c r="BI376" s="3"/>
      <c r="BJ376" s="3"/>
      <c r="BK376" s="3"/>
      <c r="BL376" s="3"/>
      <c r="BM376" s="3"/>
      <c r="BN376" s="3"/>
      <c r="BO376" s="3"/>
      <c r="BP376" s="3"/>
      <c r="BQ376" s="3"/>
      <c r="BR376" s="3"/>
      <c r="BS376" s="3"/>
      <c r="BT376" s="3"/>
      <c r="BU376" s="3"/>
      <c r="BV376" s="3"/>
      <c r="BW376" s="3"/>
      <c r="BX376" s="3"/>
      <c r="BY376" s="3"/>
      <c r="BZ376" s="3"/>
      <c r="CA376" s="3"/>
      <c r="CB376" s="3"/>
      <c r="CC376" s="3"/>
      <c r="CD376" s="3"/>
      <c r="CE376" s="3"/>
      <c r="CF376" s="3"/>
      <c r="CG376" s="3"/>
      <c r="CH376" s="3"/>
      <c r="CI376" s="3"/>
      <c r="CJ376" s="3"/>
      <c r="CK376" s="3"/>
      <c r="CL376" s="3"/>
      <c r="CM376" s="3"/>
      <c r="CN376" s="3"/>
    </row>
    <row r="377" spans="1:92" x14ac:dyDescent="0.3">
      <c r="A377" s="13"/>
      <c r="B377" s="3"/>
      <c r="C377" s="3"/>
      <c r="D377" s="3"/>
      <c r="E377" s="3"/>
      <c r="F377" s="3"/>
      <c r="G377" s="3"/>
      <c r="H377" s="3"/>
      <c r="I377" s="3"/>
      <c r="J377" s="1"/>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c r="BG377" s="3"/>
      <c r="BH377" s="3"/>
      <c r="BI377" s="3"/>
      <c r="BJ377" s="3"/>
      <c r="BK377" s="3"/>
      <c r="BL377" s="3"/>
      <c r="BM377" s="3"/>
      <c r="BN377" s="3"/>
      <c r="BO377" s="3"/>
      <c r="BP377" s="3"/>
      <c r="BQ377" s="3"/>
      <c r="BR377" s="3"/>
      <c r="BS377" s="3"/>
      <c r="BT377" s="3"/>
      <c r="BU377" s="3"/>
      <c r="BV377" s="3"/>
      <c r="BW377" s="3"/>
      <c r="BX377" s="3"/>
      <c r="BY377" s="3"/>
      <c r="BZ377" s="3"/>
      <c r="CA377" s="3"/>
      <c r="CB377" s="3"/>
      <c r="CC377" s="3"/>
      <c r="CD377" s="3"/>
      <c r="CE377" s="3"/>
      <c r="CF377" s="3"/>
      <c r="CG377" s="3"/>
      <c r="CH377" s="3"/>
      <c r="CI377" s="3"/>
      <c r="CJ377" s="3"/>
      <c r="CK377" s="3"/>
      <c r="CL377" s="3"/>
      <c r="CM377" s="3"/>
      <c r="CN377" s="3"/>
    </row>
    <row r="378" spans="1:92" x14ac:dyDescent="0.3">
      <c r="A378" s="13"/>
      <c r="B378" s="3"/>
      <c r="C378" s="3"/>
      <c r="D378" s="3"/>
      <c r="E378" s="3"/>
      <c r="F378" s="3"/>
      <c r="G378" s="3"/>
      <c r="H378" s="3"/>
      <c r="I378" s="3"/>
      <c r="J378" s="1"/>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c r="BG378" s="3"/>
      <c r="BH378" s="3"/>
      <c r="BI378" s="3"/>
      <c r="BJ378" s="3"/>
      <c r="BK378" s="3"/>
      <c r="BL378" s="3"/>
      <c r="BM378" s="3"/>
      <c r="BN378" s="3"/>
      <c r="BO378" s="3"/>
      <c r="BP378" s="3"/>
      <c r="BQ378" s="3"/>
      <c r="BR378" s="3"/>
      <c r="BS378" s="3"/>
      <c r="BT378" s="3"/>
      <c r="BU378" s="3"/>
      <c r="BV378" s="3"/>
      <c r="BW378" s="3"/>
      <c r="BX378" s="3"/>
      <c r="BY378" s="3"/>
      <c r="BZ378" s="3"/>
      <c r="CA378" s="3"/>
      <c r="CB378" s="3"/>
      <c r="CC378" s="3"/>
      <c r="CD378" s="3"/>
      <c r="CE378" s="3"/>
      <c r="CF378" s="3"/>
      <c r="CG378" s="3"/>
      <c r="CH378" s="3"/>
      <c r="CI378" s="3"/>
      <c r="CJ378" s="3"/>
      <c r="CK378" s="3"/>
      <c r="CL378" s="3"/>
      <c r="CM378" s="3"/>
      <c r="CN378" s="3"/>
    </row>
    <row r="379" spans="1:92" x14ac:dyDescent="0.3">
      <c r="A379" s="13"/>
      <c r="B379" s="3"/>
      <c r="C379" s="3"/>
      <c r="D379" s="3"/>
      <c r="E379" s="3"/>
      <c r="F379" s="3"/>
      <c r="G379" s="3"/>
      <c r="H379" s="3"/>
      <c r="I379" s="3"/>
      <c r="J379" s="1"/>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c r="BG379" s="3"/>
      <c r="BH379" s="3"/>
      <c r="BI379" s="3"/>
      <c r="BJ379" s="3"/>
      <c r="BK379" s="3"/>
      <c r="BL379" s="3"/>
      <c r="BM379" s="3"/>
      <c r="BN379" s="3"/>
      <c r="BO379" s="3"/>
      <c r="BP379" s="3"/>
      <c r="BQ379" s="3"/>
      <c r="BR379" s="3"/>
      <c r="BS379" s="3"/>
      <c r="BT379" s="3"/>
      <c r="BU379" s="3"/>
      <c r="BV379" s="3"/>
      <c r="BW379" s="3"/>
      <c r="BX379" s="3"/>
      <c r="BY379" s="3"/>
      <c r="BZ379" s="3"/>
      <c r="CA379" s="3"/>
      <c r="CB379" s="3"/>
      <c r="CC379" s="3"/>
      <c r="CD379" s="3"/>
      <c r="CE379" s="3"/>
      <c r="CF379" s="3"/>
      <c r="CG379" s="3"/>
      <c r="CH379" s="3"/>
      <c r="CI379" s="3"/>
      <c r="CJ379" s="3"/>
      <c r="CK379" s="3"/>
      <c r="CL379" s="3"/>
      <c r="CM379" s="3"/>
      <c r="CN379" s="3"/>
    </row>
    <row r="380" spans="1:92" x14ac:dyDescent="0.3">
      <c r="A380" s="13"/>
      <c r="B380" s="3"/>
      <c r="C380" s="3"/>
      <c r="D380" s="3"/>
      <c r="E380" s="3"/>
      <c r="F380" s="3"/>
      <c r="G380" s="3"/>
      <c r="H380" s="3"/>
      <c r="I380" s="3"/>
      <c r="J380" s="1"/>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c r="BG380" s="3"/>
      <c r="BH380" s="3"/>
      <c r="BI380" s="3"/>
      <c r="BJ380" s="3"/>
      <c r="BK380" s="3"/>
      <c r="BL380" s="3"/>
      <c r="BM380" s="3"/>
      <c r="BN380" s="3"/>
      <c r="BO380" s="3"/>
      <c r="BP380" s="3"/>
      <c r="BQ380" s="3"/>
      <c r="BR380" s="3"/>
      <c r="BS380" s="3"/>
      <c r="BT380" s="3"/>
      <c r="BU380" s="3"/>
      <c r="BV380" s="3"/>
      <c r="BW380" s="3"/>
      <c r="BX380" s="3"/>
      <c r="BY380" s="3"/>
      <c r="BZ380" s="3"/>
      <c r="CA380" s="3"/>
      <c r="CB380" s="3"/>
      <c r="CC380" s="3"/>
      <c r="CD380" s="3"/>
      <c r="CE380" s="3"/>
      <c r="CF380" s="3"/>
      <c r="CG380" s="3"/>
      <c r="CH380" s="3"/>
      <c r="CI380" s="3"/>
      <c r="CJ380" s="3"/>
      <c r="CK380" s="3"/>
      <c r="CL380" s="3"/>
      <c r="CM380" s="3"/>
      <c r="CN380" s="3"/>
    </row>
    <row r="381" spans="1:92" x14ac:dyDescent="0.3">
      <c r="A381" s="13"/>
      <c r="B381" s="3"/>
      <c r="C381" s="3"/>
      <c r="D381" s="3"/>
      <c r="E381" s="3"/>
      <c r="F381" s="3"/>
      <c r="G381" s="3"/>
      <c r="H381" s="3"/>
      <c r="I381" s="3"/>
      <c r="J381" s="1"/>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c r="BG381" s="3"/>
      <c r="BH381" s="3"/>
      <c r="BI381" s="3"/>
      <c r="BJ381" s="3"/>
      <c r="BK381" s="3"/>
      <c r="BL381" s="3"/>
      <c r="BM381" s="3"/>
      <c r="BN381" s="3"/>
      <c r="BO381" s="3"/>
      <c r="BP381" s="3"/>
      <c r="BQ381" s="3"/>
      <c r="BR381" s="3"/>
      <c r="BS381" s="3"/>
      <c r="BT381" s="3"/>
      <c r="BU381" s="3"/>
      <c r="BV381" s="3"/>
      <c r="BW381" s="3"/>
      <c r="BX381" s="3"/>
      <c r="BY381" s="3"/>
      <c r="BZ381" s="3"/>
      <c r="CA381" s="3"/>
      <c r="CB381" s="3"/>
      <c r="CC381" s="3"/>
      <c r="CD381" s="3"/>
      <c r="CE381" s="3"/>
      <c r="CF381" s="3"/>
      <c r="CG381" s="3"/>
      <c r="CH381" s="3"/>
      <c r="CI381" s="3"/>
      <c r="CJ381" s="3"/>
      <c r="CK381" s="3"/>
      <c r="CL381" s="3"/>
      <c r="CM381" s="3"/>
      <c r="CN381" s="3"/>
    </row>
    <row r="382" spans="1:92" x14ac:dyDescent="0.3">
      <c r="A382" s="13"/>
      <c r="B382" s="3"/>
      <c r="C382" s="3"/>
      <c r="D382" s="3"/>
      <c r="E382" s="3"/>
      <c r="F382" s="3"/>
      <c r="G382" s="3"/>
      <c r="H382" s="3"/>
      <c r="I382" s="3"/>
      <c r="J382" s="1"/>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c r="BG382" s="3"/>
      <c r="BH382" s="3"/>
      <c r="BI382" s="3"/>
      <c r="BJ382" s="3"/>
      <c r="BK382" s="3"/>
      <c r="BL382" s="3"/>
      <c r="BM382" s="3"/>
      <c r="BN382" s="3"/>
      <c r="BO382" s="3"/>
      <c r="BP382" s="3"/>
      <c r="BQ382" s="3"/>
      <c r="BR382" s="3"/>
      <c r="BS382" s="3"/>
      <c r="BT382" s="3"/>
      <c r="BU382" s="3"/>
      <c r="BV382" s="3"/>
      <c r="BW382" s="3"/>
      <c r="BX382" s="3"/>
      <c r="BY382" s="3"/>
      <c r="BZ382" s="3"/>
      <c r="CA382" s="3"/>
      <c r="CB382" s="3"/>
      <c r="CC382" s="3"/>
      <c r="CD382" s="3"/>
      <c r="CE382" s="3"/>
      <c r="CF382" s="3"/>
      <c r="CG382" s="3"/>
      <c r="CH382" s="3"/>
      <c r="CI382" s="3"/>
      <c r="CJ382" s="3"/>
      <c r="CK382" s="3"/>
      <c r="CL382" s="3"/>
      <c r="CM382" s="3"/>
      <c r="CN382" s="3"/>
    </row>
    <row r="383" spans="1:92" x14ac:dyDescent="0.3">
      <c r="A383" s="13"/>
      <c r="B383" s="3"/>
      <c r="C383" s="3"/>
      <c r="D383" s="3"/>
      <c r="E383" s="3"/>
      <c r="F383" s="3"/>
      <c r="G383" s="3"/>
      <c r="H383" s="3"/>
      <c r="I383" s="3"/>
      <c r="J383" s="1"/>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c r="BF383" s="3"/>
      <c r="BG383" s="3"/>
      <c r="BH383" s="3"/>
      <c r="BI383" s="3"/>
      <c r="BJ383" s="3"/>
      <c r="BK383" s="3"/>
      <c r="BL383" s="3"/>
      <c r="BM383" s="3"/>
      <c r="BN383" s="3"/>
      <c r="BO383" s="3"/>
      <c r="BP383" s="3"/>
      <c r="BQ383" s="3"/>
      <c r="BR383" s="3"/>
      <c r="BS383" s="3"/>
      <c r="BT383" s="3"/>
      <c r="BU383" s="3"/>
      <c r="BV383" s="3"/>
      <c r="BW383" s="3"/>
      <c r="BX383" s="3"/>
      <c r="BY383" s="3"/>
      <c r="BZ383" s="3"/>
      <c r="CA383" s="3"/>
      <c r="CB383" s="3"/>
      <c r="CC383" s="3"/>
      <c r="CD383" s="3"/>
      <c r="CE383" s="3"/>
      <c r="CF383" s="3"/>
      <c r="CG383" s="3"/>
      <c r="CH383" s="3"/>
      <c r="CI383" s="3"/>
      <c r="CJ383" s="3"/>
      <c r="CK383" s="3"/>
      <c r="CL383" s="3"/>
      <c r="CM383" s="3"/>
      <c r="CN383" s="3"/>
    </row>
    <row r="384" spans="1:92" x14ac:dyDescent="0.3">
      <c r="A384" s="13"/>
      <c r="B384" s="3"/>
      <c r="C384" s="3"/>
      <c r="D384" s="3"/>
      <c r="E384" s="3"/>
      <c r="F384" s="3"/>
      <c r="G384" s="3"/>
      <c r="H384" s="3"/>
      <c r="I384" s="3"/>
      <c r="J384" s="1"/>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c r="BF384" s="3"/>
      <c r="BG384" s="3"/>
      <c r="BH384" s="3"/>
      <c r="BI384" s="3"/>
      <c r="BJ384" s="3"/>
      <c r="BK384" s="3"/>
      <c r="BL384" s="3"/>
      <c r="BM384" s="3"/>
      <c r="BN384" s="3"/>
      <c r="BO384" s="3"/>
      <c r="BP384" s="3"/>
      <c r="BQ384" s="3"/>
      <c r="BR384" s="3"/>
      <c r="BS384" s="3"/>
      <c r="BT384" s="3"/>
      <c r="BU384" s="3"/>
      <c r="BV384" s="3"/>
      <c r="BW384" s="3"/>
      <c r="BX384" s="3"/>
      <c r="BY384" s="3"/>
      <c r="BZ384" s="3"/>
      <c r="CA384" s="3"/>
      <c r="CB384" s="3"/>
      <c r="CC384" s="3"/>
      <c r="CD384" s="3"/>
      <c r="CE384" s="3"/>
      <c r="CF384" s="3"/>
      <c r="CG384" s="3"/>
      <c r="CH384" s="3"/>
      <c r="CI384" s="3"/>
      <c r="CJ384" s="3"/>
      <c r="CK384" s="3"/>
      <c r="CL384" s="3"/>
      <c r="CM384" s="3"/>
      <c r="CN384" s="3"/>
    </row>
    <row r="385" spans="1:92" x14ac:dyDescent="0.3">
      <c r="A385" s="13"/>
      <c r="B385" s="3"/>
      <c r="C385" s="3"/>
      <c r="D385" s="3"/>
      <c r="E385" s="3"/>
      <c r="F385" s="3"/>
      <c r="G385" s="3"/>
      <c r="H385" s="3"/>
      <c r="I385" s="3"/>
      <c r="J385" s="1"/>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3"/>
      <c r="BG385" s="3"/>
      <c r="BH385" s="3"/>
      <c r="BI385" s="3"/>
      <c r="BJ385" s="3"/>
      <c r="BK385" s="3"/>
      <c r="BL385" s="3"/>
      <c r="BM385" s="3"/>
      <c r="BN385" s="3"/>
      <c r="BO385" s="3"/>
      <c r="BP385" s="3"/>
      <c r="BQ385" s="3"/>
      <c r="BR385" s="3"/>
      <c r="BS385" s="3"/>
      <c r="BT385" s="3"/>
      <c r="BU385" s="3"/>
      <c r="BV385" s="3"/>
      <c r="BW385" s="3"/>
      <c r="BX385" s="3"/>
      <c r="BY385" s="3"/>
      <c r="BZ385" s="3"/>
      <c r="CA385" s="3"/>
      <c r="CB385" s="3"/>
      <c r="CC385" s="3"/>
      <c r="CD385" s="3"/>
      <c r="CE385" s="3"/>
      <c r="CF385" s="3"/>
      <c r="CG385" s="3"/>
      <c r="CH385" s="3"/>
      <c r="CI385" s="3"/>
      <c r="CJ385" s="3"/>
      <c r="CK385" s="3"/>
      <c r="CL385" s="3"/>
      <c r="CM385" s="3"/>
      <c r="CN385" s="3"/>
    </row>
    <row r="386" spans="1:92" x14ac:dyDescent="0.3">
      <c r="A386" s="13"/>
      <c r="B386" s="3"/>
      <c r="C386" s="3"/>
      <c r="D386" s="3"/>
      <c r="E386" s="3"/>
      <c r="F386" s="3"/>
      <c r="G386" s="3"/>
      <c r="H386" s="3"/>
      <c r="I386" s="3"/>
      <c r="J386" s="1"/>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c r="BD386" s="3"/>
      <c r="BE386" s="3"/>
      <c r="BF386" s="3"/>
      <c r="BG386" s="3"/>
      <c r="BH386" s="3"/>
      <c r="BI386" s="3"/>
      <c r="BJ386" s="3"/>
      <c r="BK386" s="3"/>
      <c r="BL386" s="3"/>
      <c r="BM386" s="3"/>
      <c r="BN386" s="3"/>
      <c r="BO386" s="3"/>
      <c r="BP386" s="3"/>
      <c r="BQ386" s="3"/>
      <c r="BR386" s="3"/>
      <c r="BS386" s="3"/>
      <c r="BT386" s="3"/>
      <c r="BU386" s="3"/>
      <c r="BV386" s="3"/>
      <c r="BW386" s="3"/>
      <c r="BX386" s="3"/>
      <c r="BY386" s="3"/>
      <c r="BZ386" s="3"/>
      <c r="CA386" s="3"/>
      <c r="CB386" s="3"/>
      <c r="CC386" s="3"/>
      <c r="CD386" s="3"/>
      <c r="CE386" s="3"/>
      <c r="CF386" s="3"/>
      <c r="CG386" s="3"/>
      <c r="CH386" s="3"/>
      <c r="CI386" s="3"/>
      <c r="CJ386" s="3"/>
      <c r="CK386" s="3"/>
      <c r="CL386" s="3"/>
      <c r="CM386" s="3"/>
      <c r="CN386" s="3"/>
    </row>
    <row r="387" spans="1:92" x14ac:dyDescent="0.3">
      <c r="A387" s="13"/>
      <c r="B387" s="3"/>
      <c r="C387" s="3"/>
      <c r="D387" s="3"/>
      <c r="E387" s="3"/>
      <c r="F387" s="3"/>
      <c r="G387" s="3"/>
      <c r="H387" s="3"/>
      <c r="I387" s="3"/>
      <c r="J387" s="1"/>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c r="BD387" s="3"/>
      <c r="BE387" s="3"/>
      <c r="BF387" s="3"/>
      <c r="BG387" s="3"/>
      <c r="BH387" s="3"/>
      <c r="BI387" s="3"/>
      <c r="BJ387" s="3"/>
      <c r="BK387" s="3"/>
      <c r="BL387" s="3"/>
      <c r="BM387" s="3"/>
      <c r="BN387" s="3"/>
      <c r="BO387" s="3"/>
      <c r="BP387" s="3"/>
      <c r="BQ387" s="3"/>
      <c r="BR387" s="3"/>
      <c r="BS387" s="3"/>
      <c r="BT387" s="3"/>
      <c r="BU387" s="3"/>
      <c r="BV387" s="3"/>
      <c r="BW387" s="3"/>
      <c r="BX387" s="3"/>
      <c r="BY387" s="3"/>
      <c r="BZ387" s="3"/>
      <c r="CA387" s="3"/>
      <c r="CB387" s="3"/>
      <c r="CC387" s="3"/>
      <c r="CD387" s="3"/>
      <c r="CE387" s="3"/>
      <c r="CF387" s="3"/>
      <c r="CG387" s="3"/>
      <c r="CH387" s="3"/>
      <c r="CI387" s="3"/>
      <c r="CJ387" s="3"/>
      <c r="CK387" s="3"/>
      <c r="CL387" s="3"/>
      <c r="CM387" s="3"/>
      <c r="CN387" s="3"/>
    </row>
    <row r="388" spans="1:92" x14ac:dyDescent="0.3">
      <c r="A388" s="13"/>
      <c r="B388" s="3"/>
      <c r="C388" s="3"/>
      <c r="D388" s="3"/>
      <c r="E388" s="3"/>
      <c r="F388" s="3"/>
      <c r="G388" s="3"/>
      <c r="H388" s="3"/>
      <c r="I388" s="3"/>
      <c r="J388" s="1"/>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c r="BF388" s="3"/>
      <c r="BG388" s="3"/>
      <c r="BH388" s="3"/>
      <c r="BI388" s="3"/>
      <c r="BJ388" s="3"/>
      <c r="BK388" s="3"/>
      <c r="BL388" s="3"/>
      <c r="BM388" s="3"/>
      <c r="BN388" s="3"/>
      <c r="BO388" s="3"/>
      <c r="BP388" s="3"/>
      <c r="BQ388" s="3"/>
      <c r="BR388" s="3"/>
      <c r="BS388" s="3"/>
      <c r="BT388" s="3"/>
      <c r="BU388" s="3"/>
      <c r="BV388" s="3"/>
      <c r="BW388" s="3"/>
      <c r="BX388" s="3"/>
      <c r="BY388" s="3"/>
      <c r="BZ388" s="3"/>
      <c r="CA388" s="3"/>
      <c r="CB388" s="3"/>
      <c r="CC388" s="3"/>
      <c r="CD388" s="3"/>
      <c r="CE388" s="3"/>
      <c r="CF388" s="3"/>
      <c r="CG388" s="3"/>
      <c r="CH388" s="3"/>
      <c r="CI388" s="3"/>
      <c r="CJ388" s="3"/>
      <c r="CK388" s="3"/>
      <c r="CL388" s="3"/>
      <c r="CM388" s="3"/>
      <c r="CN388" s="3"/>
    </row>
    <row r="389" spans="1:92" x14ac:dyDescent="0.3">
      <c r="A389" s="13"/>
      <c r="B389" s="3"/>
      <c r="C389" s="3"/>
      <c r="D389" s="3"/>
      <c r="E389" s="3"/>
      <c r="F389" s="3"/>
      <c r="G389" s="3"/>
      <c r="H389" s="3"/>
      <c r="I389" s="3"/>
      <c r="J389" s="1"/>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3"/>
      <c r="BG389" s="3"/>
      <c r="BH389" s="3"/>
      <c r="BI389" s="3"/>
      <c r="BJ389" s="3"/>
      <c r="BK389" s="3"/>
      <c r="BL389" s="3"/>
      <c r="BM389" s="3"/>
      <c r="BN389" s="3"/>
      <c r="BO389" s="3"/>
      <c r="BP389" s="3"/>
      <c r="BQ389" s="3"/>
      <c r="BR389" s="3"/>
      <c r="BS389" s="3"/>
      <c r="BT389" s="3"/>
      <c r="BU389" s="3"/>
      <c r="BV389" s="3"/>
      <c r="BW389" s="3"/>
      <c r="BX389" s="3"/>
      <c r="BY389" s="3"/>
      <c r="BZ389" s="3"/>
      <c r="CA389" s="3"/>
      <c r="CB389" s="3"/>
      <c r="CC389" s="3"/>
      <c r="CD389" s="3"/>
      <c r="CE389" s="3"/>
      <c r="CF389" s="3"/>
      <c r="CG389" s="3"/>
      <c r="CH389" s="3"/>
      <c r="CI389" s="3"/>
      <c r="CJ389" s="3"/>
      <c r="CK389" s="3"/>
      <c r="CL389" s="3"/>
      <c r="CM389" s="3"/>
      <c r="CN389" s="3"/>
    </row>
    <row r="390" spans="1:92" x14ac:dyDescent="0.3">
      <c r="A390" s="13"/>
      <c r="B390" s="3"/>
      <c r="C390" s="3"/>
      <c r="D390" s="3"/>
      <c r="E390" s="3"/>
      <c r="F390" s="3"/>
      <c r="G390" s="3"/>
      <c r="H390" s="3"/>
      <c r="I390" s="3"/>
      <c r="J390" s="1"/>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3"/>
      <c r="BG390" s="3"/>
      <c r="BH390" s="3"/>
      <c r="BI390" s="3"/>
      <c r="BJ390" s="3"/>
      <c r="BK390" s="3"/>
      <c r="BL390" s="3"/>
      <c r="BM390" s="3"/>
      <c r="BN390" s="3"/>
      <c r="BO390" s="3"/>
      <c r="BP390" s="3"/>
      <c r="BQ390" s="3"/>
      <c r="BR390" s="3"/>
      <c r="BS390" s="3"/>
      <c r="BT390" s="3"/>
      <c r="BU390" s="3"/>
      <c r="BV390" s="3"/>
      <c r="BW390" s="3"/>
      <c r="BX390" s="3"/>
      <c r="BY390" s="3"/>
      <c r="BZ390" s="3"/>
      <c r="CA390" s="3"/>
      <c r="CB390" s="3"/>
      <c r="CC390" s="3"/>
      <c r="CD390" s="3"/>
      <c r="CE390" s="3"/>
      <c r="CF390" s="3"/>
      <c r="CG390" s="3"/>
      <c r="CH390" s="3"/>
      <c r="CI390" s="3"/>
      <c r="CJ390" s="3"/>
      <c r="CK390" s="3"/>
      <c r="CL390" s="3"/>
      <c r="CM390" s="3"/>
      <c r="CN390" s="3"/>
    </row>
    <row r="391" spans="1:92" x14ac:dyDescent="0.3">
      <c r="A391" s="13"/>
      <c r="B391" s="3"/>
      <c r="C391" s="3"/>
      <c r="D391" s="3"/>
      <c r="E391" s="3"/>
      <c r="F391" s="3"/>
      <c r="G391" s="3"/>
      <c r="H391" s="3"/>
      <c r="I391" s="3"/>
      <c r="J391" s="1"/>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3"/>
      <c r="BG391" s="3"/>
      <c r="BH391" s="3"/>
      <c r="BI391" s="3"/>
      <c r="BJ391" s="3"/>
      <c r="BK391" s="3"/>
      <c r="BL391" s="3"/>
      <c r="BM391" s="3"/>
      <c r="BN391" s="3"/>
      <c r="BO391" s="3"/>
      <c r="BP391" s="3"/>
      <c r="BQ391" s="3"/>
      <c r="BR391" s="3"/>
      <c r="BS391" s="3"/>
      <c r="BT391" s="3"/>
      <c r="BU391" s="3"/>
      <c r="BV391" s="3"/>
      <c r="BW391" s="3"/>
      <c r="BX391" s="3"/>
      <c r="BY391" s="3"/>
      <c r="BZ391" s="3"/>
      <c r="CA391" s="3"/>
      <c r="CB391" s="3"/>
      <c r="CC391" s="3"/>
      <c r="CD391" s="3"/>
      <c r="CE391" s="3"/>
      <c r="CF391" s="3"/>
      <c r="CG391" s="3"/>
      <c r="CH391" s="3"/>
      <c r="CI391" s="3"/>
      <c r="CJ391" s="3"/>
      <c r="CK391" s="3"/>
      <c r="CL391" s="3"/>
      <c r="CM391" s="3"/>
      <c r="CN391" s="3"/>
    </row>
    <row r="392" spans="1:92" x14ac:dyDescent="0.3">
      <c r="A392" s="13"/>
      <c r="B392" s="3"/>
      <c r="C392" s="3"/>
      <c r="D392" s="3"/>
      <c r="E392" s="3"/>
      <c r="F392" s="3"/>
      <c r="G392" s="3"/>
      <c r="H392" s="3"/>
      <c r="I392" s="3"/>
      <c r="J392" s="1"/>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c r="BC392" s="3"/>
      <c r="BD392" s="3"/>
      <c r="BE392" s="3"/>
      <c r="BF392" s="3"/>
      <c r="BG392" s="3"/>
      <c r="BH392" s="3"/>
      <c r="BI392" s="3"/>
      <c r="BJ392" s="3"/>
      <c r="BK392" s="3"/>
      <c r="BL392" s="3"/>
      <c r="BM392" s="3"/>
      <c r="BN392" s="3"/>
      <c r="BO392" s="3"/>
      <c r="BP392" s="3"/>
      <c r="BQ392" s="3"/>
      <c r="BR392" s="3"/>
      <c r="BS392" s="3"/>
      <c r="BT392" s="3"/>
      <c r="BU392" s="3"/>
      <c r="BV392" s="3"/>
      <c r="BW392" s="3"/>
      <c r="BX392" s="3"/>
      <c r="BY392" s="3"/>
      <c r="BZ392" s="3"/>
      <c r="CA392" s="3"/>
      <c r="CB392" s="3"/>
      <c r="CC392" s="3"/>
      <c r="CD392" s="3"/>
      <c r="CE392" s="3"/>
      <c r="CF392" s="3"/>
      <c r="CG392" s="3"/>
      <c r="CH392" s="3"/>
      <c r="CI392" s="3"/>
      <c r="CJ392" s="3"/>
      <c r="CK392" s="3"/>
      <c r="CL392" s="3"/>
      <c r="CM392" s="3"/>
      <c r="CN392" s="3"/>
    </row>
    <row r="393" spans="1:92" x14ac:dyDescent="0.3">
      <c r="A393" s="13"/>
      <c r="B393" s="3"/>
      <c r="C393" s="3"/>
      <c r="D393" s="3"/>
      <c r="E393" s="3"/>
      <c r="F393" s="3"/>
      <c r="G393" s="3"/>
      <c r="H393" s="3"/>
      <c r="I393" s="3"/>
      <c r="J393" s="1"/>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c r="BD393" s="3"/>
      <c r="BE393" s="3"/>
      <c r="BF393" s="3"/>
      <c r="BG393" s="3"/>
      <c r="BH393" s="3"/>
      <c r="BI393" s="3"/>
      <c r="BJ393" s="3"/>
      <c r="BK393" s="3"/>
      <c r="BL393" s="3"/>
      <c r="BM393" s="3"/>
      <c r="BN393" s="3"/>
      <c r="BO393" s="3"/>
      <c r="BP393" s="3"/>
      <c r="BQ393" s="3"/>
      <c r="BR393" s="3"/>
      <c r="BS393" s="3"/>
      <c r="BT393" s="3"/>
      <c r="BU393" s="3"/>
      <c r="BV393" s="3"/>
      <c r="BW393" s="3"/>
      <c r="BX393" s="3"/>
      <c r="BY393" s="3"/>
      <c r="BZ393" s="3"/>
      <c r="CA393" s="3"/>
      <c r="CB393" s="3"/>
      <c r="CC393" s="3"/>
      <c r="CD393" s="3"/>
      <c r="CE393" s="3"/>
      <c r="CF393" s="3"/>
      <c r="CG393" s="3"/>
      <c r="CH393" s="3"/>
      <c r="CI393" s="3"/>
      <c r="CJ393" s="3"/>
      <c r="CK393" s="3"/>
      <c r="CL393" s="3"/>
      <c r="CM393" s="3"/>
      <c r="CN393" s="3"/>
    </row>
    <row r="394" spans="1:92" x14ac:dyDescent="0.3">
      <c r="A394" s="13"/>
      <c r="B394" s="3"/>
      <c r="C394" s="3"/>
      <c r="D394" s="3"/>
      <c r="E394" s="3"/>
      <c r="F394" s="3"/>
      <c r="G394" s="3"/>
      <c r="H394" s="3"/>
      <c r="I394" s="3"/>
      <c r="J394" s="1"/>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c r="BD394" s="3"/>
      <c r="BE394" s="3"/>
      <c r="BF394" s="3"/>
      <c r="BG394" s="3"/>
      <c r="BH394" s="3"/>
      <c r="BI394" s="3"/>
      <c r="BJ394" s="3"/>
      <c r="BK394" s="3"/>
      <c r="BL394" s="3"/>
      <c r="BM394" s="3"/>
      <c r="BN394" s="3"/>
      <c r="BO394" s="3"/>
      <c r="BP394" s="3"/>
      <c r="BQ394" s="3"/>
      <c r="BR394" s="3"/>
      <c r="BS394" s="3"/>
      <c r="BT394" s="3"/>
      <c r="BU394" s="3"/>
      <c r="BV394" s="3"/>
      <c r="BW394" s="3"/>
      <c r="BX394" s="3"/>
      <c r="BY394" s="3"/>
      <c r="BZ394" s="3"/>
      <c r="CA394" s="3"/>
      <c r="CB394" s="3"/>
      <c r="CC394" s="3"/>
      <c r="CD394" s="3"/>
      <c r="CE394" s="3"/>
      <c r="CF394" s="3"/>
      <c r="CG394" s="3"/>
      <c r="CH394" s="3"/>
      <c r="CI394" s="3"/>
      <c r="CJ394" s="3"/>
      <c r="CK394" s="3"/>
      <c r="CL394" s="3"/>
      <c r="CM394" s="3"/>
      <c r="CN394" s="3"/>
    </row>
    <row r="395" spans="1:92" x14ac:dyDescent="0.3">
      <c r="A395" s="13"/>
      <c r="B395" s="3"/>
      <c r="C395" s="3"/>
      <c r="D395" s="3"/>
      <c r="E395" s="3"/>
      <c r="F395" s="3"/>
      <c r="G395" s="3"/>
      <c r="H395" s="3"/>
      <c r="I395" s="3"/>
      <c r="J395" s="1"/>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c r="BD395" s="3"/>
      <c r="BE395" s="3"/>
      <c r="BF395" s="3"/>
      <c r="BG395" s="3"/>
      <c r="BH395" s="3"/>
      <c r="BI395" s="3"/>
      <c r="BJ395" s="3"/>
      <c r="BK395" s="3"/>
      <c r="BL395" s="3"/>
      <c r="BM395" s="3"/>
      <c r="BN395" s="3"/>
      <c r="BO395" s="3"/>
      <c r="BP395" s="3"/>
      <c r="BQ395" s="3"/>
      <c r="BR395" s="3"/>
      <c r="BS395" s="3"/>
      <c r="BT395" s="3"/>
      <c r="BU395" s="3"/>
      <c r="BV395" s="3"/>
      <c r="BW395" s="3"/>
      <c r="BX395" s="3"/>
      <c r="BY395" s="3"/>
      <c r="BZ395" s="3"/>
      <c r="CA395" s="3"/>
      <c r="CB395" s="3"/>
      <c r="CC395" s="3"/>
      <c r="CD395" s="3"/>
      <c r="CE395" s="3"/>
      <c r="CF395" s="3"/>
      <c r="CG395" s="3"/>
      <c r="CH395" s="3"/>
      <c r="CI395" s="3"/>
      <c r="CJ395" s="3"/>
      <c r="CK395" s="3"/>
      <c r="CL395" s="3"/>
      <c r="CM395" s="3"/>
      <c r="CN395" s="3"/>
    </row>
    <row r="396" spans="1:92" x14ac:dyDescent="0.3">
      <c r="A396" s="13"/>
      <c r="B396" s="3"/>
      <c r="C396" s="3"/>
      <c r="D396" s="3"/>
      <c r="E396" s="3"/>
      <c r="F396" s="3"/>
      <c r="G396" s="3"/>
      <c r="H396" s="3"/>
      <c r="I396" s="3"/>
      <c r="J396" s="1"/>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c r="BD396" s="3"/>
      <c r="BE396" s="3"/>
      <c r="BF396" s="3"/>
      <c r="BG396" s="3"/>
      <c r="BH396" s="3"/>
      <c r="BI396" s="3"/>
      <c r="BJ396" s="3"/>
      <c r="BK396" s="3"/>
      <c r="BL396" s="3"/>
      <c r="BM396" s="3"/>
      <c r="BN396" s="3"/>
      <c r="BO396" s="3"/>
      <c r="BP396" s="3"/>
      <c r="BQ396" s="3"/>
      <c r="BR396" s="3"/>
      <c r="BS396" s="3"/>
      <c r="BT396" s="3"/>
      <c r="BU396" s="3"/>
      <c r="BV396" s="3"/>
      <c r="BW396" s="3"/>
      <c r="BX396" s="3"/>
      <c r="BY396" s="3"/>
      <c r="BZ396" s="3"/>
      <c r="CA396" s="3"/>
      <c r="CB396" s="3"/>
      <c r="CC396" s="3"/>
      <c r="CD396" s="3"/>
      <c r="CE396" s="3"/>
      <c r="CF396" s="3"/>
      <c r="CG396" s="3"/>
      <c r="CH396" s="3"/>
      <c r="CI396" s="3"/>
      <c r="CJ396" s="3"/>
      <c r="CK396" s="3"/>
      <c r="CL396" s="3"/>
      <c r="CM396" s="3"/>
      <c r="CN396" s="3"/>
    </row>
    <row r="397" spans="1:92" x14ac:dyDescent="0.3">
      <c r="A397" s="13"/>
      <c r="B397" s="3"/>
      <c r="C397" s="3"/>
      <c r="D397" s="3"/>
      <c r="E397" s="3"/>
      <c r="F397" s="3"/>
      <c r="G397" s="3"/>
      <c r="H397" s="3"/>
      <c r="I397" s="3"/>
      <c r="J397" s="1"/>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c r="BC397" s="3"/>
      <c r="BD397" s="3"/>
      <c r="BE397" s="3"/>
      <c r="BF397" s="3"/>
      <c r="BG397" s="3"/>
      <c r="BH397" s="3"/>
      <c r="BI397" s="3"/>
      <c r="BJ397" s="3"/>
      <c r="BK397" s="3"/>
      <c r="BL397" s="3"/>
      <c r="BM397" s="3"/>
      <c r="BN397" s="3"/>
      <c r="BO397" s="3"/>
      <c r="BP397" s="3"/>
      <c r="BQ397" s="3"/>
      <c r="BR397" s="3"/>
      <c r="BS397" s="3"/>
      <c r="BT397" s="3"/>
      <c r="BU397" s="3"/>
      <c r="BV397" s="3"/>
      <c r="BW397" s="3"/>
      <c r="BX397" s="3"/>
      <c r="BY397" s="3"/>
      <c r="BZ397" s="3"/>
      <c r="CA397" s="3"/>
      <c r="CB397" s="3"/>
      <c r="CC397" s="3"/>
      <c r="CD397" s="3"/>
      <c r="CE397" s="3"/>
      <c r="CF397" s="3"/>
      <c r="CG397" s="3"/>
      <c r="CH397" s="3"/>
      <c r="CI397" s="3"/>
      <c r="CJ397" s="3"/>
      <c r="CK397" s="3"/>
      <c r="CL397" s="3"/>
      <c r="CM397" s="3"/>
      <c r="CN397" s="3"/>
    </row>
    <row r="398" spans="1:92" x14ac:dyDescent="0.3">
      <c r="A398" s="13"/>
      <c r="B398" s="3"/>
      <c r="C398" s="3"/>
      <c r="D398" s="3"/>
      <c r="E398" s="3"/>
      <c r="F398" s="3"/>
      <c r="G398" s="3"/>
      <c r="H398" s="3"/>
      <c r="I398" s="3"/>
      <c r="J398" s="1"/>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c r="BD398" s="3"/>
      <c r="BE398" s="3"/>
      <c r="BF398" s="3"/>
      <c r="BG398" s="3"/>
      <c r="BH398" s="3"/>
      <c r="BI398" s="3"/>
      <c r="BJ398" s="3"/>
      <c r="BK398" s="3"/>
      <c r="BL398" s="3"/>
      <c r="BM398" s="3"/>
      <c r="BN398" s="3"/>
      <c r="BO398" s="3"/>
      <c r="BP398" s="3"/>
      <c r="BQ398" s="3"/>
      <c r="BR398" s="3"/>
      <c r="BS398" s="3"/>
      <c r="BT398" s="3"/>
      <c r="BU398" s="3"/>
      <c r="BV398" s="3"/>
      <c r="BW398" s="3"/>
      <c r="BX398" s="3"/>
      <c r="BY398" s="3"/>
      <c r="BZ398" s="3"/>
      <c r="CA398" s="3"/>
      <c r="CB398" s="3"/>
      <c r="CC398" s="3"/>
      <c r="CD398" s="3"/>
      <c r="CE398" s="3"/>
      <c r="CF398" s="3"/>
      <c r="CG398" s="3"/>
      <c r="CH398" s="3"/>
      <c r="CI398" s="3"/>
      <c r="CJ398" s="3"/>
      <c r="CK398" s="3"/>
      <c r="CL398" s="3"/>
      <c r="CM398" s="3"/>
      <c r="CN398" s="3"/>
    </row>
    <row r="399" spans="1:92" x14ac:dyDescent="0.3">
      <c r="A399" s="13"/>
      <c r="B399" s="3"/>
      <c r="C399" s="3"/>
      <c r="D399" s="3"/>
      <c r="E399" s="3"/>
      <c r="F399" s="3"/>
      <c r="G399" s="3"/>
      <c r="H399" s="3"/>
      <c r="I399" s="3"/>
      <c r="J399" s="1"/>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c r="BF399" s="3"/>
      <c r="BG399" s="3"/>
      <c r="BH399" s="3"/>
      <c r="BI399" s="3"/>
      <c r="BJ399" s="3"/>
      <c r="BK399" s="3"/>
      <c r="BL399" s="3"/>
      <c r="BM399" s="3"/>
      <c r="BN399" s="3"/>
      <c r="BO399" s="3"/>
      <c r="BP399" s="3"/>
      <c r="BQ399" s="3"/>
      <c r="BR399" s="3"/>
      <c r="BS399" s="3"/>
      <c r="BT399" s="3"/>
      <c r="BU399" s="3"/>
      <c r="BV399" s="3"/>
      <c r="BW399" s="3"/>
      <c r="BX399" s="3"/>
      <c r="BY399" s="3"/>
      <c r="BZ399" s="3"/>
      <c r="CA399" s="3"/>
      <c r="CB399" s="3"/>
      <c r="CC399" s="3"/>
      <c r="CD399" s="3"/>
      <c r="CE399" s="3"/>
      <c r="CF399" s="3"/>
      <c r="CG399" s="3"/>
      <c r="CH399" s="3"/>
      <c r="CI399" s="3"/>
      <c r="CJ399" s="3"/>
      <c r="CK399" s="3"/>
      <c r="CL399" s="3"/>
      <c r="CM399" s="3"/>
      <c r="CN399" s="3"/>
    </row>
    <row r="400" spans="1:92" x14ac:dyDescent="0.3">
      <c r="A400" s="13"/>
      <c r="B400" s="3"/>
      <c r="C400" s="3"/>
      <c r="D400" s="3"/>
      <c r="E400" s="3"/>
      <c r="F400" s="3"/>
      <c r="G400" s="3"/>
      <c r="H400" s="3"/>
      <c r="I400" s="3"/>
      <c r="J400" s="1"/>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c r="BC400" s="3"/>
      <c r="BD400" s="3"/>
      <c r="BE400" s="3"/>
      <c r="BF400" s="3"/>
      <c r="BG400" s="3"/>
      <c r="BH400" s="3"/>
      <c r="BI400" s="3"/>
      <c r="BJ400" s="3"/>
      <c r="BK400" s="3"/>
      <c r="BL400" s="3"/>
      <c r="BM400" s="3"/>
      <c r="BN400" s="3"/>
      <c r="BO400" s="3"/>
      <c r="BP400" s="3"/>
      <c r="BQ400" s="3"/>
      <c r="BR400" s="3"/>
      <c r="BS400" s="3"/>
      <c r="BT400" s="3"/>
      <c r="BU400" s="3"/>
      <c r="BV400" s="3"/>
      <c r="BW400" s="3"/>
      <c r="BX400" s="3"/>
      <c r="BY400" s="3"/>
      <c r="BZ400" s="3"/>
      <c r="CA400" s="3"/>
      <c r="CB400" s="3"/>
      <c r="CC400" s="3"/>
      <c r="CD400" s="3"/>
      <c r="CE400" s="3"/>
      <c r="CF400" s="3"/>
      <c r="CG400" s="3"/>
      <c r="CH400" s="3"/>
      <c r="CI400" s="3"/>
      <c r="CJ400" s="3"/>
      <c r="CK400" s="3"/>
      <c r="CL400" s="3"/>
      <c r="CM400" s="3"/>
      <c r="CN400" s="3"/>
    </row>
    <row r="401" spans="1:92" x14ac:dyDescent="0.3">
      <c r="A401" s="13"/>
      <c r="B401" s="3"/>
      <c r="C401" s="3"/>
      <c r="D401" s="3"/>
      <c r="E401" s="3"/>
      <c r="F401" s="3"/>
      <c r="G401" s="3"/>
      <c r="H401" s="3"/>
      <c r="I401" s="3"/>
      <c r="J401" s="1"/>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c r="BC401" s="3"/>
      <c r="BD401" s="3"/>
      <c r="BE401" s="3"/>
      <c r="BF401" s="3"/>
      <c r="BG401" s="3"/>
      <c r="BH401" s="3"/>
      <c r="BI401" s="3"/>
      <c r="BJ401" s="3"/>
      <c r="BK401" s="3"/>
      <c r="BL401" s="3"/>
      <c r="BM401" s="3"/>
      <c r="BN401" s="3"/>
      <c r="BO401" s="3"/>
      <c r="BP401" s="3"/>
      <c r="BQ401" s="3"/>
      <c r="BR401" s="3"/>
      <c r="BS401" s="3"/>
      <c r="BT401" s="3"/>
      <c r="BU401" s="3"/>
      <c r="BV401" s="3"/>
      <c r="BW401" s="3"/>
      <c r="BX401" s="3"/>
      <c r="BY401" s="3"/>
      <c r="BZ401" s="3"/>
      <c r="CA401" s="3"/>
      <c r="CB401" s="3"/>
      <c r="CC401" s="3"/>
      <c r="CD401" s="3"/>
      <c r="CE401" s="3"/>
      <c r="CF401" s="3"/>
      <c r="CG401" s="3"/>
      <c r="CH401" s="3"/>
      <c r="CI401" s="3"/>
      <c r="CJ401" s="3"/>
      <c r="CK401" s="3"/>
      <c r="CL401" s="3"/>
      <c r="CM401" s="3"/>
      <c r="CN401" s="3"/>
    </row>
    <row r="402" spans="1:92" x14ac:dyDescent="0.3">
      <c r="A402" s="13"/>
      <c r="B402" s="3"/>
      <c r="C402" s="3"/>
      <c r="D402" s="3"/>
      <c r="E402" s="3"/>
      <c r="F402" s="3"/>
      <c r="G402" s="3"/>
      <c r="H402" s="3"/>
      <c r="I402" s="3"/>
      <c r="J402" s="1"/>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c r="BC402" s="3"/>
      <c r="BD402" s="3"/>
      <c r="BE402" s="3"/>
      <c r="BF402" s="3"/>
      <c r="BG402" s="3"/>
      <c r="BH402" s="3"/>
      <c r="BI402" s="3"/>
      <c r="BJ402" s="3"/>
      <c r="BK402" s="3"/>
      <c r="BL402" s="3"/>
      <c r="BM402" s="3"/>
      <c r="BN402" s="3"/>
      <c r="BO402" s="3"/>
      <c r="BP402" s="3"/>
      <c r="BQ402" s="3"/>
      <c r="BR402" s="3"/>
      <c r="BS402" s="3"/>
      <c r="BT402" s="3"/>
      <c r="BU402" s="3"/>
      <c r="BV402" s="3"/>
      <c r="BW402" s="3"/>
      <c r="BX402" s="3"/>
      <c r="BY402" s="3"/>
      <c r="BZ402" s="3"/>
      <c r="CA402" s="3"/>
      <c r="CB402" s="3"/>
      <c r="CC402" s="3"/>
      <c r="CD402" s="3"/>
      <c r="CE402" s="3"/>
      <c r="CF402" s="3"/>
      <c r="CG402" s="3"/>
      <c r="CH402" s="3"/>
      <c r="CI402" s="3"/>
      <c r="CJ402" s="3"/>
      <c r="CK402" s="3"/>
      <c r="CL402" s="3"/>
      <c r="CM402" s="3"/>
      <c r="CN402" s="3"/>
    </row>
    <row r="403" spans="1:92" x14ac:dyDescent="0.3">
      <c r="A403" s="13"/>
      <c r="B403" s="3"/>
      <c r="C403" s="3"/>
      <c r="D403" s="3"/>
      <c r="E403" s="3"/>
      <c r="F403" s="3"/>
      <c r="G403" s="3"/>
      <c r="H403" s="3"/>
      <c r="I403" s="3"/>
      <c r="J403" s="1"/>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B403" s="3"/>
      <c r="BC403" s="3"/>
      <c r="BD403" s="3"/>
      <c r="BE403" s="3"/>
      <c r="BF403" s="3"/>
      <c r="BG403" s="3"/>
      <c r="BH403" s="3"/>
      <c r="BI403" s="3"/>
      <c r="BJ403" s="3"/>
      <c r="BK403" s="3"/>
      <c r="BL403" s="3"/>
      <c r="BM403" s="3"/>
      <c r="BN403" s="3"/>
      <c r="BO403" s="3"/>
      <c r="BP403" s="3"/>
      <c r="BQ403" s="3"/>
      <c r="BR403" s="3"/>
      <c r="BS403" s="3"/>
      <c r="BT403" s="3"/>
      <c r="BU403" s="3"/>
      <c r="BV403" s="3"/>
      <c r="BW403" s="3"/>
      <c r="BX403" s="3"/>
      <c r="BY403" s="3"/>
      <c r="BZ403" s="3"/>
      <c r="CA403" s="3"/>
      <c r="CB403" s="3"/>
      <c r="CC403" s="3"/>
      <c r="CD403" s="3"/>
      <c r="CE403" s="3"/>
      <c r="CF403" s="3"/>
      <c r="CG403" s="3"/>
      <c r="CH403" s="3"/>
      <c r="CI403" s="3"/>
      <c r="CJ403" s="3"/>
      <c r="CK403" s="3"/>
      <c r="CL403" s="3"/>
      <c r="CM403" s="3"/>
      <c r="CN403" s="3"/>
    </row>
    <row r="404" spans="1:92" x14ac:dyDescent="0.3">
      <c r="A404" s="13"/>
      <c r="B404" s="3"/>
      <c r="C404" s="3"/>
      <c r="D404" s="3"/>
      <c r="E404" s="3"/>
      <c r="F404" s="3"/>
      <c r="G404" s="3"/>
      <c r="H404" s="3"/>
      <c r="I404" s="3"/>
      <c r="J404" s="1"/>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c r="BC404" s="3"/>
      <c r="BD404" s="3"/>
      <c r="BE404" s="3"/>
      <c r="BF404" s="3"/>
      <c r="BG404" s="3"/>
      <c r="BH404" s="3"/>
      <c r="BI404" s="3"/>
      <c r="BJ404" s="3"/>
      <c r="BK404" s="3"/>
      <c r="BL404" s="3"/>
      <c r="BM404" s="3"/>
      <c r="BN404" s="3"/>
      <c r="BO404" s="3"/>
      <c r="BP404" s="3"/>
      <c r="BQ404" s="3"/>
      <c r="BR404" s="3"/>
      <c r="BS404" s="3"/>
      <c r="BT404" s="3"/>
      <c r="BU404" s="3"/>
      <c r="BV404" s="3"/>
      <c r="BW404" s="3"/>
      <c r="BX404" s="3"/>
      <c r="BY404" s="3"/>
      <c r="BZ404" s="3"/>
      <c r="CA404" s="3"/>
      <c r="CB404" s="3"/>
      <c r="CC404" s="3"/>
      <c r="CD404" s="3"/>
      <c r="CE404" s="3"/>
      <c r="CF404" s="3"/>
      <c r="CG404" s="3"/>
      <c r="CH404" s="3"/>
      <c r="CI404" s="3"/>
      <c r="CJ404" s="3"/>
      <c r="CK404" s="3"/>
      <c r="CL404" s="3"/>
      <c r="CM404" s="3"/>
      <c r="CN404" s="3"/>
    </row>
    <row r="405" spans="1:92" x14ac:dyDescent="0.3">
      <c r="A405" s="13"/>
      <c r="B405" s="3"/>
      <c r="C405" s="3"/>
      <c r="D405" s="3"/>
      <c r="E405" s="3"/>
      <c r="F405" s="3"/>
      <c r="G405" s="3"/>
      <c r="H405" s="3"/>
      <c r="I405" s="3"/>
      <c r="J405" s="1"/>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c r="BC405" s="3"/>
      <c r="BD405" s="3"/>
      <c r="BE405" s="3"/>
      <c r="BF405" s="3"/>
      <c r="BG405" s="3"/>
      <c r="BH405" s="3"/>
      <c r="BI405" s="3"/>
      <c r="BJ405" s="3"/>
      <c r="BK405" s="3"/>
      <c r="BL405" s="3"/>
      <c r="BM405" s="3"/>
      <c r="BN405" s="3"/>
      <c r="BO405" s="3"/>
      <c r="BP405" s="3"/>
      <c r="BQ405" s="3"/>
      <c r="BR405" s="3"/>
      <c r="BS405" s="3"/>
      <c r="BT405" s="3"/>
      <c r="BU405" s="3"/>
      <c r="BV405" s="3"/>
      <c r="BW405" s="3"/>
      <c r="BX405" s="3"/>
      <c r="BY405" s="3"/>
      <c r="BZ405" s="3"/>
      <c r="CA405" s="3"/>
      <c r="CB405" s="3"/>
      <c r="CC405" s="3"/>
      <c r="CD405" s="3"/>
      <c r="CE405" s="3"/>
      <c r="CF405" s="3"/>
      <c r="CG405" s="3"/>
      <c r="CH405" s="3"/>
      <c r="CI405" s="3"/>
      <c r="CJ405" s="3"/>
      <c r="CK405" s="3"/>
      <c r="CL405" s="3"/>
      <c r="CM405" s="3"/>
      <c r="CN405" s="3"/>
    </row>
    <row r="406" spans="1:92" x14ac:dyDescent="0.3">
      <c r="A406" s="13"/>
      <c r="B406" s="3"/>
      <c r="C406" s="3"/>
      <c r="D406" s="3"/>
      <c r="E406" s="3"/>
      <c r="F406" s="3"/>
      <c r="G406" s="3"/>
      <c r="H406" s="3"/>
      <c r="I406" s="3"/>
      <c r="J406" s="1"/>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B406" s="3"/>
      <c r="BC406" s="3"/>
      <c r="BD406" s="3"/>
      <c r="BE406" s="3"/>
      <c r="BF406" s="3"/>
      <c r="BG406" s="3"/>
      <c r="BH406" s="3"/>
      <c r="BI406" s="3"/>
      <c r="BJ406" s="3"/>
      <c r="BK406" s="3"/>
      <c r="BL406" s="3"/>
      <c r="BM406" s="3"/>
      <c r="BN406" s="3"/>
      <c r="BO406" s="3"/>
      <c r="BP406" s="3"/>
      <c r="BQ406" s="3"/>
      <c r="BR406" s="3"/>
      <c r="BS406" s="3"/>
      <c r="BT406" s="3"/>
      <c r="BU406" s="3"/>
      <c r="BV406" s="3"/>
      <c r="BW406" s="3"/>
      <c r="BX406" s="3"/>
      <c r="BY406" s="3"/>
      <c r="BZ406" s="3"/>
      <c r="CA406" s="3"/>
      <c r="CB406" s="3"/>
      <c r="CC406" s="3"/>
      <c r="CD406" s="3"/>
      <c r="CE406" s="3"/>
      <c r="CF406" s="3"/>
      <c r="CG406" s="3"/>
      <c r="CH406" s="3"/>
      <c r="CI406" s="3"/>
      <c r="CJ406" s="3"/>
      <c r="CK406" s="3"/>
      <c r="CL406" s="3"/>
      <c r="CM406" s="3"/>
      <c r="CN406" s="3"/>
    </row>
    <row r="407" spans="1:92" x14ac:dyDescent="0.3">
      <c r="A407" s="13"/>
      <c r="B407" s="3"/>
      <c r="C407" s="3"/>
      <c r="D407" s="3"/>
      <c r="E407" s="3"/>
      <c r="F407" s="3"/>
      <c r="G407" s="3"/>
      <c r="H407" s="3"/>
      <c r="I407" s="3"/>
      <c r="J407" s="1"/>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B407" s="3"/>
      <c r="BC407" s="3"/>
      <c r="BD407" s="3"/>
      <c r="BE407" s="3"/>
      <c r="BF407" s="3"/>
      <c r="BG407" s="3"/>
      <c r="BH407" s="3"/>
      <c r="BI407" s="3"/>
      <c r="BJ407" s="3"/>
      <c r="BK407" s="3"/>
      <c r="BL407" s="3"/>
      <c r="BM407" s="3"/>
      <c r="BN407" s="3"/>
      <c r="BO407" s="3"/>
      <c r="BP407" s="3"/>
      <c r="BQ407" s="3"/>
      <c r="BR407" s="3"/>
      <c r="BS407" s="3"/>
      <c r="BT407" s="3"/>
      <c r="BU407" s="3"/>
      <c r="BV407" s="3"/>
      <c r="BW407" s="3"/>
      <c r="BX407" s="3"/>
      <c r="BY407" s="3"/>
      <c r="BZ407" s="3"/>
      <c r="CA407" s="3"/>
      <c r="CB407" s="3"/>
      <c r="CC407" s="3"/>
      <c r="CD407" s="3"/>
      <c r="CE407" s="3"/>
      <c r="CF407" s="3"/>
      <c r="CG407" s="3"/>
      <c r="CH407" s="3"/>
      <c r="CI407" s="3"/>
      <c r="CJ407" s="3"/>
      <c r="CK407" s="3"/>
      <c r="CL407" s="3"/>
      <c r="CM407" s="3"/>
      <c r="CN407" s="3"/>
    </row>
    <row r="408" spans="1:92" x14ac:dyDescent="0.3">
      <c r="A408" s="13"/>
      <c r="B408" s="3"/>
      <c r="C408" s="3"/>
      <c r="D408" s="3"/>
      <c r="E408" s="3"/>
      <c r="F408" s="3"/>
      <c r="G408" s="3"/>
      <c r="H408" s="3"/>
      <c r="I408" s="3"/>
      <c r="J408" s="1"/>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c r="BC408" s="3"/>
      <c r="BD408" s="3"/>
      <c r="BE408" s="3"/>
      <c r="BF408" s="3"/>
      <c r="BG408" s="3"/>
      <c r="BH408" s="3"/>
      <c r="BI408" s="3"/>
      <c r="BJ408" s="3"/>
      <c r="BK408" s="3"/>
      <c r="BL408" s="3"/>
      <c r="BM408" s="3"/>
      <c r="BN408" s="3"/>
      <c r="BO408" s="3"/>
      <c r="BP408" s="3"/>
      <c r="BQ408" s="3"/>
      <c r="BR408" s="3"/>
      <c r="BS408" s="3"/>
      <c r="BT408" s="3"/>
      <c r="BU408" s="3"/>
      <c r="BV408" s="3"/>
      <c r="BW408" s="3"/>
      <c r="BX408" s="3"/>
      <c r="BY408" s="3"/>
      <c r="BZ408" s="3"/>
      <c r="CA408" s="3"/>
      <c r="CB408" s="3"/>
      <c r="CC408" s="3"/>
      <c r="CD408" s="3"/>
      <c r="CE408" s="3"/>
      <c r="CF408" s="3"/>
      <c r="CG408" s="3"/>
      <c r="CH408" s="3"/>
      <c r="CI408" s="3"/>
      <c r="CJ408" s="3"/>
      <c r="CK408" s="3"/>
      <c r="CL408" s="3"/>
      <c r="CM408" s="3"/>
      <c r="CN408" s="3"/>
    </row>
    <row r="409" spans="1:92" x14ac:dyDescent="0.3">
      <c r="A409" s="13"/>
      <c r="B409" s="3"/>
      <c r="C409" s="3"/>
      <c r="D409" s="3"/>
      <c r="E409" s="3"/>
      <c r="F409" s="3"/>
      <c r="G409" s="3"/>
      <c r="H409" s="3"/>
      <c r="I409" s="3"/>
      <c r="J409" s="1"/>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c r="BC409" s="3"/>
      <c r="BD409" s="3"/>
      <c r="BE409" s="3"/>
      <c r="BF409" s="3"/>
      <c r="BG409" s="3"/>
      <c r="BH409" s="3"/>
      <c r="BI409" s="3"/>
      <c r="BJ409" s="3"/>
      <c r="BK409" s="3"/>
      <c r="BL409" s="3"/>
      <c r="BM409" s="3"/>
      <c r="BN409" s="3"/>
      <c r="BO409" s="3"/>
      <c r="BP409" s="3"/>
      <c r="BQ409" s="3"/>
      <c r="BR409" s="3"/>
      <c r="BS409" s="3"/>
      <c r="BT409" s="3"/>
      <c r="BU409" s="3"/>
      <c r="BV409" s="3"/>
      <c r="BW409" s="3"/>
      <c r="BX409" s="3"/>
      <c r="BY409" s="3"/>
      <c r="BZ409" s="3"/>
      <c r="CA409" s="3"/>
      <c r="CB409" s="3"/>
      <c r="CC409" s="3"/>
      <c r="CD409" s="3"/>
      <c r="CE409" s="3"/>
      <c r="CF409" s="3"/>
      <c r="CG409" s="3"/>
      <c r="CH409" s="3"/>
      <c r="CI409" s="3"/>
      <c r="CJ409" s="3"/>
      <c r="CK409" s="3"/>
      <c r="CL409" s="3"/>
      <c r="CM409" s="3"/>
      <c r="CN409" s="3"/>
    </row>
    <row r="410" spans="1:92" x14ac:dyDescent="0.3">
      <c r="A410" s="13"/>
      <c r="B410" s="3"/>
      <c r="C410" s="3"/>
      <c r="D410" s="3"/>
      <c r="E410" s="3"/>
      <c r="F410" s="3"/>
      <c r="G410" s="3"/>
      <c r="H410" s="3"/>
      <c r="I410" s="3"/>
      <c r="J410" s="1"/>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c r="BC410" s="3"/>
      <c r="BD410" s="3"/>
      <c r="BE410" s="3"/>
      <c r="BF410" s="3"/>
      <c r="BG410" s="3"/>
      <c r="BH410" s="3"/>
      <c r="BI410" s="3"/>
      <c r="BJ410" s="3"/>
      <c r="BK410" s="3"/>
      <c r="BL410" s="3"/>
      <c r="BM410" s="3"/>
      <c r="BN410" s="3"/>
      <c r="BO410" s="3"/>
      <c r="BP410" s="3"/>
      <c r="BQ410" s="3"/>
      <c r="BR410" s="3"/>
      <c r="BS410" s="3"/>
      <c r="BT410" s="3"/>
      <c r="BU410" s="3"/>
      <c r="BV410" s="3"/>
      <c r="BW410" s="3"/>
      <c r="BX410" s="3"/>
      <c r="BY410" s="3"/>
      <c r="BZ410" s="3"/>
      <c r="CA410" s="3"/>
      <c r="CB410" s="3"/>
      <c r="CC410" s="3"/>
      <c r="CD410" s="3"/>
      <c r="CE410" s="3"/>
      <c r="CF410" s="3"/>
      <c r="CG410" s="3"/>
      <c r="CH410" s="3"/>
      <c r="CI410" s="3"/>
      <c r="CJ410" s="3"/>
      <c r="CK410" s="3"/>
      <c r="CL410" s="3"/>
      <c r="CM410" s="3"/>
      <c r="CN410" s="3"/>
    </row>
    <row r="411" spans="1:92" x14ac:dyDescent="0.3">
      <c r="A411" s="13"/>
      <c r="B411" s="3"/>
      <c r="C411" s="3"/>
      <c r="D411" s="3"/>
      <c r="E411" s="3"/>
      <c r="F411" s="3"/>
      <c r="G411" s="3"/>
      <c r="H411" s="3"/>
      <c r="I411" s="3"/>
      <c r="J411" s="1"/>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c r="BC411" s="3"/>
      <c r="BD411" s="3"/>
      <c r="BE411" s="3"/>
      <c r="BF411" s="3"/>
      <c r="BG411" s="3"/>
      <c r="BH411" s="3"/>
      <c r="BI411" s="3"/>
      <c r="BJ411" s="3"/>
      <c r="BK411" s="3"/>
      <c r="BL411" s="3"/>
      <c r="BM411" s="3"/>
      <c r="BN411" s="3"/>
      <c r="BO411" s="3"/>
      <c r="BP411" s="3"/>
      <c r="BQ411" s="3"/>
      <c r="BR411" s="3"/>
      <c r="BS411" s="3"/>
      <c r="BT411" s="3"/>
      <c r="BU411" s="3"/>
      <c r="BV411" s="3"/>
      <c r="BW411" s="3"/>
      <c r="BX411" s="3"/>
      <c r="BY411" s="3"/>
      <c r="BZ411" s="3"/>
      <c r="CA411" s="3"/>
      <c r="CB411" s="3"/>
      <c r="CC411" s="3"/>
      <c r="CD411" s="3"/>
      <c r="CE411" s="3"/>
      <c r="CF411" s="3"/>
      <c r="CG411" s="3"/>
      <c r="CH411" s="3"/>
      <c r="CI411" s="3"/>
      <c r="CJ411" s="3"/>
      <c r="CK411" s="3"/>
      <c r="CL411" s="3"/>
      <c r="CM411" s="3"/>
      <c r="CN411" s="3"/>
    </row>
    <row r="412" spans="1:92" x14ac:dyDescent="0.3">
      <c r="A412" s="13"/>
      <c r="B412" s="3"/>
      <c r="C412" s="3"/>
      <c r="D412" s="3"/>
      <c r="E412" s="3"/>
      <c r="F412" s="3"/>
      <c r="G412" s="3"/>
      <c r="H412" s="3"/>
      <c r="I412" s="3"/>
      <c r="J412" s="1"/>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c r="BC412" s="3"/>
      <c r="BD412" s="3"/>
      <c r="BE412" s="3"/>
      <c r="BF412" s="3"/>
      <c r="BG412" s="3"/>
      <c r="BH412" s="3"/>
      <c r="BI412" s="3"/>
      <c r="BJ412" s="3"/>
      <c r="BK412" s="3"/>
      <c r="BL412" s="3"/>
      <c r="BM412" s="3"/>
      <c r="BN412" s="3"/>
      <c r="BO412" s="3"/>
      <c r="BP412" s="3"/>
      <c r="BQ412" s="3"/>
      <c r="BR412" s="3"/>
      <c r="BS412" s="3"/>
      <c r="BT412" s="3"/>
      <c r="BU412" s="3"/>
      <c r="BV412" s="3"/>
      <c r="BW412" s="3"/>
      <c r="BX412" s="3"/>
      <c r="BY412" s="3"/>
      <c r="BZ412" s="3"/>
      <c r="CA412" s="3"/>
      <c r="CB412" s="3"/>
      <c r="CC412" s="3"/>
      <c r="CD412" s="3"/>
      <c r="CE412" s="3"/>
      <c r="CF412" s="3"/>
      <c r="CG412" s="3"/>
      <c r="CH412" s="3"/>
      <c r="CI412" s="3"/>
      <c r="CJ412" s="3"/>
      <c r="CK412" s="3"/>
      <c r="CL412" s="3"/>
      <c r="CM412" s="3"/>
      <c r="CN412" s="3"/>
    </row>
    <row r="413" spans="1:92" x14ac:dyDescent="0.3">
      <c r="A413" s="13"/>
      <c r="B413" s="3"/>
      <c r="C413" s="3"/>
      <c r="D413" s="3"/>
      <c r="E413" s="3"/>
      <c r="F413" s="3"/>
      <c r="G413" s="3"/>
      <c r="H413" s="3"/>
      <c r="I413" s="3"/>
      <c r="J413" s="1"/>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B413" s="3"/>
      <c r="BC413" s="3"/>
      <c r="BD413" s="3"/>
      <c r="BE413" s="3"/>
      <c r="BF413" s="3"/>
      <c r="BG413" s="3"/>
      <c r="BH413" s="3"/>
      <c r="BI413" s="3"/>
      <c r="BJ413" s="3"/>
      <c r="BK413" s="3"/>
      <c r="BL413" s="3"/>
      <c r="BM413" s="3"/>
      <c r="BN413" s="3"/>
      <c r="BO413" s="3"/>
      <c r="BP413" s="3"/>
      <c r="BQ413" s="3"/>
      <c r="BR413" s="3"/>
      <c r="BS413" s="3"/>
      <c r="BT413" s="3"/>
      <c r="BU413" s="3"/>
      <c r="BV413" s="3"/>
      <c r="BW413" s="3"/>
      <c r="BX413" s="3"/>
      <c r="BY413" s="3"/>
      <c r="BZ413" s="3"/>
      <c r="CA413" s="3"/>
      <c r="CB413" s="3"/>
      <c r="CC413" s="3"/>
      <c r="CD413" s="3"/>
      <c r="CE413" s="3"/>
      <c r="CF413" s="3"/>
      <c r="CG413" s="3"/>
      <c r="CH413" s="3"/>
      <c r="CI413" s="3"/>
      <c r="CJ413" s="3"/>
      <c r="CK413" s="3"/>
      <c r="CL413" s="3"/>
      <c r="CM413" s="3"/>
      <c r="CN413" s="3"/>
    </row>
    <row r="414" spans="1:92" x14ac:dyDescent="0.3">
      <c r="A414" s="13"/>
      <c r="B414" s="3"/>
      <c r="C414" s="3"/>
      <c r="D414" s="3"/>
      <c r="E414" s="3"/>
      <c r="F414" s="3"/>
      <c r="G414" s="3"/>
      <c r="H414" s="3"/>
      <c r="I414" s="3"/>
      <c r="J414" s="1"/>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B414" s="3"/>
      <c r="BC414" s="3"/>
      <c r="BD414" s="3"/>
      <c r="BE414" s="3"/>
      <c r="BF414" s="3"/>
      <c r="BG414" s="3"/>
      <c r="BH414" s="3"/>
      <c r="BI414" s="3"/>
      <c r="BJ414" s="3"/>
      <c r="BK414" s="3"/>
      <c r="BL414" s="3"/>
      <c r="BM414" s="3"/>
      <c r="BN414" s="3"/>
      <c r="BO414" s="3"/>
      <c r="BP414" s="3"/>
      <c r="BQ414" s="3"/>
      <c r="BR414" s="3"/>
      <c r="BS414" s="3"/>
      <c r="BT414" s="3"/>
      <c r="BU414" s="3"/>
      <c r="BV414" s="3"/>
      <c r="BW414" s="3"/>
      <c r="BX414" s="3"/>
      <c r="BY414" s="3"/>
      <c r="BZ414" s="3"/>
      <c r="CA414" s="3"/>
      <c r="CB414" s="3"/>
      <c r="CC414" s="3"/>
      <c r="CD414" s="3"/>
      <c r="CE414" s="3"/>
      <c r="CF414" s="3"/>
      <c r="CG414" s="3"/>
      <c r="CH414" s="3"/>
      <c r="CI414" s="3"/>
      <c r="CJ414" s="3"/>
      <c r="CK414" s="3"/>
      <c r="CL414" s="3"/>
      <c r="CM414" s="3"/>
      <c r="CN414" s="3"/>
    </row>
    <row r="415" spans="1:92" x14ac:dyDescent="0.3">
      <c r="A415" s="13"/>
      <c r="B415" s="3"/>
      <c r="C415" s="3"/>
      <c r="D415" s="3"/>
      <c r="E415" s="3"/>
      <c r="F415" s="3"/>
      <c r="G415" s="3"/>
      <c r="H415" s="3"/>
      <c r="I415" s="3"/>
      <c r="J415" s="1"/>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c r="BC415" s="3"/>
      <c r="BD415" s="3"/>
      <c r="BE415" s="3"/>
      <c r="BF415" s="3"/>
      <c r="BG415" s="3"/>
      <c r="BH415" s="3"/>
      <c r="BI415" s="3"/>
      <c r="BJ415" s="3"/>
      <c r="BK415" s="3"/>
      <c r="BL415" s="3"/>
      <c r="BM415" s="3"/>
      <c r="BN415" s="3"/>
      <c r="BO415" s="3"/>
      <c r="BP415" s="3"/>
      <c r="BQ415" s="3"/>
      <c r="BR415" s="3"/>
      <c r="BS415" s="3"/>
      <c r="BT415" s="3"/>
      <c r="BU415" s="3"/>
      <c r="BV415" s="3"/>
      <c r="BW415" s="3"/>
      <c r="BX415" s="3"/>
      <c r="BY415" s="3"/>
      <c r="BZ415" s="3"/>
      <c r="CA415" s="3"/>
      <c r="CB415" s="3"/>
      <c r="CC415" s="3"/>
      <c r="CD415" s="3"/>
      <c r="CE415" s="3"/>
      <c r="CF415" s="3"/>
      <c r="CG415" s="3"/>
      <c r="CH415" s="3"/>
      <c r="CI415" s="3"/>
      <c r="CJ415" s="3"/>
      <c r="CK415" s="3"/>
      <c r="CL415" s="3"/>
      <c r="CM415" s="3"/>
      <c r="CN415" s="3"/>
    </row>
    <row r="416" spans="1:92" x14ac:dyDescent="0.3">
      <c r="A416" s="13"/>
      <c r="B416" s="3"/>
      <c r="C416" s="3"/>
      <c r="D416" s="3"/>
      <c r="E416" s="3"/>
      <c r="F416" s="3"/>
      <c r="G416" s="3"/>
      <c r="H416" s="3"/>
      <c r="I416" s="3"/>
      <c r="J416" s="1"/>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c r="BC416" s="3"/>
      <c r="BD416" s="3"/>
      <c r="BE416" s="3"/>
      <c r="BF416" s="3"/>
      <c r="BG416" s="3"/>
      <c r="BH416" s="3"/>
      <c r="BI416" s="3"/>
      <c r="BJ416" s="3"/>
      <c r="BK416" s="3"/>
      <c r="BL416" s="3"/>
      <c r="BM416" s="3"/>
      <c r="BN416" s="3"/>
      <c r="BO416" s="3"/>
      <c r="BP416" s="3"/>
      <c r="BQ416" s="3"/>
      <c r="BR416" s="3"/>
      <c r="BS416" s="3"/>
      <c r="BT416" s="3"/>
      <c r="BU416" s="3"/>
      <c r="BV416" s="3"/>
      <c r="BW416" s="3"/>
      <c r="BX416" s="3"/>
      <c r="BY416" s="3"/>
      <c r="BZ416" s="3"/>
      <c r="CA416" s="3"/>
      <c r="CB416" s="3"/>
      <c r="CC416" s="3"/>
      <c r="CD416" s="3"/>
      <c r="CE416" s="3"/>
      <c r="CF416" s="3"/>
      <c r="CG416" s="3"/>
      <c r="CH416" s="3"/>
      <c r="CI416" s="3"/>
      <c r="CJ416" s="3"/>
      <c r="CK416" s="3"/>
      <c r="CL416" s="3"/>
      <c r="CM416" s="3"/>
      <c r="CN416" s="3"/>
    </row>
    <row r="417" spans="1:92" x14ac:dyDescent="0.3">
      <c r="A417" s="13"/>
      <c r="B417" s="3"/>
      <c r="C417" s="3"/>
      <c r="D417" s="3"/>
      <c r="E417" s="3"/>
      <c r="F417" s="3"/>
      <c r="G417" s="3"/>
      <c r="H417" s="3"/>
      <c r="I417" s="3"/>
      <c r="J417" s="1"/>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c r="BC417" s="3"/>
      <c r="BD417" s="3"/>
      <c r="BE417" s="3"/>
      <c r="BF417" s="3"/>
      <c r="BG417" s="3"/>
      <c r="BH417" s="3"/>
      <c r="BI417" s="3"/>
      <c r="BJ417" s="3"/>
      <c r="BK417" s="3"/>
      <c r="BL417" s="3"/>
      <c r="BM417" s="3"/>
      <c r="BN417" s="3"/>
      <c r="BO417" s="3"/>
      <c r="BP417" s="3"/>
      <c r="BQ417" s="3"/>
      <c r="BR417" s="3"/>
      <c r="BS417" s="3"/>
      <c r="BT417" s="3"/>
      <c r="BU417" s="3"/>
      <c r="BV417" s="3"/>
      <c r="BW417" s="3"/>
      <c r="BX417" s="3"/>
      <c r="BY417" s="3"/>
      <c r="BZ417" s="3"/>
      <c r="CA417" s="3"/>
      <c r="CB417" s="3"/>
      <c r="CC417" s="3"/>
      <c r="CD417" s="3"/>
      <c r="CE417" s="3"/>
      <c r="CF417" s="3"/>
      <c r="CG417" s="3"/>
      <c r="CH417" s="3"/>
      <c r="CI417" s="3"/>
      <c r="CJ417" s="3"/>
      <c r="CK417" s="3"/>
      <c r="CL417" s="3"/>
      <c r="CM417" s="3"/>
      <c r="CN417" s="3"/>
    </row>
    <row r="418" spans="1:92" x14ac:dyDescent="0.3">
      <c r="A418" s="13"/>
      <c r="B418" s="3"/>
      <c r="C418" s="3"/>
      <c r="D418" s="3"/>
      <c r="E418" s="3"/>
      <c r="F418" s="3"/>
      <c r="G418" s="3"/>
      <c r="H418" s="3"/>
      <c r="I418" s="3"/>
      <c r="J418" s="1"/>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B418" s="3"/>
      <c r="BC418" s="3"/>
      <c r="BD418" s="3"/>
      <c r="BE418" s="3"/>
      <c r="BF418" s="3"/>
      <c r="BG418" s="3"/>
      <c r="BH418" s="3"/>
      <c r="BI418" s="3"/>
      <c r="BJ418" s="3"/>
      <c r="BK418" s="3"/>
      <c r="BL418" s="3"/>
      <c r="BM418" s="3"/>
      <c r="BN418" s="3"/>
      <c r="BO418" s="3"/>
      <c r="BP418" s="3"/>
      <c r="BQ418" s="3"/>
      <c r="BR418" s="3"/>
      <c r="BS418" s="3"/>
      <c r="BT418" s="3"/>
      <c r="BU418" s="3"/>
      <c r="BV418" s="3"/>
      <c r="BW418" s="3"/>
      <c r="BX418" s="3"/>
      <c r="BY418" s="3"/>
      <c r="BZ418" s="3"/>
      <c r="CA418" s="3"/>
      <c r="CB418" s="3"/>
      <c r="CC418" s="3"/>
      <c r="CD418" s="3"/>
      <c r="CE418" s="3"/>
      <c r="CF418" s="3"/>
      <c r="CG418" s="3"/>
      <c r="CH418" s="3"/>
      <c r="CI418" s="3"/>
      <c r="CJ418" s="3"/>
      <c r="CK418" s="3"/>
      <c r="CL418" s="3"/>
      <c r="CM418" s="3"/>
      <c r="CN418" s="3"/>
    </row>
    <row r="419" spans="1:92" x14ac:dyDescent="0.3">
      <c r="A419" s="13"/>
      <c r="B419" s="3"/>
      <c r="C419" s="3"/>
      <c r="D419" s="3"/>
      <c r="E419" s="3"/>
      <c r="F419" s="3"/>
      <c r="G419" s="3"/>
      <c r="H419" s="3"/>
      <c r="I419" s="3"/>
      <c r="J419" s="1"/>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c r="BC419" s="3"/>
      <c r="BD419" s="3"/>
      <c r="BE419" s="3"/>
      <c r="BF419" s="3"/>
      <c r="BG419" s="3"/>
      <c r="BH419" s="3"/>
      <c r="BI419" s="3"/>
      <c r="BJ419" s="3"/>
      <c r="BK419" s="3"/>
      <c r="BL419" s="3"/>
      <c r="BM419" s="3"/>
      <c r="BN419" s="3"/>
      <c r="BO419" s="3"/>
      <c r="BP419" s="3"/>
      <c r="BQ419" s="3"/>
      <c r="BR419" s="3"/>
      <c r="BS419" s="3"/>
      <c r="BT419" s="3"/>
      <c r="BU419" s="3"/>
      <c r="BV419" s="3"/>
      <c r="BW419" s="3"/>
      <c r="BX419" s="3"/>
      <c r="BY419" s="3"/>
      <c r="BZ419" s="3"/>
      <c r="CA419" s="3"/>
      <c r="CB419" s="3"/>
      <c r="CC419" s="3"/>
      <c r="CD419" s="3"/>
      <c r="CE419" s="3"/>
      <c r="CF419" s="3"/>
      <c r="CG419" s="3"/>
      <c r="CH419" s="3"/>
      <c r="CI419" s="3"/>
      <c r="CJ419" s="3"/>
      <c r="CK419" s="3"/>
      <c r="CL419" s="3"/>
      <c r="CM419" s="3"/>
      <c r="CN419" s="3"/>
    </row>
    <row r="420" spans="1:92" x14ac:dyDescent="0.3">
      <c r="A420" s="13"/>
      <c r="B420" s="3"/>
      <c r="C420" s="3"/>
      <c r="D420" s="3"/>
      <c r="E420" s="3"/>
      <c r="F420" s="3"/>
      <c r="G420" s="3"/>
      <c r="H420" s="3"/>
      <c r="I420" s="3"/>
      <c r="J420" s="1"/>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c r="BC420" s="3"/>
      <c r="BD420" s="3"/>
      <c r="BE420" s="3"/>
      <c r="BF420" s="3"/>
      <c r="BG420" s="3"/>
      <c r="BH420" s="3"/>
      <c r="BI420" s="3"/>
      <c r="BJ420" s="3"/>
      <c r="BK420" s="3"/>
      <c r="BL420" s="3"/>
      <c r="BM420" s="3"/>
      <c r="BN420" s="3"/>
      <c r="BO420" s="3"/>
      <c r="BP420" s="3"/>
      <c r="BQ420" s="3"/>
      <c r="BR420" s="3"/>
      <c r="BS420" s="3"/>
      <c r="BT420" s="3"/>
      <c r="BU420" s="3"/>
      <c r="BV420" s="3"/>
      <c r="BW420" s="3"/>
      <c r="BX420" s="3"/>
      <c r="BY420" s="3"/>
      <c r="BZ420" s="3"/>
      <c r="CA420" s="3"/>
      <c r="CB420" s="3"/>
      <c r="CC420" s="3"/>
      <c r="CD420" s="3"/>
      <c r="CE420" s="3"/>
      <c r="CF420" s="3"/>
      <c r="CG420" s="3"/>
      <c r="CH420" s="3"/>
      <c r="CI420" s="3"/>
      <c r="CJ420" s="3"/>
      <c r="CK420" s="3"/>
      <c r="CL420" s="3"/>
      <c r="CM420" s="3"/>
      <c r="CN420" s="3"/>
    </row>
    <row r="421" spans="1:92" x14ac:dyDescent="0.3">
      <c r="A421" s="13"/>
      <c r="B421" s="3"/>
      <c r="C421" s="3"/>
      <c r="D421" s="3"/>
      <c r="E421" s="3"/>
      <c r="F421" s="3"/>
      <c r="G421" s="3"/>
      <c r="H421" s="3"/>
      <c r="I421" s="3"/>
      <c r="J421" s="1"/>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B421" s="3"/>
      <c r="BC421" s="3"/>
      <c r="BD421" s="3"/>
      <c r="BE421" s="3"/>
      <c r="BF421" s="3"/>
      <c r="BG421" s="3"/>
      <c r="BH421" s="3"/>
      <c r="BI421" s="3"/>
      <c r="BJ421" s="3"/>
      <c r="BK421" s="3"/>
      <c r="BL421" s="3"/>
      <c r="BM421" s="3"/>
      <c r="BN421" s="3"/>
      <c r="BO421" s="3"/>
      <c r="BP421" s="3"/>
      <c r="BQ421" s="3"/>
      <c r="BR421" s="3"/>
      <c r="BS421" s="3"/>
      <c r="BT421" s="3"/>
      <c r="BU421" s="3"/>
      <c r="BV421" s="3"/>
      <c r="BW421" s="3"/>
      <c r="BX421" s="3"/>
      <c r="BY421" s="3"/>
      <c r="BZ421" s="3"/>
      <c r="CA421" s="3"/>
      <c r="CB421" s="3"/>
      <c r="CC421" s="3"/>
      <c r="CD421" s="3"/>
      <c r="CE421" s="3"/>
      <c r="CF421" s="3"/>
      <c r="CG421" s="3"/>
      <c r="CH421" s="3"/>
      <c r="CI421" s="3"/>
      <c r="CJ421" s="3"/>
      <c r="CK421" s="3"/>
      <c r="CL421" s="3"/>
      <c r="CM421" s="3"/>
      <c r="CN421" s="3"/>
    </row>
    <row r="422" spans="1:92" x14ac:dyDescent="0.3">
      <c r="A422" s="13"/>
      <c r="B422" s="3"/>
      <c r="C422" s="3"/>
      <c r="D422" s="3"/>
      <c r="E422" s="3"/>
      <c r="F422" s="3"/>
      <c r="G422" s="3"/>
      <c r="H422" s="3"/>
      <c r="I422" s="3"/>
      <c r="J422" s="1"/>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c r="BC422" s="3"/>
      <c r="BD422" s="3"/>
      <c r="BE422" s="3"/>
      <c r="BF422" s="3"/>
      <c r="BG422" s="3"/>
      <c r="BH422" s="3"/>
      <c r="BI422" s="3"/>
      <c r="BJ422" s="3"/>
      <c r="BK422" s="3"/>
      <c r="BL422" s="3"/>
      <c r="BM422" s="3"/>
      <c r="BN422" s="3"/>
      <c r="BO422" s="3"/>
      <c r="BP422" s="3"/>
      <c r="BQ422" s="3"/>
      <c r="BR422" s="3"/>
      <c r="BS422" s="3"/>
      <c r="BT422" s="3"/>
      <c r="BU422" s="3"/>
      <c r="BV422" s="3"/>
      <c r="BW422" s="3"/>
      <c r="BX422" s="3"/>
      <c r="BY422" s="3"/>
      <c r="BZ422" s="3"/>
      <c r="CA422" s="3"/>
      <c r="CB422" s="3"/>
      <c r="CC422" s="3"/>
      <c r="CD422" s="3"/>
      <c r="CE422" s="3"/>
      <c r="CF422" s="3"/>
      <c r="CG422" s="3"/>
      <c r="CH422" s="3"/>
      <c r="CI422" s="3"/>
      <c r="CJ422" s="3"/>
      <c r="CK422" s="3"/>
      <c r="CL422" s="3"/>
      <c r="CM422" s="3"/>
      <c r="CN422" s="3"/>
    </row>
    <row r="423" spans="1:92" x14ac:dyDescent="0.3">
      <c r="A423" s="13"/>
      <c r="B423" s="3"/>
      <c r="C423" s="3"/>
      <c r="D423" s="3"/>
      <c r="E423" s="3"/>
      <c r="F423" s="3"/>
      <c r="G423" s="3"/>
      <c r="H423" s="3"/>
      <c r="I423" s="3"/>
      <c r="J423" s="1"/>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B423" s="3"/>
      <c r="BC423" s="3"/>
      <c r="BD423" s="3"/>
      <c r="BE423" s="3"/>
      <c r="BF423" s="3"/>
      <c r="BG423" s="3"/>
      <c r="BH423" s="3"/>
      <c r="BI423" s="3"/>
      <c r="BJ423" s="3"/>
      <c r="BK423" s="3"/>
      <c r="BL423" s="3"/>
      <c r="BM423" s="3"/>
      <c r="BN423" s="3"/>
      <c r="BO423" s="3"/>
      <c r="BP423" s="3"/>
      <c r="BQ423" s="3"/>
      <c r="BR423" s="3"/>
      <c r="BS423" s="3"/>
      <c r="BT423" s="3"/>
      <c r="BU423" s="3"/>
      <c r="BV423" s="3"/>
      <c r="BW423" s="3"/>
      <c r="BX423" s="3"/>
      <c r="BY423" s="3"/>
      <c r="BZ423" s="3"/>
      <c r="CA423" s="3"/>
      <c r="CB423" s="3"/>
      <c r="CC423" s="3"/>
      <c r="CD423" s="3"/>
      <c r="CE423" s="3"/>
      <c r="CF423" s="3"/>
      <c r="CG423" s="3"/>
      <c r="CH423" s="3"/>
      <c r="CI423" s="3"/>
      <c r="CJ423" s="3"/>
      <c r="CK423" s="3"/>
      <c r="CL423" s="3"/>
      <c r="CM423" s="3"/>
      <c r="CN423" s="3"/>
    </row>
    <row r="424" spans="1:92" x14ac:dyDescent="0.3">
      <c r="A424" s="13"/>
      <c r="B424" s="3"/>
      <c r="C424" s="3"/>
      <c r="D424" s="3"/>
      <c r="E424" s="3"/>
      <c r="F424" s="3"/>
      <c r="G424" s="3"/>
      <c r="H424" s="3"/>
      <c r="I424" s="3"/>
      <c r="J424" s="1"/>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c r="BC424" s="3"/>
      <c r="BD424" s="3"/>
      <c r="BE424" s="3"/>
      <c r="BF424" s="3"/>
      <c r="BG424" s="3"/>
      <c r="BH424" s="3"/>
      <c r="BI424" s="3"/>
      <c r="BJ424" s="3"/>
      <c r="BK424" s="3"/>
      <c r="BL424" s="3"/>
      <c r="BM424" s="3"/>
      <c r="BN424" s="3"/>
      <c r="BO424" s="3"/>
      <c r="BP424" s="3"/>
      <c r="BQ424" s="3"/>
      <c r="BR424" s="3"/>
      <c r="BS424" s="3"/>
      <c r="BT424" s="3"/>
      <c r="BU424" s="3"/>
      <c r="BV424" s="3"/>
      <c r="BW424" s="3"/>
      <c r="BX424" s="3"/>
      <c r="BY424" s="3"/>
      <c r="BZ424" s="3"/>
      <c r="CA424" s="3"/>
      <c r="CB424" s="3"/>
      <c r="CC424" s="3"/>
      <c r="CD424" s="3"/>
      <c r="CE424" s="3"/>
      <c r="CF424" s="3"/>
      <c r="CG424" s="3"/>
      <c r="CH424" s="3"/>
      <c r="CI424" s="3"/>
      <c r="CJ424" s="3"/>
      <c r="CK424" s="3"/>
      <c r="CL424" s="3"/>
      <c r="CM424" s="3"/>
      <c r="CN424" s="3"/>
    </row>
    <row r="425" spans="1:92" x14ac:dyDescent="0.3">
      <c r="A425" s="13"/>
      <c r="B425" s="3"/>
      <c r="C425" s="3"/>
      <c r="D425" s="3"/>
      <c r="E425" s="3"/>
      <c r="F425" s="3"/>
      <c r="G425" s="3"/>
      <c r="H425" s="3"/>
      <c r="I425" s="3"/>
      <c r="J425" s="1"/>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c r="BC425" s="3"/>
      <c r="BD425" s="3"/>
      <c r="BE425" s="3"/>
      <c r="BF425" s="3"/>
      <c r="BG425" s="3"/>
      <c r="BH425" s="3"/>
      <c r="BI425" s="3"/>
      <c r="BJ425" s="3"/>
      <c r="BK425" s="3"/>
      <c r="BL425" s="3"/>
      <c r="BM425" s="3"/>
      <c r="BN425" s="3"/>
      <c r="BO425" s="3"/>
      <c r="BP425" s="3"/>
      <c r="BQ425" s="3"/>
      <c r="BR425" s="3"/>
      <c r="BS425" s="3"/>
      <c r="BT425" s="3"/>
      <c r="BU425" s="3"/>
      <c r="BV425" s="3"/>
      <c r="BW425" s="3"/>
      <c r="BX425" s="3"/>
      <c r="BY425" s="3"/>
      <c r="BZ425" s="3"/>
      <c r="CA425" s="3"/>
      <c r="CB425" s="3"/>
      <c r="CC425" s="3"/>
      <c r="CD425" s="3"/>
      <c r="CE425" s="3"/>
      <c r="CF425" s="3"/>
      <c r="CG425" s="3"/>
      <c r="CH425" s="3"/>
      <c r="CI425" s="3"/>
      <c r="CJ425" s="3"/>
      <c r="CK425" s="3"/>
      <c r="CL425" s="3"/>
      <c r="CM425" s="3"/>
      <c r="CN425" s="3"/>
    </row>
    <row r="426" spans="1:92" x14ac:dyDescent="0.3">
      <c r="A426" s="13"/>
      <c r="B426" s="3"/>
      <c r="C426" s="3"/>
      <c r="D426" s="3"/>
      <c r="E426" s="3"/>
      <c r="F426" s="3"/>
      <c r="G426" s="3"/>
      <c r="H426" s="3"/>
      <c r="I426" s="3"/>
      <c r="J426" s="1"/>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c r="BB426" s="3"/>
      <c r="BC426" s="3"/>
      <c r="BD426" s="3"/>
      <c r="BE426" s="3"/>
      <c r="BF426" s="3"/>
      <c r="BG426" s="3"/>
      <c r="BH426" s="3"/>
      <c r="BI426" s="3"/>
      <c r="BJ426" s="3"/>
      <c r="BK426" s="3"/>
      <c r="BL426" s="3"/>
      <c r="BM426" s="3"/>
      <c r="BN426" s="3"/>
      <c r="BO426" s="3"/>
      <c r="BP426" s="3"/>
      <c r="BQ426" s="3"/>
      <c r="BR426" s="3"/>
      <c r="BS426" s="3"/>
      <c r="BT426" s="3"/>
      <c r="BU426" s="3"/>
      <c r="BV426" s="3"/>
      <c r="BW426" s="3"/>
      <c r="BX426" s="3"/>
      <c r="BY426" s="3"/>
      <c r="BZ426" s="3"/>
      <c r="CA426" s="3"/>
      <c r="CB426" s="3"/>
      <c r="CC426" s="3"/>
      <c r="CD426" s="3"/>
      <c r="CE426" s="3"/>
      <c r="CF426" s="3"/>
      <c r="CG426" s="3"/>
      <c r="CH426" s="3"/>
      <c r="CI426" s="3"/>
      <c r="CJ426" s="3"/>
      <c r="CK426" s="3"/>
      <c r="CL426" s="3"/>
      <c r="CM426" s="3"/>
      <c r="CN426" s="3"/>
    </row>
    <row r="427" spans="1:92" x14ac:dyDescent="0.3">
      <c r="A427" s="13"/>
      <c r="B427" s="3"/>
      <c r="C427" s="3"/>
      <c r="D427" s="3"/>
      <c r="E427" s="3"/>
      <c r="F427" s="3"/>
      <c r="G427" s="3"/>
      <c r="H427" s="3"/>
      <c r="I427" s="3"/>
      <c r="J427" s="1"/>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c r="BC427" s="3"/>
      <c r="BD427" s="3"/>
      <c r="BE427" s="3"/>
      <c r="BF427" s="3"/>
      <c r="BG427" s="3"/>
      <c r="BH427" s="3"/>
      <c r="BI427" s="3"/>
      <c r="BJ427" s="3"/>
      <c r="BK427" s="3"/>
      <c r="BL427" s="3"/>
      <c r="BM427" s="3"/>
      <c r="BN427" s="3"/>
      <c r="BO427" s="3"/>
      <c r="BP427" s="3"/>
      <c r="BQ427" s="3"/>
      <c r="BR427" s="3"/>
      <c r="BS427" s="3"/>
      <c r="BT427" s="3"/>
      <c r="BU427" s="3"/>
      <c r="BV427" s="3"/>
      <c r="BW427" s="3"/>
      <c r="BX427" s="3"/>
      <c r="BY427" s="3"/>
      <c r="BZ427" s="3"/>
      <c r="CA427" s="3"/>
      <c r="CB427" s="3"/>
      <c r="CC427" s="3"/>
      <c r="CD427" s="3"/>
      <c r="CE427" s="3"/>
      <c r="CF427" s="3"/>
      <c r="CG427" s="3"/>
      <c r="CH427" s="3"/>
      <c r="CI427" s="3"/>
      <c r="CJ427" s="3"/>
      <c r="CK427" s="3"/>
      <c r="CL427" s="3"/>
      <c r="CM427" s="3"/>
      <c r="CN427" s="3"/>
    </row>
    <row r="428" spans="1:92" x14ac:dyDescent="0.3">
      <c r="A428" s="13"/>
      <c r="B428" s="3"/>
      <c r="C428" s="3"/>
      <c r="D428" s="3"/>
      <c r="E428" s="3"/>
      <c r="F428" s="3"/>
      <c r="G428" s="3"/>
      <c r="H428" s="3"/>
      <c r="I428" s="3"/>
      <c r="J428" s="1"/>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c r="BC428" s="3"/>
      <c r="BD428" s="3"/>
      <c r="BE428" s="3"/>
      <c r="BF428" s="3"/>
      <c r="BG428" s="3"/>
      <c r="BH428" s="3"/>
      <c r="BI428" s="3"/>
      <c r="BJ428" s="3"/>
      <c r="BK428" s="3"/>
      <c r="BL428" s="3"/>
      <c r="BM428" s="3"/>
      <c r="BN428" s="3"/>
      <c r="BO428" s="3"/>
      <c r="BP428" s="3"/>
      <c r="BQ428" s="3"/>
      <c r="BR428" s="3"/>
      <c r="BS428" s="3"/>
      <c r="BT428" s="3"/>
      <c r="BU428" s="3"/>
      <c r="BV428" s="3"/>
      <c r="BW428" s="3"/>
      <c r="BX428" s="3"/>
      <c r="BY428" s="3"/>
      <c r="BZ428" s="3"/>
      <c r="CA428" s="3"/>
      <c r="CB428" s="3"/>
      <c r="CC428" s="3"/>
      <c r="CD428" s="3"/>
      <c r="CE428" s="3"/>
      <c r="CF428" s="3"/>
      <c r="CG428" s="3"/>
      <c r="CH428" s="3"/>
      <c r="CI428" s="3"/>
      <c r="CJ428" s="3"/>
      <c r="CK428" s="3"/>
      <c r="CL428" s="3"/>
      <c r="CM428" s="3"/>
      <c r="CN428" s="3"/>
    </row>
    <row r="429" spans="1:92" x14ac:dyDescent="0.3">
      <c r="A429" s="13"/>
      <c r="B429" s="3"/>
      <c r="C429" s="3"/>
      <c r="D429" s="3"/>
      <c r="E429" s="3"/>
      <c r="F429" s="3"/>
      <c r="G429" s="3"/>
      <c r="H429" s="3"/>
      <c r="I429" s="3"/>
      <c r="J429" s="1"/>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c r="BA429" s="3"/>
      <c r="BB429" s="3"/>
      <c r="BC429" s="3"/>
      <c r="BD429" s="3"/>
      <c r="BE429" s="3"/>
      <c r="BF429" s="3"/>
      <c r="BG429" s="3"/>
      <c r="BH429" s="3"/>
      <c r="BI429" s="3"/>
      <c r="BJ429" s="3"/>
      <c r="BK429" s="3"/>
      <c r="BL429" s="3"/>
      <c r="BM429" s="3"/>
      <c r="BN429" s="3"/>
      <c r="BO429" s="3"/>
      <c r="BP429" s="3"/>
      <c r="BQ429" s="3"/>
      <c r="BR429" s="3"/>
      <c r="BS429" s="3"/>
      <c r="BT429" s="3"/>
      <c r="BU429" s="3"/>
      <c r="BV429" s="3"/>
      <c r="BW429" s="3"/>
      <c r="BX429" s="3"/>
      <c r="BY429" s="3"/>
      <c r="BZ429" s="3"/>
      <c r="CA429" s="3"/>
      <c r="CB429" s="3"/>
      <c r="CC429" s="3"/>
      <c r="CD429" s="3"/>
      <c r="CE429" s="3"/>
      <c r="CF429" s="3"/>
      <c r="CG429" s="3"/>
      <c r="CH429" s="3"/>
      <c r="CI429" s="3"/>
      <c r="CJ429" s="3"/>
      <c r="CK429" s="3"/>
      <c r="CL429" s="3"/>
      <c r="CM429" s="3"/>
      <c r="CN429" s="3"/>
    </row>
    <row r="430" spans="1:92" x14ac:dyDescent="0.3">
      <c r="A430" s="13"/>
      <c r="B430" s="3"/>
      <c r="C430" s="3"/>
      <c r="D430" s="3"/>
      <c r="E430" s="3"/>
      <c r="F430" s="3"/>
      <c r="G430" s="3"/>
      <c r="H430" s="3"/>
      <c r="I430" s="3"/>
      <c r="J430" s="1"/>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c r="BA430" s="3"/>
      <c r="BB430" s="3"/>
      <c r="BC430" s="3"/>
      <c r="BD430" s="3"/>
      <c r="BE430" s="3"/>
      <c r="BF430" s="3"/>
      <c r="BG430" s="3"/>
      <c r="BH430" s="3"/>
      <c r="BI430" s="3"/>
      <c r="BJ430" s="3"/>
      <c r="BK430" s="3"/>
      <c r="BL430" s="3"/>
      <c r="BM430" s="3"/>
      <c r="BN430" s="3"/>
      <c r="BO430" s="3"/>
      <c r="BP430" s="3"/>
      <c r="BQ430" s="3"/>
      <c r="BR430" s="3"/>
      <c r="BS430" s="3"/>
      <c r="BT430" s="3"/>
      <c r="BU430" s="3"/>
      <c r="BV430" s="3"/>
      <c r="BW430" s="3"/>
      <c r="BX430" s="3"/>
      <c r="BY430" s="3"/>
      <c r="BZ430" s="3"/>
      <c r="CA430" s="3"/>
      <c r="CB430" s="3"/>
      <c r="CC430" s="3"/>
      <c r="CD430" s="3"/>
      <c r="CE430" s="3"/>
      <c r="CF430" s="3"/>
      <c r="CG430" s="3"/>
      <c r="CH430" s="3"/>
      <c r="CI430" s="3"/>
      <c r="CJ430" s="3"/>
      <c r="CK430" s="3"/>
      <c r="CL430" s="3"/>
      <c r="CM430" s="3"/>
      <c r="CN430" s="3"/>
    </row>
    <row r="431" spans="1:92" x14ac:dyDescent="0.3">
      <c r="A431" s="13"/>
      <c r="B431" s="3"/>
      <c r="C431" s="3"/>
      <c r="D431" s="3"/>
      <c r="E431" s="3"/>
      <c r="F431" s="3"/>
      <c r="G431" s="3"/>
      <c r="H431" s="3"/>
      <c r="I431" s="3"/>
      <c r="J431" s="1"/>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c r="BA431" s="3"/>
      <c r="BB431" s="3"/>
      <c r="BC431" s="3"/>
      <c r="BD431" s="3"/>
      <c r="BE431" s="3"/>
      <c r="BF431" s="3"/>
      <c r="BG431" s="3"/>
      <c r="BH431" s="3"/>
      <c r="BI431" s="3"/>
      <c r="BJ431" s="3"/>
      <c r="BK431" s="3"/>
      <c r="BL431" s="3"/>
      <c r="BM431" s="3"/>
      <c r="BN431" s="3"/>
      <c r="BO431" s="3"/>
      <c r="BP431" s="3"/>
      <c r="BQ431" s="3"/>
      <c r="BR431" s="3"/>
      <c r="BS431" s="3"/>
      <c r="BT431" s="3"/>
      <c r="BU431" s="3"/>
      <c r="BV431" s="3"/>
      <c r="BW431" s="3"/>
      <c r="BX431" s="3"/>
      <c r="BY431" s="3"/>
      <c r="BZ431" s="3"/>
      <c r="CA431" s="3"/>
      <c r="CB431" s="3"/>
      <c r="CC431" s="3"/>
      <c r="CD431" s="3"/>
      <c r="CE431" s="3"/>
      <c r="CF431" s="3"/>
      <c r="CG431" s="3"/>
      <c r="CH431" s="3"/>
      <c r="CI431" s="3"/>
      <c r="CJ431" s="3"/>
      <c r="CK431" s="3"/>
      <c r="CL431" s="3"/>
      <c r="CM431" s="3"/>
      <c r="CN431" s="3"/>
    </row>
    <row r="432" spans="1:92" x14ac:dyDescent="0.3">
      <c r="A432" s="13"/>
      <c r="B432" s="3"/>
      <c r="C432" s="3"/>
      <c r="D432" s="3"/>
      <c r="E432" s="3"/>
      <c r="F432" s="3"/>
      <c r="G432" s="3"/>
      <c r="H432" s="3"/>
      <c r="I432" s="3"/>
      <c r="J432" s="1"/>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c r="BA432" s="3"/>
      <c r="BB432" s="3"/>
      <c r="BC432" s="3"/>
      <c r="BD432" s="3"/>
      <c r="BE432" s="3"/>
      <c r="BF432" s="3"/>
      <c r="BG432" s="3"/>
      <c r="BH432" s="3"/>
      <c r="BI432" s="3"/>
      <c r="BJ432" s="3"/>
      <c r="BK432" s="3"/>
      <c r="BL432" s="3"/>
      <c r="BM432" s="3"/>
      <c r="BN432" s="3"/>
      <c r="BO432" s="3"/>
      <c r="BP432" s="3"/>
      <c r="BQ432" s="3"/>
      <c r="BR432" s="3"/>
      <c r="BS432" s="3"/>
      <c r="BT432" s="3"/>
      <c r="BU432" s="3"/>
      <c r="BV432" s="3"/>
      <c r="BW432" s="3"/>
      <c r="BX432" s="3"/>
      <c r="BY432" s="3"/>
      <c r="BZ432" s="3"/>
      <c r="CA432" s="3"/>
      <c r="CB432" s="3"/>
      <c r="CC432" s="3"/>
      <c r="CD432" s="3"/>
      <c r="CE432" s="3"/>
      <c r="CF432" s="3"/>
      <c r="CG432" s="3"/>
      <c r="CH432" s="3"/>
      <c r="CI432" s="3"/>
      <c r="CJ432" s="3"/>
      <c r="CK432" s="3"/>
      <c r="CL432" s="3"/>
      <c r="CM432" s="3"/>
      <c r="CN432" s="3"/>
    </row>
    <row r="433" spans="1:92" x14ac:dyDescent="0.3">
      <c r="A433" s="13"/>
      <c r="B433" s="3"/>
      <c r="C433" s="3"/>
      <c r="D433" s="3"/>
      <c r="E433" s="3"/>
      <c r="F433" s="3"/>
      <c r="G433" s="3"/>
      <c r="H433" s="3"/>
      <c r="I433" s="3"/>
      <c r="J433" s="1"/>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c r="BB433" s="3"/>
      <c r="BC433" s="3"/>
      <c r="BD433" s="3"/>
      <c r="BE433" s="3"/>
      <c r="BF433" s="3"/>
      <c r="BG433" s="3"/>
      <c r="BH433" s="3"/>
      <c r="BI433" s="3"/>
      <c r="BJ433" s="3"/>
      <c r="BK433" s="3"/>
      <c r="BL433" s="3"/>
      <c r="BM433" s="3"/>
      <c r="BN433" s="3"/>
      <c r="BO433" s="3"/>
      <c r="BP433" s="3"/>
      <c r="BQ433" s="3"/>
      <c r="BR433" s="3"/>
      <c r="BS433" s="3"/>
      <c r="BT433" s="3"/>
      <c r="BU433" s="3"/>
      <c r="BV433" s="3"/>
      <c r="BW433" s="3"/>
      <c r="BX433" s="3"/>
      <c r="BY433" s="3"/>
      <c r="BZ433" s="3"/>
      <c r="CA433" s="3"/>
      <c r="CB433" s="3"/>
      <c r="CC433" s="3"/>
      <c r="CD433" s="3"/>
      <c r="CE433" s="3"/>
      <c r="CF433" s="3"/>
      <c r="CG433" s="3"/>
      <c r="CH433" s="3"/>
      <c r="CI433" s="3"/>
      <c r="CJ433" s="3"/>
      <c r="CK433" s="3"/>
      <c r="CL433" s="3"/>
      <c r="CM433" s="3"/>
      <c r="CN433" s="3"/>
    </row>
    <row r="434" spans="1:92" x14ac:dyDescent="0.3">
      <c r="A434" s="13"/>
      <c r="B434" s="3"/>
      <c r="C434" s="3"/>
      <c r="D434" s="3"/>
      <c r="E434" s="3"/>
      <c r="F434" s="3"/>
      <c r="G434" s="3"/>
      <c r="H434" s="3"/>
      <c r="I434" s="3"/>
      <c r="J434" s="1"/>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c r="BA434" s="3"/>
      <c r="BB434" s="3"/>
      <c r="BC434" s="3"/>
      <c r="BD434" s="3"/>
      <c r="BE434" s="3"/>
      <c r="BF434" s="3"/>
      <c r="BG434" s="3"/>
      <c r="BH434" s="3"/>
      <c r="BI434" s="3"/>
      <c r="BJ434" s="3"/>
      <c r="BK434" s="3"/>
      <c r="BL434" s="3"/>
      <c r="BM434" s="3"/>
      <c r="BN434" s="3"/>
      <c r="BO434" s="3"/>
      <c r="BP434" s="3"/>
      <c r="BQ434" s="3"/>
      <c r="BR434" s="3"/>
      <c r="BS434" s="3"/>
      <c r="BT434" s="3"/>
      <c r="BU434" s="3"/>
      <c r="BV434" s="3"/>
      <c r="BW434" s="3"/>
      <c r="BX434" s="3"/>
      <c r="BY434" s="3"/>
      <c r="BZ434" s="3"/>
      <c r="CA434" s="3"/>
      <c r="CB434" s="3"/>
      <c r="CC434" s="3"/>
      <c r="CD434" s="3"/>
      <c r="CE434" s="3"/>
      <c r="CF434" s="3"/>
      <c r="CG434" s="3"/>
      <c r="CH434" s="3"/>
      <c r="CI434" s="3"/>
      <c r="CJ434" s="3"/>
      <c r="CK434" s="3"/>
      <c r="CL434" s="3"/>
      <c r="CM434" s="3"/>
      <c r="CN434" s="3"/>
    </row>
    <row r="435" spans="1:92" x14ac:dyDescent="0.3">
      <c r="A435" s="13"/>
      <c r="B435" s="3"/>
      <c r="C435" s="3"/>
      <c r="D435" s="3"/>
      <c r="E435" s="3"/>
      <c r="F435" s="3"/>
      <c r="G435" s="3"/>
      <c r="H435" s="3"/>
      <c r="I435" s="3"/>
      <c r="J435" s="1"/>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c r="BA435" s="3"/>
      <c r="BB435" s="3"/>
      <c r="BC435" s="3"/>
      <c r="BD435" s="3"/>
      <c r="BE435" s="3"/>
      <c r="BF435" s="3"/>
      <c r="BG435" s="3"/>
      <c r="BH435" s="3"/>
      <c r="BI435" s="3"/>
      <c r="BJ435" s="3"/>
      <c r="BK435" s="3"/>
      <c r="BL435" s="3"/>
      <c r="BM435" s="3"/>
      <c r="BN435" s="3"/>
      <c r="BO435" s="3"/>
      <c r="BP435" s="3"/>
      <c r="BQ435" s="3"/>
      <c r="BR435" s="3"/>
      <c r="BS435" s="3"/>
      <c r="BT435" s="3"/>
      <c r="BU435" s="3"/>
      <c r="BV435" s="3"/>
      <c r="BW435" s="3"/>
      <c r="BX435" s="3"/>
      <c r="BY435" s="3"/>
      <c r="BZ435" s="3"/>
      <c r="CA435" s="3"/>
      <c r="CB435" s="3"/>
      <c r="CC435" s="3"/>
      <c r="CD435" s="3"/>
      <c r="CE435" s="3"/>
      <c r="CF435" s="3"/>
      <c r="CG435" s="3"/>
      <c r="CH435" s="3"/>
      <c r="CI435" s="3"/>
      <c r="CJ435" s="3"/>
      <c r="CK435" s="3"/>
      <c r="CL435" s="3"/>
      <c r="CM435" s="3"/>
      <c r="CN435" s="3"/>
    </row>
    <row r="436" spans="1:92" x14ac:dyDescent="0.3">
      <c r="A436" s="13"/>
      <c r="B436" s="3"/>
      <c r="C436" s="3"/>
      <c r="D436" s="3"/>
      <c r="E436" s="3"/>
      <c r="F436" s="3"/>
      <c r="G436" s="3"/>
      <c r="H436" s="3"/>
      <c r="I436" s="3"/>
      <c r="J436" s="1"/>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c r="BA436" s="3"/>
      <c r="BB436" s="3"/>
      <c r="BC436" s="3"/>
      <c r="BD436" s="3"/>
      <c r="BE436" s="3"/>
      <c r="BF436" s="3"/>
      <c r="BG436" s="3"/>
      <c r="BH436" s="3"/>
      <c r="BI436" s="3"/>
      <c r="BJ436" s="3"/>
      <c r="BK436" s="3"/>
      <c r="BL436" s="3"/>
      <c r="BM436" s="3"/>
      <c r="BN436" s="3"/>
      <c r="BO436" s="3"/>
      <c r="BP436" s="3"/>
      <c r="BQ436" s="3"/>
      <c r="BR436" s="3"/>
      <c r="BS436" s="3"/>
      <c r="BT436" s="3"/>
      <c r="BU436" s="3"/>
      <c r="BV436" s="3"/>
      <c r="BW436" s="3"/>
      <c r="BX436" s="3"/>
      <c r="BY436" s="3"/>
      <c r="BZ436" s="3"/>
      <c r="CA436" s="3"/>
      <c r="CB436" s="3"/>
      <c r="CC436" s="3"/>
      <c r="CD436" s="3"/>
      <c r="CE436" s="3"/>
      <c r="CF436" s="3"/>
      <c r="CG436" s="3"/>
      <c r="CH436" s="3"/>
      <c r="CI436" s="3"/>
      <c r="CJ436" s="3"/>
      <c r="CK436" s="3"/>
      <c r="CL436" s="3"/>
      <c r="CM436" s="3"/>
      <c r="CN436" s="3"/>
    </row>
    <row r="437" spans="1:92" x14ac:dyDescent="0.3">
      <c r="A437" s="13"/>
      <c r="B437" s="3"/>
      <c r="C437" s="3"/>
      <c r="D437" s="3"/>
      <c r="E437" s="3"/>
      <c r="F437" s="3"/>
      <c r="G437" s="3"/>
      <c r="H437" s="3"/>
      <c r="I437" s="3"/>
      <c r="J437" s="1"/>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c r="BA437" s="3"/>
      <c r="BB437" s="3"/>
      <c r="BC437" s="3"/>
      <c r="BD437" s="3"/>
      <c r="BE437" s="3"/>
      <c r="BF437" s="3"/>
      <c r="BG437" s="3"/>
      <c r="BH437" s="3"/>
      <c r="BI437" s="3"/>
      <c r="BJ437" s="3"/>
      <c r="BK437" s="3"/>
      <c r="BL437" s="3"/>
      <c r="BM437" s="3"/>
      <c r="BN437" s="3"/>
      <c r="BO437" s="3"/>
      <c r="BP437" s="3"/>
      <c r="BQ437" s="3"/>
      <c r="BR437" s="3"/>
      <c r="BS437" s="3"/>
      <c r="BT437" s="3"/>
      <c r="BU437" s="3"/>
      <c r="BV437" s="3"/>
      <c r="BW437" s="3"/>
      <c r="BX437" s="3"/>
      <c r="BY437" s="3"/>
      <c r="BZ437" s="3"/>
      <c r="CA437" s="3"/>
      <c r="CB437" s="3"/>
      <c r="CC437" s="3"/>
      <c r="CD437" s="3"/>
      <c r="CE437" s="3"/>
      <c r="CF437" s="3"/>
      <c r="CG437" s="3"/>
      <c r="CH437" s="3"/>
      <c r="CI437" s="3"/>
      <c r="CJ437" s="3"/>
      <c r="CK437" s="3"/>
      <c r="CL437" s="3"/>
      <c r="CM437" s="3"/>
      <c r="CN437" s="3"/>
    </row>
    <row r="438" spans="1:92" x14ac:dyDescent="0.3">
      <c r="A438" s="13"/>
      <c r="B438" s="3"/>
      <c r="C438" s="3"/>
      <c r="D438" s="3"/>
      <c r="E438" s="3"/>
      <c r="F438" s="3"/>
      <c r="G438" s="3"/>
      <c r="H438" s="3"/>
      <c r="I438" s="3"/>
      <c r="J438" s="1"/>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c r="BA438" s="3"/>
      <c r="BB438" s="3"/>
      <c r="BC438" s="3"/>
      <c r="BD438" s="3"/>
      <c r="BE438" s="3"/>
      <c r="BF438" s="3"/>
      <c r="BG438" s="3"/>
      <c r="BH438" s="3"/>
      <c r="BI438" s="3"/>
      <c r="BJ438" s="3"/>
      <c r="BK438" s="3"/>
      <c r="BL438" s="3"/>
      <c r="BM438" s="3"/>
      <c r="BN438" s="3"/>
      <c r="BO438" s="3"/>
      <c r="BP438" s="3"/>
      <c r="BQ438" s="3"/>
      <c r="BR438" s="3"/>
      <c r="BS438" s="3"/>
      <c r="BT438" s="3"/>
      <c r="BU438" s="3"/>
      <c r="BV438" s="3"/>
      <c r="BW438" s="3"/>
      <c r="BX438" s="3"/>
      <c r="BY438" s="3"/>
      <c r="BZ438" s="3"/>
      <c r="CA438" s="3"/>
      <c r="CB438" s="3"/>
      <c r="CC438" s="3"/>
      <c r="CD438" s="3"/>
      <c r="CE438" s="3"/>
      <c r="CF438" s="3"/>
      <c r="CG438" s="3"/>
      <c r="CH438" s="3"/>
      <c r="CI438" s="3"/>
      <c r="CJ438" s="3"/>
      <c r="CK438" s="3"/>
      <c r="CL438" s="3"/>
      <c r="CM438" s="3"/>
      <c r="CN438" s="3"/>
    </row>
    <row r="439" spans="1:92" x14ac:dyDescent="0.3">
      <c r="A439" s="13"/>
      <c r="B439" s="3"/>
      <c r="C439" s="3"/>
      <c r="D439" s="3"/>
      <c r="E439" s="3"/>
      <c r="F439" s="3"/>
      <c r="G439" s="3"/>
      <c r="H439" s="3"/>
      <c r="I439" s="3"/>
      <c r="J439" s="1"/>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c r="BA439" s="3"/>
      <c r="BB439" s="3"/>
      <c r="BC439" s="3"/>
      <c r="BD439" s="3"/>
      <c r="BE439" s="3"/>
      <c r="BF439" s="3"/>
      <c r="BG439" s="3"/>
      <c r="BH439" s="3"/>
      <c r="BI439" s="3"/>
      <c r="BJ439" s="3"/>
      <c r="BK439" s="3"/>
      <c r="BL439" s="3"/>
      <c r="BM439" s="3"/>
      <c r="BN439" s="3"/>
      <c r="BO439" s="3"/>
      <c r="BP439" s="3"/>
      <c r="BQ439" s="3"/>
      <c r="BR439" s="3"/>
      <c r="BS439" s="3"/>
      <c r="BT439" s="3"/>
      <c r="BU439" s="3"/>
      <c r="BV439" s="3"/>
      <c r="BW439" s="3"/>
      <c r="BX439" s="3"/>
      <c r="BY439" s="3"/>
      <c r="BZ439" s="3"/>
      <c r="CA439" s="3"/>
      <c r="CB439" s="3"/>
      <c r="CC439" s="3"/>
      <c r="CD439" s="3"/>
      <c r="CE439" s="3"/>
      <c r="CF439" s="3"/>
      <c r="CG439" s="3"/>
      <c r="CH439" s="3"/>
      <c r="CI439" s="3"/>
      <c r="CJ439" s="3"/>
      <c r="CK439" s="3"/>
      <c r="CL439" s="3"/>
      <c r="CM439" s="3"/>
      <c r="CN439" s="3"/>
    </row>
    <row r="440" spans="1:92" x14ac:dyDescent="0.3">
      <c r="A440" s="13"/>
      <c r="B440" s="3"/>
      <c r="C440" s="3"/>
      <c r="D440" s="3"/>
      <c r="E440" s="3"/>
      <c r="F440" s="3"/>
      <c r="G440" s="3"/>
      <c r="H440" s="3"/>
      <c r="I440" s="3"/>
      <c r="J440" s="1"/>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c r="BA440" s="3"/>
      <c r="BB440" s="3"/>
      <c r="BC440" s="3"/>
      <c r="BD440" s="3"/>
      <c r="BE440" s="3"/>
      <c r="BF440" s="3"/>
      <c r="BG440" s="3"/>
      <c r="BH440" s="3"/>
      <c r="BI440" s="3"/>
      <c r="BJ440" s="3"/>
      <c r="BK440" s="3"/>
      <c r="BL440" s="3"/>
      <c r="BM440" s="3"/>
      <c r="BN440" s="3"/>
      <c r="BO440" s="3"/>
      <c r="BP440" s="3"/>
      <c r="BQ440" s="3"/>
      <c r="BR440" s="3"/>
      <c r="BS440" s="3"/>
      <c r="BT440" s="3"/>
      <c r="BU440" s="3"/>
      <c r="BV440" s="3"/>
      <c r="BW440" s="3"/>
      <c r="BX440" s="3"/>
      <c r="BY440" s="3"/>
      <c r="BZ440" s="3"/>
      <c r="CA440" s="3"/>
      <c r="CB440" s="3"/>
      <c r="CC440" s="3"/>
      <c r="CD440" s="3"/>
      <c r="CE440" s="3"/>
      <c r="CF440" s="3"/>
      <c r="CG440" s="3"/>
      <c r="CH440" s="3"/>
      <c r="CI440" s="3"/>
      <c r="CJ440" s="3"/>
      <c r="CK440" s="3"/>
      <c r="CL440" s="3"/>
      <c r="CM440" s="3"/>
      <c r="CN440" s="3"/>
    </row>
    <row r="441" spans="1:92" x14ac:dyDescent="0.3">
      <c r="A441" s="13"/>
      <c r="B441" s="3"/>
      <c r="C441" s="3"/>
      <c r="D441" s="3"/>
      <c r="E441" s="3"/>
      <c r="F441" s="3"/>
      <c r="G441" s="3"/>
      <c r="H441" s="3"/>
      <c r="I441" s="3"/>
      <c r="J441" s="1"/>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c r="BA441" s="3"/>
      <c r="BB441" s="3"/>
      <c r="BC441" s="3"/>
      <c r="BD441" s="3"/>
      <c r="BE441" s="3"/>
      <c r="BF441" s="3"/>
      <c r="BG441" s="3"/>
      <c r="BH441" s="3"/>
      <c r="BI441" s="3"/>
      <c r="BJ441" s="3"/>
      <c r="BK441" s="3"/>
      <c r="BL441" s="3"/>
      <c r="BM441" s="3"/>
      <c r="BN441" s="3"/>
      <c r="BO441" s="3"/>
      <c r="BP441" s="3"/>
      <c r="BQ441" s="3"/>
      <c r="BR441" s="3"/>
      <c r="BS441" s="3"/>
      <c r="BT441" s="3"/>
      <c r="BU441" s="3"/>
      <c r="BV441" s="3"/>
      <c r="BW441" s="3"/>
      <c r="BX441" s="3"/>
      <c r="BY441" s="3"/>
      <c r="BZ441" s="3"/>
      <c r="CA441" s="3"/>
      <c r="CB441" s="3"/>
      <c r="CC441" s="3"/>
      <c r="CD441" s="3"/>
      <c r="CE441" s="3"/>
      <c r="CF441" s="3"/>
      <c r="CG441" s="3"/>
      <c r="CH441" s="3"/>
      <c r="CI441" s="3"/>
      <c r="CJ441" s="3"/>
      <c r="CK441" s="3"/>
      <c r="CL441" s="3"/>
      <c r="CM441" s="3"/>
      <c r="CN441" s="3"/>
    </row>
    <row r="442" spans="1:92" x14ac:dyDescent="0.3">
      <c r="A442" s="13"/>
      <c r="B442" s="3"/>
      <c r="C442" s="3"/>
      <c r="D442" s="3"/>
      <c r="E442" s="3"/>
      <c r="F442" s="3"/>
      <c r="G442" s="3"/>
      <c r="H442" s="3"/>
      <c r="I442" s="3"/>
      <c r="J442" s="1"/>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c r="BA442" s="3"/>
      <c r="BB442" s="3"/>
      <c r="BC442" s="3"/>
      <c r="BD442" s="3"/>
      <c r="BE442" s="3"/>
      <c r="BF442" s="3"/>
      <c r="BG442" s="3"/>
      <c r="BH442" s="3"/>
      <c r="BI442" s="3"/>
      <c r="BJ442" s="3"/>
      <c r="BK442" s="3"/>
      <c r="BL442" s="3"/>
      <c r="BM442" s="3"/>
      <c r="BN442" s="3"/>
      <c r="BO442" s="3"/>
      <c r="BP442" s="3"/>
      <c r="BQ442" s="3"/>
      <c r="BR442" s="3"/>
      <c r="BS442" s="3"/>
      <c r="BT442" s="3"/>
      <c r="BU442" s="3"/>
      <c r="BV442" s="3"/>
      <c r="BW442" s="3"/>
      <c r="BX442" s="3"/>
      <c r="BY442" s="3"/>
      <c r="BZ442" s="3"/>
      <c r="CA442" s="3"/>
      <c r="CB442" s="3"/>
      <c r="CC442" s="3"/>
      <c r="CD442" s="3"/>
      <c r="CE442" s="3"/>
      <c r="CF442" s="3"/>
      <c r="CG442" s="3"/>
      <c r="CH442" s="3"/>
      <c r="CI442" s="3"/>
      <c r="CJ442" s="3"/>
      <c r="CK442" s="3"/>
      <c r="CL442" s="3"/>
      <c r="CM442" s="3"/>
      <c r="CN442" s="3"/>
    </row>
    <row r="443" spans="1:92" x14ac:dyDescent="0.3">
      <c r="A443" s="13"/>
      <c r="B443" s="3"/>
      <c r="C443" s="3"/>
      <c r="D443" s="3"/>
      <c r="E443" s="3"/>
      <c r="F443" s="3"/>
      <c r="G443" s="3"/>
      <c r="H443" s="3"/>
      <c r="I443" s="3"/>
      <c r="J443" s="1"/>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c r="BA443" s="3"/>
      <c r="BB443" s="3"/>
      <c r="BC443" s="3"/>
      <c r="BD443" s="3"/>
      <c r="BE443" s="3"/>
      <c r="BF443" s="3"/>
      <c r="BG443" s="3"/>
      <c r="BH443" s="3"/>
      <c r="BI443" s="3"/>
      <c r="BJ443" s="3"/>
      <c r="BK443" s="3"/>
      <c r="BL443" s="3"/>
      <c r="BM443" s="3"/>
      <c r="BN443" s="3"/>
      <c r="BO443" s="3"/>
      <c r="BP443" s="3"/>
      <c r="BQ443" s="3"/>
      <c r="BR443" s="3"/>
      <c r="BS443" s="3"/>
      <c r="BT443" s="3"/>
      <c r="BU443" s="3"/>
      <c r="BV443" s="3"/>
      <c r="BW443" s="3"/>
      <c r="BX443" s="3"/>
      <c r="BY443" s="3"/>
      <c r="BZ443" s="3"/>
      <c r="CA443" s="3"/>
      <c r="CB443" s="3"/>
      <c r="CC443" s="3"/>
      <c r="CD443" s="3"/>
      <c r="CE443" s="3"/>
      <c r="CF443" s="3"/>
      <c r="CG443" s="3"/>
      <c r="CH443" s="3"/>
      <c r="CI443" s="3"/>
      <c r="CJ443" s="3"/>
      <c r="CK443" s="3"/>
      <c r="CL443" s="3"/>
      <c r="CM443" s="3"/>
      <c r="CN443" s="3"/>
    </row>
    <row r="444" spans="1:92" x14ac:dyDescent="0.3">
      <c r="A444" s="13"/>
      <c r="B444" s="3"/>
      <c r="C444" s="3"/>
      <c r="D444" s="3"/>
      <c r="E444" s="3"/>
      <c r="F444" s="3"/>
      <c r="G444" s="3"/>
      <c r="H444" s="3"/>
      <c r="I444" s="3"/>
      <c r="J444" s="1"/>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c r="BA444" s="3"/>
      <c r="BB444" s="3"/>
      <c r="BC444" s="3"/>
      <c r="BD444" s="3"/>
      <c r="BE444" s="3"/>
      <c r="BF444" s="3"/>
      <c r="BG444" s="3"/>
      <c r="BH444" s="3"/>
      <c r="BI444" s="3"/>
      <c r="BJ444" s="3"/>
      <c r="BK444" s="3"/>
      <c r="BL444" s="3"/>
      <c r="BM444" s="3"/>
      <c r="BN444" s="3"/>
      <c r="BO444" s="3"/>
      <c r="BP444" s="3"/>
      <c r="BQ444" s="3"/>
      <c r="BR444" s="3"/>
      <c r="BS444" s="3"/>
      <c r="BT444" s="3"/>
      <c r="BU444" s="3"/>
      <c r="BV444" s="3"/>
      <c r="BW444" s="3"/>
      <c r="BX444" s="3"/>
      <c r="BY444" s="3"/>
      <c r="BZ444" s="3"/>
      <c r="CA444" s="3"/>
      <c r="CB444" s="3"/>
      <c r="CC444" s="3"/>
      <c r="CD444" s="3"/>
      <c r="CE444" s="3"/>
      <c r="CF444" s="3"/>
      <c r="CG444" s="3"/>
      <c r="CH444" s="3"/>
      <c r="CI444" s="3"/>
      <c r="CJ444" s="3"/>
      <c r="CK444" s="3"/>
      <c r="CL444" s="3"/>
      <c r="CM444" s="3"/>
      <c r="CN444" s="3"/>
    </row>
    <row r="445" spans="1:92" x14ac:dyDescent="0.3">
      <c r="A445" s="13"/>
      <c r="B445" s="3"/>
      <c r="C445" s="3"/>
      <c r="D445" s="3"/>
      <c r="E445" s="3"/>
      <c r="F445" s="3"/>
      <c r="G445" s="3"/>
      <c r="H445" s="3"/>
      <c r="I445" s="3"/>
      <c r="J445" s="1"/>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c r="BA445" s="3"/>
      <c r="BB445" s="3"/>
      <c r="BC445" s="3"/>
      <c r="BD445" s="3"/>
      <c r="BE445" s="3"/>
      <c r="BF445" s="3"/>
      <c r="BG445" s="3"/>
      <c r="BH445" s="3"/>
      <c r="BI445" s="3"/>
      <c r="BJ445" s="3"/>
      <c r="BK445" s="3"/>
      <c r="BL445" s="3"/>
      <c r="BM445" s="3"/>
      <c r="BN445" s="3"/>
      <c r="BO445" s="3"/>
      <c r="BP445" s="3"/>
      <c r="BQ445" s="3"/>
      <c r="BR445" s="3"/>
      <c r="BS445" s="3"/>
      <c r="BT445" s="3"/>
      <c r="BU445" s="3"/>
      <c r="BV445" s="3"/>
      <c r="BW445" s="3"/>
      <c r="BX445" s="3"/>
      <c r="BY445" s="3"/>
      <c r="BZ445" s="3"/>
      <c r="CA445" s="3"/>
      <c r="CB445" s="3"/>
      <c r="CC445" s="3"/>
      <c r="CD445" s="3"/>
      <c r="CE445" s="3"/>
      <c r="CF445" s="3"/>
      <c r="CG445" s="3"/>
      <c r="CH445" s="3"/>
      <c r="CI445" s="3"/>
      <c r="CJ445" s="3"/>
      <c r="CK445" s="3"/>
      <c r="CL445" s="3"/>
      <c r="CM445" s="3"/>
      <c r="CN445" s="3"/>
    </row>
    <row r="446" spans="1:92" x14ac:dyDescent="0.3">
      <c r="A446" s="13"/>
      <c r="B446" s="3"/>
      <c r="C446" s="3"/>
      <c r="D446" s="3"/>
      <c r="E446" s="3"/>
      <c r="F446" s="3"/>
      <c r="G446" s="3"/>
      <c r="H446" s="3"/>
      <c r="I446" s="3"/>
      <c r="J446" s="1"/>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c r="BA446" s="3"/>
      <c r="BB446" s="3"/>
      <c r="BC446" s="3"/>
      <c r="BD446" s="3"/>
      <c r="BE446" s="3"/>
      <c r="BF446" s="3"/>
      <c r="BG446" s="3"/>
      <c r="BH446" s="3"/>
      <c r="BI446" s="3"/>
      <c r="BJ446" s="3"/>
      <c r="BK446" s="3"/>
      <c r="BL446" s="3"/>
      <c r="BM446" s="3"/>
      <c r="BN446" s="3"/>
      <c r="BO446" s="3"/>
      <c r="BP446" s="3"/>
      <c r="BQ446" s="3"/>
      <c r="BR446" s="3"/>
      <c r="BS446" s="3"/>
      <c r="BT446" s="3"/>
      <c r="BU446" s="3"/>
      <c r="BV446" s="3"/>
      <c r="BW446" s="3"/>
      <c r="BX446" s="3"/>
      <c r="BY446" s="3"/>
      <c r="BZ446" s="3"/>
      <c r="CA446" s="3"/>
      <c r="CB446" s="3"/>
      <c r="CC446" s="3"/>
      <c r="CD446" s="3"/>
      <c r="CE446" s="3"/>
      <c r="CF446" s="3"/>
      <c r="CG446" s="3"/>
      <c r="CH446" s="3"/>
      <c r="CI446" s="3"/>
      <c r="CJ446" s="3"/>
      <c r="CK446" s="3"/>
      <c r="CL446" s="3"/>
      <c r="CM446" s="3"/>
      <c r="CN446" s="3"/>
    </row>
    <row r="447" spans="1:92" x14ac:dyDescent="0.3">
      <c r="A447" s="13"/>
      <c r="B447" s="3"/>
      <c r="C447" s="3"/>
      <c r="D447" s="3"/>
      <c r="E447" s="3"/>
      <c r="F447" s="3"/>
      <c r="G447" s="3"/>
      <c r="H447" s="3"/>
      <c r="I447" s="3"/>
      <c r="J447" s="1"/>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c r="BA447" s="3"/>
      <c r="BB447" s="3"/>
      <c r="BC447" s="3"/>
      <c r="BD447" s="3"/>
      <c r="BE447" s="3"/>
      <c r="BF447" s="3"/>
      <c r="BG447" s="3"/>
      <c r="BH447" s="3"/>
      <c r="BI447" s="3"/>
      <c r="BJ447" s="3"/>
      <c r="BK447" s="3"/>
      <c r="BL447" s="3"/>
      <c r="BM447" s="3"/>
      <c r="BN447" s="3"/>
      <c r="BO447" s="3"/>
      <c r="BP447" s="3"/>
      <c r="BQ447" s="3"/>
      <c r="BR447" s="3"/>
      <c r="BS447" s="3"/>
      <c r="BT447" s="3"/>
      <c r="BU447" s="3"/>
      <c r="BV447" s="3"/>
      <c r="BW447" s="3"/>
      <c r="BX447" s="3"/>
      <c r="BY447" s="3"/>
      <c r="BZ447" s="3"/>
      <c r="CA447" s="3"/>
      <c r="CB447" s="3"/>
      <c r="CC447" s="3"/>
      <c r="CD447" s="3"/>
      <c r="CE447" s="3"/>
      <c r="CF447" s="3"/>
      <c r="CG447" s="3"/>
      <c r="CH447" s="3"/>
      <c r="CI447" s="3"/>
      <c r="CJ447" s="3"/>
      <c r="CK447" s="3"/>
      <c r="CL447" s="3"/>
      <c r="CM447" s="3"/>
      <c r="CN447" s="3"/>
    </row>
    <row r="448" spans="1:92" x14ac:dyDescent="0.3">
      <c r="A448" s="13"/>
      <c r="B448" s="3"/>
      <c r="C448" s="3"/>
      <c r="D448" s="3"/>
      <c r="E448" s="3"/>
      <c r="F448" s="3"/>
      <c r="G448" s="3"/>
      <c r="H448" s="3"/>
      <c r="I448" s="3"/>
      <c r="J448" s="1"/>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c r="BA448" s="3"/>
      <c r="BB448" s="3"/>
      <c r="BC448" s="3"/>
      <c r="BD448" s="3"/>
      <c r="BE448" s="3"/>
      <c r="BF448" s="3"/>
      <c r="BG448" s="3"/>
      <c r="BH448" s="3"/>
      <c r="BI448" s="3"/>
      <c r="BJ448" s="3"/>
      <c r="BK448" s="3"/>
      <c r="BL448" s="3"/>
      <c r="BM448" s="3"/>
      <c r="BN448" s="3"/>
      <c r="BO448" s="3"/>
      <c r="BP448" s="3"/>
      <c r="BQ448" s="3"/>
      <c r="BR448" s="3"/>
      <c r="BS448" s="3"/>
      <c r="BT448" s="3"/>
      <c r="BU448" s="3"/>
      <c r="BV448" s="3"/>
      <c r="BW448" s="3"/>
      <c r="BX448" s="3"/>
      <c r="BY448" s="3"/>
      <c r="BZ448" s="3"/>
      <c r="CA448" s="3"/>
      <c r="CB448" s="3"/>
      <c r="CC448" s="3"/>
      <c r="CD448" s="3"/>
      <c r="CE448" s="3"/>
      <c r="CF448" s="3"/>
      <c r="CG448" s="3"/>
      <c r="CH448" s="3"/>
      <c r="CI448" s="3"/>
      <c r="CJ448" s="3"/>
      <c r="CK448" s="3"/>
      <c r="CL448" s="3"/>
      <c r="CM448" s="3"/>
      <c r="CN448" s="3"/>
    </row>
    <row r="449" spans="1:92" x14ac:dyDescent="0.3">
      <c r="A449" s="13"/>
      <c r="B449" s="3"/>
      <c r="C449" s="3"/>
      <c r="D449" s="3"/>
      <c r="E449" s="3"/>
      <c r="F449" s="3"/>
      <c r="G449" s="3"/>
      <c r="H449" s="3"/>
      <c r="I449" s="3"/>
      <c r="J449" s="1"/>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c r="BA449" s="3"/>
      <c r="BB449" s="3"/>
      <c r="BC449" s="3"/>
      <c r="BD449" s="3"/>
      <c r="BE449" s="3"/>
      <c r="BF449" s="3"/>
      <c r="BG449" s="3"/>
      <c r="BH449" s="3"/>
      <c r="BI449" s="3"/>
      <c r="BJ449" s="3"/>
      <c r="BK449" s="3"/>
      <c r="BL449" s="3"/>
      <c r="BM449" s="3"/>
      <c r="BN449" s="3"/>
      <c r="BO449" s="3"/>
      <c r="BP449" s="3"/>
      <c r="BQ449" s="3"/>
      <c r="BR449" s="3"/>
      <c r="BS449" s="3"/>
      <c r="BT449" s="3"/>
      <c r="BU449" s="3"/>
      <c r="BV449" s="3"/>
      <c r="BW449" s="3"/>
      <c r="BX449" s="3"/>
      <c r="BY449" s="3"/>
      <c r="BZ449" s="3"/>
      <c r="CA449" s="3"/>
      <c r="CB449" s="3"/>
      <c r="CC449" s="3"/>
      <c r="CD449" s="3"/>
      <c r="CE449" s="3"/>
      <c r="CF449" s="3"/>
      <c r="CG449" s="3"/>
      <c r="CH449" s="3"/>
      <c r="CI449" s="3"/>
      <c r="CJ449" s="3"/>
      <c r="CK449" s="3"/>
      <c r="CL449" s="3"/>
      <c r="CM449" s="3"/>
      <c r="CN449" s="3"/>
    </row>
    <row r="450" spans="1:92" x14ac:dyDescent="0.3">
      <c r="A450" s="13"/>
      <c r="B450" s="3"/>
      <c r="C450" s="3"/>
      <c r="D450" s="3"/>
      <c r="E450" s="3"/>
      <c r="F450" s="3"/>
      <c r="G450" s="3"/>
      <c r="H450" s="3"/>
      <c r="I450" s="3"/>
      <c r="J450" s="1"/>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c r="BA450" s="3"/>
      <c r="BB450" s="3"/>
      <c r="BC450" s="3"/>
      <c r="BD450" s="3"/>
      <c r="BE450" s="3"/>
      <c r="BF450" s="3"/>
      <c r="BG450" s="3"/>
      <c r="BH450" s="3"/>
      <c r="BI450" s="3"/>
      <c r="BJ450" s="3"/>
      <c r="BK450" s="3"/>
      <c r="BL450" s="3"/>
      <c r="BM450" s="3"/>
      <c r="BN450" s="3"/>
      <c r="BO450" s="3"/>
      <c r="BP450" s="3"/>
      <c r="BQ450" s="3"/>
      <c r="BR450" s="3"/>
      <c r="BS450" s="3"/>
      <c r="BT450" s="3"/>
      <c r="BU450" s="3"/>
      <c r="BV450" s="3"/>
      <c r="BW450" s="3"/>
      <c r="BX450" s="3"/>
      <c r="BY450" s="3"/>
      <c r="BZ450" s="3"/>
      <c r="CA450" s="3"/>
      <c r="CB450" s="3"/>
      <c r="CC450" s="3"/>
      <c r="CD450" s="3"/>
      <c r="CE450" s="3"/>
      <c r="CF450" s="3"/>
      <c r="CG450" s="3"/>
      <c r="CH450" s="3"/>
      <c r="CI450" s="3"/>
      <c r="CJ450" s="3"/>
      <c r="CK450" s="3"/>
      <c r="CL450" s="3"/>
      <c r="CM450" s="3"/>
      <c r="CN450" s="3"/>
    </row>
    <row r="451" spans="1:92" x14ac:dyDescent="0.3">
      <c r="A451" s="13"/>
      <c r="B451" s="3"/>
      <c r="C451" s="3"/>
      <c r="D451" s="3"/>
      <c r="E451" s="3"/>
      <c r="F451" s="3"/>
      <c r="G451" s="3"/>
      <c r="H451" s="3"/>
      <c r="I451" s="3"/>
      <c r="J451" s="1"/>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c r="BA451" s="3"/>
      <c r="BB451" s="3"/>
      <c r="BC451" s="3"/>
      <c r="BD451" s="3"/>
      <c r="BE451" s="3"/>
      <c r="BF451" s="3"/>
      <c r="BG451" s="3"/>
      <c r="BH451" s="3"/>
      <c r="BI451" s="3"/>
      <c r="BJ451" s="3"/>
      <c r="BK451" s="3"/>
      <c r="BL451" s="3"/>
      <c r="BM451" s="3"/>
      <c r="BN451" s="3"/>
      <c r="BO451" s="3"/>
      <c r="BP451" s="3"/>
      <c r="BQ451" s="3"/>
      <c r="BR451" s="3"/>
      <c r="BS451" s="3"/>
      <c r="BT451" s="3"/>
      <c r="BU451" s="3"/>
      <c r="BV451" s="3"/>
      <c r="BW451" s="3"/>
      <c r="BX451" s="3"/>
      <c r="BY451" s="3"/>
      <c r="BZ451" s="3"/>
      <c r="CA451" s="3"/>
      <c r="CB451" s="3"/>
      <c r="CC451" s="3"/>
      <c r="CD451" s="3"/>
      <c r="CE451" s="3"/>
      <c r="CF451" s="3"/>
      <c r="CG451" s="3"/>
      <c r="CH451" s="3"/>
      <c r="CI451" s="3"/>
      <c r="CJ451" s="3"/>
      <c r="CK451" s="3"/>
      <c r="CL451" s="3"/>
      <c r="CM451" s="3"/>
      <c r="CN451" s="3"/>
    </row>
    <row r="452" spans="1:92" x14ac:dyDescent="0.3">
      <c r="A452" s="13"/>
      <c r="B452" s="3"/>
      <c r="C452" s="3"/>
      <c r="D452" s="3"/>
      <c r="E452" s="3"/>
      <c r="F452" s="3"/>
      <c r="G452" s="3"/>
      <c r="H452" s="3"/>
      <c r="I452" s="3"/>
      <c r="J452" s="1"/>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c r="BA452" s="3"/>
      <c r="BB452" s="3"/>
      <c r="BC452" s="3"/>
      <c r="BD452" s="3"/>
      <c r="BE452" s="3"/>
      <c r="BF452" s="3"/>
      <c r="BG452" s="3"/>
      <c r="BH452" s="3"/>
      <c r="BI452" s="3"/>
      <c r="BJ452" s="3"/>
      <c r="BK452" s="3"/>
      <c r="BL452" s="3"/>
      <c r="BM452" s="3"/>
      <c r="BN452" s="3"/>
      <c r="BO452" s="3"/>
      <c r="BP452" s="3"/>
      <c r="BQ452" s="3"/>
      <c r="BR452" s="3"/>
      <c r="BS452" s="3"/>
      <c r="BT452" s="3"/>
      <c r="BU452" s="3"/>
      <c r="BV452" s="3"/>
      <c r="BW452" s="3"/>
      <c r="BX452" s="3"/>
      <c r="BY452" s="3"/>
      <c r="BZ452" s="3"/>
      <c r="CA452" s="3"/>
      <c r="CB452" s="3"/>
      <c r="CC452" s="3"/>
      <c r="CD452" s="3"/>
      <c r="CE452" s="3"/>
      <c r="CF452" s="3"/>
      <c r="CG452" s="3"/>
      <c r="CH452" s="3"/>
      <c r="CI452" s="3"/>
      <c r="CJ452" s="3"/>
      <c r="CK452" s="3"/>
      <c r="CL452" s="3"/>
      <c r="CM452" s="3"/>
      <c r="CN452" s="3"/>
    </row>
    <row r="453" spans="1:92" x14ac:dyDescent="0.3">
      <c r="A453" s="13"/>
      <c r="B453" s="3"/>
      <c r="C453" s="3"/>
      <c r="D453" s="3"/>
      <c r="E453" s="3"/>
      <c r="F453" s="3"/>
      <c r="G453" s="3"/>
      <c r="H453" s="3"/>
      <c r="I453" s="3"/>
      <c r="J453" s="1"/>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c r="BA453" s="3"/>
      <c r="BB453" s="3"/>
      <c r="BC453" s="3"/>
      <c r="BD453" s="3"/>
      <c r="BE453" s="3"/>
      <c r="BF453" s="3"/>
      <c r="BG453" s="3"/>
      <c r="BH453" s="3"/>
      <c r="BI453" s="3"/>
      <c r="BJ453" s="3"/>
      <c r="BK453" s="3"/>
      <c r="BL453" s="3"/>
      <c r="BM453" s="3"/>
      <c r="BN453" s="3"/>
      <c r="BO453" s="3"/>
      <c r="BP453" s="3"/>
      <c r="BQ453" s="3"/>
      <c r="BR453" s="3"/>
      <c r="BS453" s="3"/>
      <c r="BT453" s="3"/>
      <c r="BU453" s="3"/>
      <c r="BV453" s="3"/>
      <c r="BW453" s="3"/>
      <c r="BX453" s="3"/>
      <c r="BY453" s="3"/>
      <c r="BZ453" s="3"/>
      <c r="CA453" s="3"/>
      <c r="CB453" s="3"/>
      <c r="CC453" s="3"/>
      <c r="CD453" s="3"/>
      <c r="CE453" s="3"/>
      <c r="CF453" s="3"/>
      <c r="CG453" s="3"/>
      <c r="CH453" s="3"/>
      <c r="CI453" s="3"/>
      <c r="CJ453" s="3"/>
      <c r="CK453" s="3"/>
      <c r="CL453" s="3"/>
      <c r="CM453" s="3"/>
      <c r="CN453" s="3"/>
    </row>
    <row r="454" spans="1:92" x14ac:dyDescent="0.3">
      <c r="A454" s="13"/>
      <c r="B454" s="3"/>
      <c r="C454" s="3"/>
      <c r="D454" s="3"/>
      <c r="E454" s="3"/>
      <c r="F454" s="3"/>
      <c r="G454" s="3"/>
      <c r="H454" s="3"/>
      <c r="I454" s="3"/>
      <c r="J454" s="1"/>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c r="BA454" s="3"/>
      <c r="BB454" s="3"/>
      <c r="BC454" s="3"/>
      <c r="BD454" s="3"/>
      <c r="BE454" s="3"/>
      <c r="BF454" s="3"/>
      <c r="BG454" s="3"/>
      <c r="BH454" s="3"/>
      <c r="BI454" s="3"/>
      <c r="BJ454" s="3"/>
      <c r="BK454" s="3"/>
      <c r="BL454" s="3"/>
      <c r="BM454" s="3"/>
      <c r="BN454" s="3"/>
      <c r="BO454" s="3"/>
      <c r="BP454" s="3"/>
      <c r="BQ454" s="3"/>
      <c r="BR454" s="3"/>
      <c r="BS454" s="3"/>
      <c r="BT454" s="3"/>
      <c r="BU454" s="3"/>
      <c r="BV454" s="3"/>
      <c r="BW454" s="3"/>
      <c r="BX454" s="3"/>
      <c r="BY454" s="3"/>
      <c r="BZ454" s="3"/>
      <c r="CA454" s="3"/>
      <c r="CB454" s="3"/>
      <c r="CC454" s="3"/>
      <c r="CD454" s="3"/>
      <c r="CE454" s="3"/>
      <c r="CF454" s="3"/>
      <c r="CG454" s="3"/>
      <c r="CH454" s="3"/>
      <c r="CI454" s="3"/>
      <c r="CJ454" s="3"/>
      <c r="CK454" s="3"/>
      <c r="CL454" s="3"/>
      <c r="CM454" s="3"/>
      <c r="CN454" s="3"/>
    </row>
    <row r="455" spans="1:92" x14ac:dyDescent="0.3">
      <c r="A455" s="13"/>
      <c r="B455" s="3"/>
      <c r="C455" s="3"/>
      <c r="D455" s="3"/>
      <c r="E455" s="3"/>
      <c r="F455" s="3"/>
      <c r="G455" s="3"/>
      <c r="H455" s="3"/>
      <c r="I455" s="3"/>
      <c r="J455" s="1"/>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c r="BA455" s="3"/>
      <c r="BB455" s="3"/>
      <c r="BC455" s="3"/>
      <c r="BD455" s="3"/>
      <c r="BE455" s="3"/>
      <c r="BF455" s="3"/>
      <c r="BG455" s="3"/>
      <c r="BH455" s="3"/>
      <c r="BI455" s="3"/>
      <c r="BJ455" s="3"/>
      <c r="BK455" s="3"/>
      <c r="BL455" s="3"/>
      <c r="BM455" s="3"/>
      <c r="BN455" s="3"/>
      <c r="BO455" s="3"/>
      <c r="BP455" s="3"/>
      <c r="BQ455" s="3"/>
      <c r="BR455" s="3"/>
      <c r="BS455" s="3"/>
      <c r="BT455" s="3"/>
      <c r="BU455" s="3"/>
      <c r="BV455" s="3"/>
      <c r="BW455" s="3"/>
      <c r="BX455" s="3"/>
      <c r="BY455" s="3"/>
      <c r="BZ455" s="3"/>
      <c r="CA455" s="3"/>
      <c r="CB455" s="3"/>
      <c r="CC455" s="3"/>
      <c r="CD455" s="3"/>
      <c r="CE455" s="3"/>
      <c r="CF455" s="3"/>
      <c r="CG455" s="3"/>
      <c r="CH455" s="3"/>
      <c r="CI455" s="3"/>
      <c r="CJ455" s="3"/>
      <c r="CK455" s="3"/>
      <c r="CL455" s="3"/>
      <c r="CM455" s="3"/>
      <c r="CN455" s="3"/>
    </row>
    <row r="456" spans="1:92" x14ac:dyDescent="0.3">
      <c r="A456" s="13"/>
      <c r="B456" s="3"/>
      <c r="C456" s="3"/>
      <c r="D456" s="3"/>
      <c r="E456" s="3"/>
      <c r="F456" s="3"/>
      <c r="G456" s="3"/>
      <c r="H456" s="3"/>
      <c r="I456" s="3"/>
      <c r="J456" s="1"/>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c r="BA456" s="3"/>
      <c r="BB456" s="3"/>
      <c r="BC456" s="3"/>
      <c r="BD456" s="3"/>
      <c r="BE456" s="3"/>
      <c r="BF456" s="3"/>
      <c r="BG456" s="3"/>
      <c r="BH456" s="3"/>
      <c r="BI456" s="3"/>
      <c r="BJ456" s="3"/>
      <c r="BK456" s="3"/>
      <c r="BL456" s="3"/>
      <c r="BM456" s="3"/>
      <c r="BN456" s="3"/>
      <c r="BO456" s="3"/>
      <c r="BP456" s="3"/>
      <c r="BQ456" s="3"/>
      <c r="BR456" s="3"/>
      <c r="BS456" s="3"/>
      <c r="BT456" s="3"/>
      <c r="BU456" s="3"/>
      <c r="BV456" s="3"/>
      <c r="BW456" s="3"/>
      <c r="BX456" s="3"/>
      <c r="BY456" s="3"/>
      <c r="BZ456" s="3"/>
      <c r="CA456" s="3"/>
      <c r="CB456" s="3"/>
      <c r="CC456" s="3"/>
      <c r="CD456" s="3"/>
      <c r="CE456" s="3"/>
      <c r="CF456" s="3"/>
      <c r="CG456" s="3"/>
      <c r="CH456" s="3"/>
      <c r="CI456" s="3"/>
      <c r="CJ456" s="3"/>
      <c r="CK456" s="3"/>
      <c r="CL456" s="3"/>
      <c r="CM456" s="3"/>
      <c r="CN456" s="3"/>
    </row>
    <row r="457" spans="1:92" x14ac:dyDescent="0.3">
      <c r="A457" s="13"/>
      <c r="B457" s="3"/>
      <c r="C457" s="3"/>
      <c r="D457" s="3"/>
      <c r="E457" s="3"/>
      <c r="F457" s="3"/>
      <c r="G457" s="3"/>
      <c r="H457" s="3"/>
      <c r="I457" s="3"/>
      <c r="J457" s="1"/>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c r="BA457" s="3"/>
      <c r="BB457" s="3"/>
      <c r="BC457" s="3"/>
      <c r="BD457" s="3"/>
      <c r="BE457" s="3"/>
      <c r="BF457" s="3"/>
      <c r="BG457" s="3"/>
      <c r="BH457" s="3"/>
      <c r="BI457" s="3"/>
      <c r="BJ457" s="3"/>
      <c r="BK457" s="3"/>
      <c r="BL457" s="3"/>
      <c r="BM457" s="3"/>
      <c r="BN457" s="3"/>
      <c r="BO457" s="3"/>
      <c r="BP457" s="3"/>
      <c r="BQ457" s="3"/>
      <c r="BR457" s="3"/>
      <c r="BS457" s="3"/>
      <c r="BT457" s="3"/>
      <c r="BU457" s="3"/>
      <c r="BV457" s="3"/>
      <c r="BW457" s="3"/>
      <c r="BX457" s="3"/>
      <c r="BY457" s="3"/>
      <c r="BZ457" s="3"/>
      <c r="CA457" s="3"/>
      <c r="CB457" s="3"/>
      <c r="CC457" s="3"/>
      <c r="CD457" s="3"/>
      <c r="CE457" s="3"/>
      <c r="CF457" s="3"/>
      <c r="CG457" s="3"/>
      <c r="CH457" s="3"/>
      <c r="CI457" s="3"/>
      <c r="CJ457" s="3"/>
      <c r="CK457" s="3"/>
      <c r="CL457" s="3"/>
      <c r="CM457" s="3"/>
      <c r="CN457" s="3"/>
    </row>
    <row r="458" spans="1:92" x14ac:dyDescent="0.3">
      <c r="A458" s="13"/>
      <c r="B458" s="3"/>
      <c r="C458" s="3"/>
      <c r="D458" s="3"/>
      <c r="E458" s="3"/>
      <c r="F458" s="3"/>
      <c r="G458" s="3"/>
      <c r="H458" s="3"/>
      <c r="I458" s="3"/>
      <c r="J458" s="1"/>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c r="BA458" s="3"/>
      <c r="BB458" s="3"/>
      <c r="BC458" s="3"/>
      <c r="BD458" s="3"/>
      <c r="BE458" s="3"/>
      <c r="BF458" s="3"/>
      <c r="BG458" s="3"/>
      <c r="BH458" s="3"/>
      <c r="BI458" s="3"/>
      <c r="BJ458" s="3"/>
      <c r="BK458" s="3"/>
      <c r="BL458" s="3"/>
      <c r="BM458" s="3"/>
      <c r="BN458" s="3"/>
      <c r="BO458" s="3"/>
      <c r="BP458" s="3"/>
      <c r="BQ458" s="3"/>
      <c r="BR458" s="3"/>
      <c r="BS458" s="3"/>
      <c r="BT458" s="3"/>
      <c r="BU458" s="3"/>
      <c r="BV458" s="3"/>
      <c r="BW458" s="3"/>
      <c r="BX458" s="3"/>
      <c r="BY458" s="3"/>
      <c r="BZ458" s="3"/>
      <c r="CA458" s="3"/>
      <c r="CB458" s="3"/>
      <c r="CC458" s="3"/>
      <c r="CD458" s="3"/>
      <c r="CE458" s="3"/>
      <c r="CF458" s="3"/>
      <c r="CG458" s="3"/>
      <c r="CH458" s="3"/>
      <c r="CI458" s="3"/>
      <c r="CJ458" s="3"/>
      <c r="CK458" s="3"/>
      <c r="CL458" s="3"/>
      <c r="CM458" s="3"/>
      <c r="CN458" s="3"/>
    </row>
    <row r="459" spans="1:92" x14ac:dyDescent="0.3">
      <c r="A459" s="13"/>
      <c r="B459" s="3"/>
      <c r="C459" s="3"/>
      <c r="D459" s="3"/>
      <c r="E459" s="3"/>
      <c r="F459" s="3"/>
      <c r="G459" s="3"/>
      <c r="H459" s="3"/>
      <c r="I459" s="3"/>
      <c r="J459" s="1"/>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c r="BA459" s="3"/>
      <c r="BB459" s="3"/>
      <c r="BC459" s="3"/>
      <c r="BD459" s="3"/>
      <c r="BE459" s="3"/>
      <c r="BF459" s="3"/>
      <c r="BG459" s="3"/>
      <c r="BH459" s="3"/>
      <c r="BI459" s="3"/>
      <c r="BJ459" s="3"/>
      <c r="BK459" s="3"/>
      <c r="BL459" s="3"/>
      <c r="BM459" s="3"/>
      <c r="BN459" s="3"/>
      <c r="BO459" s="3"/>
      <c r="BP459" s="3"/>
      <c r="BQ459" s="3"/>
      <c r="BR459" s="3"/>
      <c r="BS459" s="3"/>
      <c r="BT459" s="3"/>
      <c r="BU459" s="3"/>
      <c r="BV459" s="3"/>
      <c r="BW459" s="3"/>
      <c r="BX459" s="3"/>
      <c r="BY459" s="3"/>
      <c r="BZ459" s="3"/>
      <c r="CA459" s="3"/>
      <c r="CB459" s="3"/>
      <c r="CC459" s="3"/>
      <c r="CD459" s="3"/>
      <c r="CE459" s="3"/>
      <c r="CF459" s="3"/>
      <c r="CG459" s="3"/>
      <c r="CH459" s="3"/>
      <c r="CI459" s="3"/>
      <c r="CJ459" s="3"/>
      <c r="CK459" s="3"/>
      <c r="CL459" s="3"/>
      <c r="CM459" s="3"/>
      <c r="CN459" s="3"/>
    </row>
    <row r="460" spans="1:92" x14ac:dyDescent="0.3">
      <c r="A460" s="13"/>
      <c r="B460" s="3"/>
      <c r="C460" s="3"/>
      <c r="D460" s="3"/>
      <c r="E460" s="3"/>
      <c r="F460" s="3"/>
      <c r="G460" s="3"/>
      <c r="H460" s="3"/>
      <c r="I460" s="3"/>
      <c r="J460" s="1"/>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c r="BA460" s="3"/>
      <c r="BB460" s="3"/>
      <c r="BC460" s="3"/>
      <c r="BD460" s="3"/>
      <c r="BE460" s="3"/>
      <c r="BF460" s="3"/>
      <c r="BG460" s="3"/>
      <c r="BH460" s="3"/>
      <c r="BI460" s="3"/>
      <c r="BJ460" s="3"/>
      <c r="BK460" s="3"/>
      <c r="BL460" s="3"/>
      <c r="BM460" s="3"/>
      <c r="BN460" s="3"/>
      <c r="BO460" s="3"/>
      <c r="BP460" s="3"/>
      <c r="BQ460" s="3"/>
      <c r="BR460" s="3"/>
      <c r="BS460" s="3"/>
      <c r="BT460" s="3"/>
      <c r="BU460" s="3"/>
      <c r="BV460" s="3"/>
      <c r="BW460" s="3"/>
      <c r="BX460" s="3"/>
      <c r="BY460" s="3"/>
      <c r="BZ460" s="3"/>
      <c r="CA460" s="3"/>
      <c r="CB460" s="3"/>
      <c r="CC460" s="3"/>
      <c r="CD460" s="3"/>
      <c r="CE460" s="3"/>
      <c r="CF460" s="3"/>
      <c r="CG460" s="3"/>
      <c r="CH460" s="3"/>
      <c r="CI460" s="3"/>
      <c r="CJ460" s="3"/>
      <c r="CK460" s="3"/>
      <c r="CL460" s="3"/>
      <c r="CM460" s="3"/>
      <c r="CN460" s="3"/>
    </row>
    <row r="461" spans="1:92" x14ac:dyDescent="0.3">
      <c r="A461" s="13"/>
      <c r="B461" s="3"/>
      <c r="C461" s="3"/>
      <c r="D461" s="3"/>
      <c r="E461" s="3"/>
      <c r="F461" s="3"/>
      <c r="G461" s="3"/>
      <c r="H461" s="3"/>
      <c r="I461" s="3"/>
      <c r="J461" s="1"/>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c r="BA461" s="3"/>
      <c r="BB461" s="3"/>
      <c r="BC461" s="3"/>
      <c r="BD461" s="3"/>
      <c r="BE461" s="3"/>
      <c r="BF461" s="3"/>
      <c r="BG461" s="3"/>
      <c r="BH461" s="3"/>
      <c r="BI461" s="3"/>
      <c r="BJ461" s="3"/>
      <c r="BK461" s="3"/>
      <c r="BL461" s="3"/>
      <c r="BM461" s="3"/>
      <c r="BN461" s="3"/>
      <c r="BO461" s="3"/>
      <c r="BP461" s="3"/>
      <c r="BQ461" s="3"/>
      <c r="BR461" s="3"/>
      <c r="BS461" s="3"/>
      <c r="BT461" s="3"/>
      <c r="BU461" s="3"/>
      <c r="BV461" s="3"/>
      <c r="BW461" s="3"/>
      <c r="BX461" s="3"/>
      <c r="BY461" s="3"/>
      <c r="BZ461" s="3"/>
      <c r="CA461" s="3"/>
      <c r="CB461" s="3"/>
      <c r="CC461" s="3"/>
      <c r="CD461" s="3"/>
      <c r="CE461" s="3"/>
      <c r="CF461" s="3"/>
      <c r="CG461" s="3"/>
      <c r="CH461" s="3"/>
      <c r="CI461" s="3"/>
      <c r="CJ461" s="3"/>
      <c r="CK461" s="3"/>
      <c r="CL461" s="3"/>
      <c r="CM461" s="3"/>
      <c r="CN461" s="3"/>
    </row>
    <row r="462" spans="1:92" x14ac:dyDescent="0.3">
      <c r="A462" s="13"/>
      <c r="B462" s="3"/>
      <c r="C462" s="3"/>
      <c r="D462" s="3"/>
      <c r="E462" s="3"/>
      <c r="F462" s="3"/>
      <c r="G462" s="3"/>
      <c r="H462" s="3"/>
      <c r="I462" s="3"/>
      <c r="J462" s="1"/>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c r="BA462" s="3"/>
      <c r="BB462" s="3"/>
      <c r="BC462" s="3"/>
      <c r="BD462" s="3"/>
      <c r="BE462" s="3"/>
      <c r="BF462" s="3"/>
      <c r="BG462" s="3"/>
      <c r="BH462" s="3"/>
      <c r="BI462" s="3"/>
      <c r="BJ462" s="3"/>
      <c r="BK462" s="3"/>
      <c r="BL462" s="3"/>
      <c r="BM462" s="3"/>
      <c r="BN462" s="3"/>
      <c r="BO462" s="3"/>
      <c r="BP462" s="3"/>
      <c r="BQ462" s="3"/>
      <c r="BR462" s="3"/>
      <c r="BS462" s="3"/>
      <c r="BT462" s="3"/>
      <c r="BU462" s="3"/>
      <c r="BV462" s="3"/>
      <c r="BW462" s="3"/>
      <c r="BX462" s="3"/>
      <c r="BY462" s="3"/>
      <c r="BZ462" s="3"/>
      <c r="CA462" s="3"/>
      <c r="CB462" s="3"/>
      <c r="CC462" s="3"/>
      <c r="CD462" s="3"/>
      <c r="CE462" s="3"/>
      <c r="CF462" s="3"/>
      <c r="CG462" s="3"/>
      <c r="CH462" s="3"/>
      <c r="CI462" s="3"/>
      <c r="CJ462" s="3"/>
      <c r="CK462" s="3"/>
      <c r="CL462" s="3"/>
      <c r="CM462" s="3"/>
      <c r="CN462" s="3"/>
    </row>
    <row r="463" spans="1:92" x14ac:dyDescent="0.3">
      <c r="A463" s="13"/>
      <c r="B463" s="3"/>
      <c r="C463" s="3"/>
      <c r="D463" s="3"/>
      <c r="E463" s="3"/>
      <c r="F463" s="3"/>
      <c r="G463" s="3"/>
      <c r="H463" s="3"/>
      <c r="I463" s="3"/>
      <c r="J463" s="1"/>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c r="BA463" s="3"/>
      <c r="BB463" s="3"/>
      <c r="BC463" s="3"/>
      <c r="BD463" s="3"/>
      <c r="BE463" s="3"/>
      <c r="BF463" s="3"/>
      <c r="BG463" s="3"/>
      <c r="BH463" s="3"/>
      <c r="BI463" s="3"/>
      <c r="BJ463" s="3"/>
      <c r="BK463" s="3"/>
      <c r="BL463" s="3"/>
      <c r="BM463" s="3"/>
      <c r="BN463" s="3"/>
      <c r="BO463" s="3"/>
      <c r="BP463" s="3"/>
      <c r="BQ463" s="3"/>
      <c r="BR463" s="3"/>
      <c r="BS463" s="3"/>
      <c r="BT463" s="3"/>
      <c r="BU463" s="3"/>
      <c r="BV463" s="3"/>
      <c r="BW463" s="3"/>
      <c r="BX463" s="3"/>
      <c r="BY463" s="3"/>
      <c r="BZ463" s="3"/>
      <c r="CA463" s="3"/>
      <c r="CB463" s="3"/>
      <c r="CC463" s="3"/>
      <c r="CD463" s="3"/>
      <c r="CE463" s="3"/>
      <c r="CF463" s="3"/>
      <c r="CG463" s="3"/>
      <c r="CH463" s="3"/>
      <c r="CI463" s="3"/>
      <c r="CJ463" s="3"/>
      <c r="CK463" s="3"/>
      <c r="CL463" s="3"/>
      <c r="CM463" s="3"/>
      <c r="CN463" s="3"/>
    </row>
    <row r="464" spans="1:92" x14ac:dyDescent="0.3">
      <c r="A464" s="13"/>
      <c r="B464" s="3"/>
      <c r="C464" s="3"/>
      <c r="D464" s="3"/>
      <c r="E464" s="3"/>
      <c r="F464" s="3"/>
      <c r="G464" s="3"/>
      <c r="H464" s="3"/>
      <c r="I464" s="3"/>
      <c r="J464" s="1"/>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c r="BA464" s="3"/>
      <c r="BB464" s="3"/>
      <c r="BC464" s="3"/>
      <c r="BD464" s="3"/>
      <c r="BE464" s="3"/>
      <c r="BF464" s="3"/>
      <c r="BG464" s="3"/>
      <c r="BH464" s="3"/>
      <c r="BI464" s="3"/>
      <c r="BJ464" s="3"/>
      <c r="BK464" s="3"/>
      <c r="BL464" s="3"/>
      <c r="BM464" s="3"/>
      <c r="BN464" s="3"/>
      <c r="BO464" s="3"/>
      <c r="BP464" s="3"/>
      <c r="BQ464" s="3"/>
      <c r="BR464" s="3"/>
      <c r="BS464" s="3"/>
      <c r="BT464" s="3"/>
      <c r="BU464" s="3"/>
      <c r="BV464" s="3"/>
      <c r="BW464" s="3"/>
      <c r="BX464" s="3"/>
      <c r="BY464" s="3"/>
      <c r="BZ464" s="3"/>
      <c r="CA464" s="3"/>
      <c r="CB464" s="3"/>
      <c r="CC464" s="3"/>
      <c r="CD464" s="3"/>
      <c r="CE464" s="3"/>
      <c r="CF464" s="3"/>
      <c r="CG464" s="3"/>
      <c r="CH464" s="3"/>
      <c r="CI464" s="3"/>
      <c r="CJ464" s="3"/>
      <c r="CK464" s="3"/>
      <c r="CL464" s="3"/>
      <c r="CM464" s="3"/>
      <c r="CN464" s="3"/>
    </row>
    <row r="465" spans="1:92" x14ac:dyDescent="0.3">
      <c r="A465" s="13"/>
      <c r="B465" s="3"/>
      <c r="C465" s="3"/>
      <c r="D465" s="3"/>
      <c r="E465" s="3"/>
      <c r="F465" s="3"/>
      <c r="G465" s="3"/>
      <c r="H465" s="3"/>
      <c r="I465" s="3"/>
      <c r="J465" s="1"/>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c r="BA465" s="3"/>
      <c r="BB465" s="3"/>
      <c r="BC465" s="3"/>
      <c r="BD465" s="3"/>
      <c r="BE465" s="3"/>
      <c r="BF465" s="3"/>
      <c r="BG465" s="3"/>
      <c r="BH465" s="3"/>
      <c r="BI465" s="3"/>
      <c r="BJ465" s="3"/>
      <c r="BK465" s="3"/>
      <c r="BL465" s="3"/>
      <c r="BM465" s="3"/>
      <c r="BN465" s="3"/>
      <c r="BO465" s="3"/>
      <c r="BP465" s="3"/>
      <c r="BQ465" s="3"/>
      <c r="BR465" s="3"/>
      <c r="BS465" s="3"/>
      <c r="BT465" s="3"/>
      <c r="BU465" s="3"/>
      <c r="BV465" s="3"/>
      <c r="BW465" s="3"/>
      <c r="BX465" s="3"/>
      <c r="BY465" s="3"/>
      <c r="BZ465" s="3"/>
      <c r="CA465" s="3"/>
      <c r="CB465" s="3"/>
      <c r="CC465" s="3"/>
      <c r="CD465" s="3"/>
      <c r="CE465" s="3"/>
      <c r="CF465" s="3"/>
      <c r="CG465" s="3"/>
      <c r="CH465" s="3"/>
      <c r="CI465" s="3"/>
      <c r="CJ465" s="3"/>
      <c r="CK465" s="3"/>
      <c r="CL465" s="3"/>
      <c r="CM465" s="3"/>
      <c r="CN465" s="3"/>
    </row>
    <row r="466" spans="1:92" x14ac:dyDescent="0.3">
      <c r="A466" s="13"/>
      <c r="B466" s="3"/>
      <c r="C466" s="3"/>
      <c r="D466" s="3"/>
      <c r="E466" s="3"/>
      <c r="F466" s="3"/>
      <c r="G466" s="3"/>
      <c r="H466" s="3"/>
      <c r="I466" s="3"/>
      <c r="J466" s="1"/>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c r="BA466" s="3"/>
      <c r="BB466" s="3"/>
      <c r="BC466" s="3"/>
      <c r="BD466" s="3"/>
      <c r="BE466" s="3"/>
      <c r="BF466" s="3"/>
      <c r="BG466" s="3"/>
      <c r="BH466" s="3"/>
      <c r="BI466" s="3"/>
      <c r="BJ466" s="3"/>
      <c r="BK466" s="3"/>
      <c r="BL466" s="3"/>
      <c r="BM466" s="3"/>
      <c r="BN466" s="3"/>
      <c r="BO466" s="3"/>
      <c r="BP466" s="3"/>
      <c r="BQ466" s="3"/>
      <c r="BR466" s="3"/>
      <c r="BS466" s="3"/>
      <c r="BT466" s="3"/>
      <c r="BU466" s="3"/>
      <c r="BV466" s="3"/>
      <c r="BW466" s="3"/>
      <c r="BX466" s="3"/>
      <c r="BY466" s="3"/>
      <c r="BZ466" s="3"/>
      <c r="CA466" s="3"/>
      <c r="CB466" s="3"/>
      <c r="CC466" s="3"/>
      <c r="CD466" s="3"/>
      <c r="CE466" s="3"/>
      <c r="CF466" s="3"/>
      <c r="CG466" s="3"/>
      <c r="CH466" s="3"/>
      <c r="CI466" s="3"/>
      <c r="CJ466" s="3"/>
      <c r="CK466" s="3"/>
      <c r="CL466" s="3"/>
      <c r="CM466" s="3"/>
      <c r="CN466" s="3"/>
    </row>
    <row r="467" spans="1:92" x14ac:dyDescent="0.3">
      <c r="A467" s="13"/>
      <c r="B467" s="3"/>
      <c r="C467" s="3"/>
      <c r="D467" s="3"/>
      <c r="E467" s="3"/>
      <c r="F467" s="3"/>
      <c r="G467" s="3"/>
      <c r="H467" s="3"/>
      <c r="I467" s="3"/>
      <c r="J467" s="1"/>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c r="BA467" s="3"/>
      <c r="BB467" s="3"/>
      <c r="BC467" s="3"/>
      <c r="BD467" s="3"/>
      <c r="BE467" s="3"/>
      <c r="BF467" s="3"/>
      <c r="BG467" s="3"/>
      <c r="BH467" s="3"/>
      <c r="BI467" s="3"/>
      <c r="BJ467" s="3"/>
      <c r="BK467" s="3"/>
      <c r="BL467" s="3"/>
      <c r="BM467" s="3"/>
      <c r="BN467" s="3"/>
      <c r="BO467" s="3"/>
      <c r="BP467" s="3"/>
      <c r="BQ467" s="3"/>
      <c r="BR467" s="3"/>
      <c r="BS467" s="3"/>
      <c r="BT467" s="3"/>
      <c r="BU467" s="3"/>
      <c r="BV467" s="3"/>
      <c r="BW467" s="3"/>
      <c r="BX467" s="3"/>
      <c r="BY467" s="3"/>
      <c r="BZ467" s="3"/>
      <c r="CA467" s="3"/>
      <c r="CB467" s="3"/>
      <c r="CC467" s="3"/>
      <c r="CD467" s="3"/>
      <c r="CE467" s="3"/>
      <c r="CF467" s="3"/>
      <c r="CG467" s="3"/>
      <c r="CH467" s="3"/>
      <c r="CI467" s="3"/>
      <c r="CJ467" s="3"/>
      <c r="CK467" s="3"/>
      <c r="CL467" s="3"/>
      <c r="CM467" s="3"/>
      <c r="CN467" s="3"/>
    </row>
    <row r="468" spans="1:92" x14ac:dyDescent="0.3">
      <c r="A468" s="13"/>
      <c r="B468" s="3"/>
      <c r="C468" s="3"/>
      <c r="D468" s="3"/>
      <c r="E468" s="3"/>
      <c r="F468" s="3"/>
      <c r="G468" s="3"/>
      <c r="H468" s="3"/>
      <c r="I468" s="3"/>
      <c r="J468" s="1"/>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c r="BA468" s="3"/>
      <c r="BB468" s="3"/>
      <c r="BC468" s="3"/>
      <c r="BD468" s="3"/>
      <c r="BE468" s="3"/>
      <c r="BF468" s="3"/>
      <c r="BG468" s="3"/>
      <c r="BH468" s="3"/>
      <c r="BI468" s="3"/>
      <c r="BJ468" s="3"/>
      <c r="BK468" s="3"/>
      <c r="BL468" s="3"/>
      <c r="BM468" s="3"/>
      <c r="BN468" s="3"/>
      <c r="BO468" s="3"/>
      <c r="BP468" s="3"/>
      <c r="BQ468" s="3"/>
      <c r="BR468" s="3"/>
      <c r="BS468" s="3"/>
      <c r="BT468" s="3"/>
      <c r="BU468" s="3"/>
      <c r="BV468" s="3"/>
      <c r="BW468" s="3"/>
      <c r="BX468" s="3"/>
      <c r="BY468" s="3"/>
      <c r="BZ468" s="3"/>
      <c r="CA468" s="3"/>
      <c r="CB468" s="3"/>
      <c r="CC468" s="3"/>
      <c r="CD468" s="3"/>
      <c r="CE468" s="3"/>
      <c r="CF468" s="3"/>
      <c r="CG468" s="3"/>
      <c r="CH468" s="3"/>
      <c r="CI468" s="3"/>
      <c r="CJ468" s="3"/>
      <c r="CK468" s="3"/>
      <c r="CL468" s="3"/>
      <c r="CM468" s="3"/>
      <c r="CN468" s="3"/>
    </row>
    <row r="469" spans="1:92" x14ac:dyDescent="0.3">
      <c r="A469" s="13"/>
      <c r="B469" s="3"/>
      <c r="C469" s="3"/>
      <c r="D469" s="3"/>
      <c r="E469" s="3"/>
      <c r="F469" s="3"/>
      <c r="G469" s="3"/>
      <c r="H469" s="3"/>
      <c r="I469" s="3"/>
      <c r="J469" s="1"/>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c r="BA469" s="3"/>
      <c r="BB469" s="3"/>
      <c r="BC469" s="3"/>
      <c r="BD469" s="3"/>
      <c r="BE469" s="3"/>
      <c r="BF469" s="3"/>
      <c r="BG469" s="3"/>
      <c r="BH469" s="3"/>
      <c r="BI469" s="3"/>
      <c r="BJ469" s="3"/>
      <c r="BK469" s="3"/>
      <c r="BL469" s="3"/>
      <c r="BM469" s="3"/>
      <c r="BN469" s="3"/>
      <c r="BO469" s="3"/>
      <c r="BP469" s="3"/>
      <c r="BQ469" s="3"/>
      <c r="BR469" s="3"/>
      <c r="BS469" s="3"/>
      <c r="BT469" s="3"/>
      <c r="BU469" s="3"/>
      <c r="BV469" s="3"/>
      <c r="BW469" s="3"/>
      <c r="BX469" s="3"/>
      <c r="BY469" s="3"/>
      <c r="BZ469" s="3"/>
      <c r="CA469" s="3"/>
      <c r="CB469" s="3"/>
      <c r="CC469" s="3"/>
      <c r="CD469" s="3"/>
      <c r="CE469" s="3"/>
      <c r="CF469" s="3"/>
      <c r="CG469" s="3"/>
      <c r="CH469" s="3"/>
      <c r="CI469" s="3"/>
      <c r="CJ469" s="3"/>
      <c r="CK469" s="3"/>
      <c r="CL469" s="3"/>
      <c r="CM469" s="3"/>
      <c r="CN469" s="3"/>
    </row>
    <row r="470" spans="1:92" x14ac:dyDescent="0.3">
      <c r="A470" s="13"/>
      <c r="B470" s="3"/>
      <c r="C470" s="3"/>
      <c r="D470" s="3"/>
      <c r="E470" s="3"/>
      <c r="F470" s="3"/>
      <c r="G470" s="3"/>
      <c r="H470" s="3"/>
      <c r="I470" s="3"/>
      <c r="J470" s="1"/>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c r="BA470" s="3"/>
      <c r="BB470" s="3"/>
      <c r="BC470" s="3"/>
      <c r="BD470" s="3"/>
      <c r="BE470" s="3"/>
      <c r="BF470" s="3"/>
      <c r="BG470" s="3"/>
      <c r="BH470" s="3"/>
      <c r="BI470" s="3"/>
      <c r="BJ470" s="3"/>
      <c r="BK470" s="3"/>
      <c r="BL470" s="3"/>
      <c r="BM470" s="3"/>
      <c r="BN470" s="3"/>
      <c r="BO470" s="3"/>
      <c r="BP470" s="3"/>
      <c r="BQ470" s="3"/>
      <c r="BR470" s="3"/>
      <c r="BS470" s="3"/>
      <c r="BT470" s="3"/>
      <c r="BU470" s="3"/>
      <c r="BV470" s="3"/>
      <c r="BW470" s="3"/>
      <c r="BX470" s="3"/>
      <c r="BY470" s="3"/>
      <c r="BZ470" s="3"/>
      <c r="CA470" s="3"/>
      <c r="CB470" s="3"/>
      <c r="CC470" s="3"/>
      <c r="CD470" s="3"/>
      <c r="CE470" s="3"/>
      <c r="CF470" s="3"/>
      <c r="CG470" s="3"/>
      <c r="CH470" s="3"/>
      <c r="CI470" s="3"/>
      <c r="CJ470" s="3"/>
      <c r="CK470" s="3"/>
      <c r="CL470" s="3"/>
      <c r="CM470" s="3"/>
      <c r="CN470" s="3"/>
    </row>
    <row r="471" spans="1:92" x14ac:dyDescent="0.3">
      <c r="A471" s="13"/>
      <c r="B471" s="3"/>
      <c r="C471" s="3"/>
      <c r="D471" s="3"/>
      <c r="E471" s="3"/>
      <c r="F471" s="3"/>
      <c r="G471" s="3"/>
      <c r="H471" s="3"/>
      <c r="I471" s="3"/>
      <c r="J471" s="1"/>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c r="BA471" s="3"/>
      <c r="BB471" s="3"/>
      <c r="BC471" s="3"/>
      <c r="BD471" s="3"/>
      <c r="BE471" s="3"/>
      <c r="BF471" s="3"/>
      <c r="BG471" s="3"/>
      <c r="BH471" s="3"/>
      <c r="BI471" s="3"/>
      <c r="BJ471" s="3"/>
      <c r="BK471" s="3"/>
      <c r="BL471" s="3"/>
      <c r="BM471" s="3"/>
      <c r="BN471" s="3"/>
      <c r="BO471" s="3"/>
      <c r="BP471" s="3"/>
      <c r="BQ471" s="3"/>
      <c r="BR471" s="3"/>
      <c r="BS471" s="3"/>
      <c r="BT471" s="3"/>
      <c r="BU471" s="3"/>
      <c r="BV471" s="3"/>
      <c r="BW471" s="3"/>
      <c r="BX471" s="3"/>
      <c r="BY471" s="3"/>
      <c r="BZ471" s="3"/>
      <c r="CA471" s="3"/>
      <c r="CB471" s="3"/>
      <c r="CC471" s="3"/>
      <c r="CD471" s="3"/>
      <c r="CE471" s="3"/>
      <c r="CF471" s="3"/>
      <c r="CG471" s="3"/>
      <c r="CH471" s="3"/>
      <c r="CI471" s="3"/>
      <c r="CJ471" s="3"/>
      <c r="CK471" s="3"/>
      <c r="CL471" s="3"/>
      <c r="CM471" s="3"/>
      <c r="CN471" s="3"/>
    </row>
    <row r="472" spans="1:92" x14ac:dyDescent="0.3">
      <c r="A472" s="13"/>
      <c r="B472" s="3"/>
      <c r="C472" s="3"/>
      <c r="D472" s="3"/>
      <c r="E472" s="3"/>
      <c r="F472" s="3"/>
      <c r="G472" s="3"/>
      <c r="H472" s="3"/>
      <c r="I472" s="3"/>
      <c r="J472" s="1"/>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c r="BA472" s="3"/>
      <c r="BB472" s="3"/>
      <c r="BC472" s="3"/>
      <c r="BD472" s="3"/>
      <c r="BE472" s="3"/>
      <c r="BF472" s="3"/>
      <c r="BG472" s="3"/>
      <c r="BH472" s="3"/>
      <c r="BI472" s="3"/>
      <c r="BJ472" s="3"/>
      <c r="BK472" s="3"/>
      <c r="BL472" s="3"/>
      <c r="BM472" s="3"/>
      <c r="BN472" s="3"/>
      <c r="BO472" s="3"/>
      <c r="BP472" s="3"/>
      <c r="BQ472" s="3"/>
      <c r="BR472" s="3"/>
      <c r="BS472" s="3"/>
      <c r="BT472" s="3"/>
      <c r="BU472" s="3"/>
      <c r="BV472" s="3"/>
      <c r="BW472" s="3"/>
      <c r="BX472" s="3"/>
      <c r="BY472" s="3"/>
      <c r="BZ472" s="3"/>
      <c r="CA472" s="3"/>
      <c r="CB472" s="3"/>
      <c r="CC472" s="3"/>
      <c r="CD472" s="3"/>
      <c r="CE472" s="3"/>
      <c r="CF472" s="3"/>
      <c r="CG472" s="3"/>
      <c r="CH472" s="3"/>
      <c r="CI472" s="3"/>
      <c r="CJ472" s="3"/>
      <c r="CK472" s="3"/>
      <c r="CL472" s="3"/>
      <c r="CM472" s="3"/>
      <c r="CN472" s="3"/>
    </row>
    <row r="473" spans="1:92" x14ac:dyDescent="0.3">
      <c r="A473" s="13"/>
      <c r="B473" s="3"/>
      <c r="C473" s="3"/>
      <c r="D473" s="3"/>
      <c r="E473" s="3"/>
      <c r="F473" s="3"/>
      <c r="G473" s="3"/>
      <c r="H473" s="3"/>
      <c r="I473" s="3"/>
      <c r="J473" s="1"/>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c r="BA473" s="3"/>
      <c r="BB473" s="3"/>
      <c r="BC473" s="3"/>
      <c r="BD473" s="3"/>
      <c r="BE473" s="3"/>
      <c r="BF473" s="3"/>
      <c r="BG473" s="3"/>
      <c r="BH473" s="3"/>
      <c r="BI473" s="3"/>
      <c r="BJ473" s="3"/>
      <c r="BK473" s="3"/>
      <c r="BL473" s="3"/>
      <c r="BM473" s="3"/>
      <c r="BN473" s="3"/>
      <c r="BO473" s="3"/>
      <c r="BP473" s="3"/>
      <c r="BQ473" s="3"/>
      <c r="BR473" s="3"/>
      <c r="BS473" s="3"/>
      <c r="BT473" s="3"/>
      <c r="BU473" s="3"/>
      <c r="BV473" s="3"/>
      <c r="BW473" s="3"/>
      <c r="BX473" s="3"/>
      <c r="BY473" s="3"/>
      <c r="BZ473" s="3"/>
      <c r="CA473" s="3"/>
      <c r="CB473" s="3"/>
      <c r="CC473" s="3"/>
      <c r="CD473" s="3"/>
      <c r="CE473" s="3"/>
      <c r="CF473" s="3"/>
      <c r="CG473" s="3"/>
      <c r="CH473" s="3"/>
      <c r="CI473" s="3"/>
      <c r="CJ473" s="3"/>
      <c r="CK473" s="3"/>
      <c r="CL473" s="3"/>
      <c r="CM473" s="3"/>
      <c r="CN473" s="3"/>
    </row>
    <row r="474" spans="1:92" x14ac:dyDescent="0.3">
      <c r="A474" s="13"/>
      <c r="B474" s="3"/>
      <c r="C474" s="3"/>
      <c r="D474" s="3"/>
      <c r="E474" s="3"/>
      <c r="F474" s="3"/>
      <c r="G474" s="3"/>
      <c r="H474" s="3"/>
      <c r="I474" s="3"/>
      <c r="J474" s="1"/>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c r="BA474" s="3"/>
      <c r="BB474" s="3"/>
      <c r="BC474" s="3"/>
      <c r="BD474" s="3"/>
      <c r="BE474" s="3"/>
      <c r="BF474" s="3"/>
      <c r="BG474" s="3"/>
      <c r="BH474" s="3"/>
      <c r="BI474" s="3"/>
      <c r="BJ474" s="3"/>
      <c r="BK474" s="3"/>
      <c r="BL474" s="3"/>
      <c r="BM474" s="3"/>
      <c r="BN474" s="3"/>
      <c r="BO474" s="3"/>
      <c r="BP474" s="3"/>
      <c r="BQ474" s="3"/>
      <c r="BR474" s="3"/>
      <c r="BS474" s="3"/>
      <c r="BT474" s="3"/>
      <c r="BU474" s="3"/>
      <c r="BV474" s="3"/>
      <c r="BW474" s="3"/>
      <c r="BX474" s="3"/>
      <c r="BY474" s="3"/>
      <c r="BZ474" s="3"/>
      <c r="CA474" s="3"/>
      <c r="CB474" s="3"/>
      <c r="CC474" s="3"/>
      <c r="CD474" s="3"/>
      <c r="CE474" s="3"/>
      <c r="CF474" s="3"/>
      <c r="CG474" s="3"/>
      <c r="CH474" s="3"/>
      <c r="CI474" s="3"/>
      <c r="CJ474" s="3"/>
      <c r="CK474" s="3"/>
      <c r="CL474" s="3"/>
      <c r="CM474" s="3"/>
      <c r="CN474" s="3"/>
    </row>
    <row r="475" spans="1:92" x14ac:dyDescent="0.3">
      <c r="A475" s="13"/>
      <c r="B475" s="3"/>
      <c r="C475" s="3"/>
      <c r="D475" s="3"/>
      <c r="E475" s="3"/>
      <c r="F475" s="3"/>
      <c r="G475" s="3"/>
      <c r="H475" s="3"/>
      <c r="I475" s="3"/>
      <c r="J475" s="1"/>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c r="BA475" s="3"/>
      <c r="BB475" s="3"/>
      <c r="BC475" s="3"/>
      <c r="BD475" s="3"/>
      <c r="BE475" s="3"/>
      <c r="BF475" s="3"/>
      <c r="BG475" s="3"/>
      <c r="BH475" s="3"/>
      <c r="BI475" s="3"/>
      <c r="BJ475" s="3"/>
      <c r="BK475" s="3"/>
      <c r="BL475" s="3"/>
      <c r="BM475" s="3"/>
      <c r="BN475" s="3"/>
      <c r="BO475" s="3"/>
      <c r="BP475" s="3"/>
      <c r="BQ475" s="3"/>
      <c r="BR475" s="3"/>
      <c r="BS475" s="3"/>
      <c r="BT475" s="3"/>
      <c r="BU475" s="3"/>
      <c r="BV475" s="3"/>
      <c r="BW475" s="3"/>
      <c r="BX475" s="3"/>
      <c r="BY475" s="3"/>
      <c r="BZ475" s="3"/>
      <c r="CA475" s="3"/>
      <c r="CB475" s="3"/>
      <c r="CC475" s="3"/>
      <c r="CD475" s="3"/>
      <c r="CE475" s="3"/>
      <c r="CF475" s="3"/>
      <c r="CG475" s="3"/>
      <c r="CH475" s="3"/>
      <c r="CI475" s="3"/>
      <c r="CJ475" s="3"/>
      <c r="CK475" s="3"/>
      <c r="CL475" s="3"/>
      <c r="CM475" s="3"/>
      <c r="CN475" s="3"/>
    </row>
    <row r="476" spans="1:92" x14ac:dyDescent="0.3">
      <c r="A476" s="13"/>
      <c r="B476" s="3"/>
      <c r="C476" s="3"/>
      <c r="D476" s="3"/>
      <c r="E476" s="3"/>
      <c r="F476" s="3"/>
      <c r="G476" s="3"/>
      <c r="H476" s="3"/>
      <c r="I476" s="3"/>
      <c r="J476" s="1"/>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c r="BA476" s="3"/>
      <c r="BB476" s="3"/>
      <c r="BC476" s="3"/>
      <c r="BD476" s="3"/>
      <c r="BE476" s="3"/>
      <c r="BF476" s="3"/>
      <c r="BG476" s="3"/>
      <c r="BH476" s="3"/>
      <c r="BI476" s="3"/>
      <c r="BJ476" s="3"/>
      <c r="BK476" s="3"/>
      <c r="BL476" s="3"/>
      <c r="BM476" s="3"/>
      <c r="BN476" s="3"/>
      <c r="BO476" s="3"/>
      <c r="BP476" s="3"/>
      <c r="BQ476" s="3"/>
      <c r="BR476" s="3"/>
      <c r="BS476" s="3"/>
      <c r="BT476" s="3"/>
      <c r="BU476" s="3"/>
      <c r="BV476" s="3"/>
      <c r="BW476" s="3"/>
      <c r="BX476" s="3"/>
      <c r="BY476" s="3"/>
      <c r="BZ476" s="3"/>
      <c r="CA476" s="3"/>
      <c r="CB476" s="3"/>
      <c r="CC476" s="3"/>
      <c r="CD476" s="3"/>
      <c r="CE476" s="3"/>
      <c r="CF476" s="3"/>
      <c r="CG476" s="3"/>
      <c r="CH476" s="3"/>
      <c r="CI476" s="3"/>
      <c r="CJ476" s="3"/>
      <c r="CK476" s="3"/>
      <c r="CL476" s="3"/>
      <c r="CM476" s="3"/>
      <c r="CN476" s="3"/>
    </row>
    <row r="477" spans="1:92" x14ac:dyDescent="0.3">
      <c r="A477" s="13"/>
      <c r="B477" s="3"/>
      <c r="C477" s="3"/>
      <c r="D477" s="3"/>
      <c r="E477" s="3"/>
      <c r="F477" s="3"/>
      <c r="G477" s="3"/>
      <c r="H477" s="3"/>
      <c r="I477" s="3"/>
      <c r="J477" s="1"/>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c r="BA477" s="3"/>
      <c r="BB477" s="3"/>
      <c r="BC477" s="3"/>
      <c r="BD477" s="3"/>
      <c r="BE477" s="3"/>
      <c r="BF477" s="3"/>
      <c r="BG477" s="3"/>
      <c r="BH477" s="3"/>
      <c r="BI477" s="3"/>
      <c r="BJ477" s="3"/>
      <c r="BK477" s="3"/>
      <c r="BL477" s="3"/>
      <c r="BM477" s="3"/>
      <c r="BN477" s="3"/>
      <c r="BO477" s="3"/>
      <c r="BP477" s="3"/>
      <c r="BQ477" s="3"/>
      <c r="BR477" s="3"/>
      <c r="BS477" s="3"/>
      <c r="BT477" s="3"/>
      <c r="BU477" s="3"/>
      <c r="BV477" s="3"/>
      <c r="BW477" s="3"/>
      <c r="BX477" s="3"/>
      <c r="BY477" s="3"/>
      <c r="BZ477" s="3"/>
      <c r="CA477" s="3"/>
      <c r="CB477" s="3"/>
      <c r="CC477" s="3"/>
      <c r="CD477" s="3"/>
      <c r="CE477" s="3"/>
      <c r="CF477" s="3"/>
      <c r="CG477" s="3"/>
      <c r="CH477" s="3"/>
      <c r="CI477" s="3"/>
      <c r="CJ477" s="3"/>
      <c r="CK477" s="3"/>
      <c r="CL477" s="3"/>
      <c r="CM477" s="3"/>
      <c r="CN477" s="3"/>
    </row>
    <row r="478" spans="1:92" x14ac:dyDescent="0.3">
      <c r="A478" s="13"/>
      <c r="B478" s="3"/>
      <c r="C478" s="3"/>
      <c r="D478" s="3"/>
      <c r="E478" s="3"/>
      <c r="F478" s="3"/>
      <c r="G478" s="3"/>
      <c r="H478" s="3"/>
      <c r="I478" s="3"/>
      <c r="J478" s="1"/>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c r="BA478" s="3"/>
      <c r="BB478" s="3"/>
      <c r="BC478" s="3"/>
      <c r="BD478" s="3"/>
      <c r="BE478" s="3"/>
      <c r="BF478" s="3"/>
      <c r="BG478" s="3"/>
      <c r="BH478" s="3"/>
      <c r="BI478" s="3"/>
      <c r="BJ478" s="3"/>
      <c r="BK478" s="3"/>
      <c r="BL478" s="3"/>
      <c r="BM478" s="3"/>
      <c r="BN478" s="3"/>
      <c r="BO478" s="3"/>
      <c r="BP478" s="3"/>
      <c r="BQ478" s="3"/>
      <c r="BR478" s="3"/>
      <c r="BS478" s="3"/>
      <c r="BT478" s="3"/>
      <c r="BU478" s="3"/>
      <c r="BV478" s="3"/>
      <c r="BW478" s="3"/>
      <c r="BX478" s="3"/>
      <c r="BY478" s="3"/>
      <c r="BZ478" s="3"/>
      <c r="CA478" s="3"/>
      <c r="CB478" s="3"/>
      <c r="CC478" s="3"/>
      <c r="CD478" s="3"/>
      <c r="CE478" s="3"/>
      <c r="CF478" s="3"/>
      <c r="CG478" s="3"/>
      <c r="CH478" s="3"/>
      <c r="CI478" s="3"/>
      <c r="CJ478" s="3"/>
      <c r="CK478" s="3"/>
      <c r="CL478" s="3"/>
      <c r="CM478" s="3"/>
      <c r="CN478" s="3"/>
    </row>
    <row r="479" spans="1:92" x14ac:dyDescent="0.3">
      <c r="A479" s="13"/>
      <c r="B479" s="3"/>
      <c r="C479" s="3"/>
      <c r="D479" s="3"/>
      <c r="E479" s="3"/>
      <c r="F479" s="3"/>
      <c r="G479" s="3"/>
      <c r="H479" s="3"/>
      <c r="I479" s="3"/>
      <c r="J479" s="1"/>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c r="BA479" s="3"/>
      <c r="BB479" s="3"/>
      <c r="BC479" s="3"/>
      <c r="BD479" s="3"/>
      <c r="BE479" s="3"/>
      <c r="BF479" s="3"/>
      <c r="BG479" s="3"/>
      <c r="BH479" s="3"/>
      <c r="BI479" s="3"/>
      <c r="BJ479" s="3"/>
      <c r="BK479" s="3"/>
      <c r="BL479" s="3"/>
      <c r="BM479" s="3"/>
      <c r="BN479" s="3"/>
      <c r="BO479" s="3"/>
      <c r="BP479" s="3"/>
      <c r="BQ479" s="3"/>
      <c r="BR479" s="3"/>
      <c r="BS479" s="3"/>
      <c r="BT479" s="3"/>
      <c r="BU479" s="3"/>
      <c r="BV479" s="3"/>
      <c r="BW479" s="3"/>
      <c r="BX479" s="3"/>
      <c r="BY479" s="3"/>
      <c r="BZ479" s="3"/>
      <c r="CA479" s="3"/>
      <c r="CB479" s="3"/>
      <c r="CC479" s="3"/>
      <c r="CD479" s="3"/>
      <c r="CE479" s="3"/>
      <c r="CF479" s="3"/>
      <c r="CG479" s="3"/>
      <c r="CH479" s="3"/>
      <c r="CI479" s="3"/>
      <c r="CJ479" s="3"/>
      <c r="CK479" s="3"/>
      <c r="CL479" s="3"/>
      <c r="CM479" s="3"/>
      <c r="CN479" s="3"/>
    </row>
    <row r="480" spans="1:92" x14ac:dyDescent="0.3">
      <c r="A480" s="13"/>
      <c r="B480" s="3"/>
      <c r="C480" s="3"/>
      <c r="D480" s="3"/>
      <c r="E480" s="3"/>
      <c r="F480" s="3"/>
      <c r="G480" s="3"/>
      <c r="H480" s="3"/>
      <c r="I480" s="3"/>
      <c r="J480" s="1"/>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c r="BA480" s="3"/>
      <c r="BB480" s="3"/>
      <c r="BC480" s="3"/>
      <c r="BD480" s="3"/>
      <c r="BE480" s="3"/>
      <c r="BF480" s="3"/>
      <c r="BG480" s="3"/>
      <c r="BH480" s="3"/>
      <c r="BI480" s="3"/>
      <c r="BJ480" s="3"/>
      <c r="BK480" s="3"/>
      <c r="BL480" s="3"/>
      <c r="BM480" s="3"/>
      <c r="BN480" s="3"/>
      <c r="BO480" s="3"/>
      <c r="BP480" s="3"/>
      <c r="BQ480" s="3"/>
      <c r="BR480" s="3"/>
      <c r="BS480" s="3"/>
      <c r="BT480" s="3"/>
      <c r="BU480" s="3"/>
      <c r="BV480" s="3"/>
      <c r="BW480" s="3"/>
      <c r="BX480" s="3"/>
      <c r="BY480" s="3"/>
      <c r="BZ480" s="3"/>
      <c r="CA480" s="3"/>
      <c r="CB480" s="3"/>
      <c r="CC480" s="3"/>
      <c r="CD480" s="3"/>
      <c r="CE480" s="3"/>
      <c r="CF480" s="3"/>
      <c r="CG480" s="3"/>
      <c r="CH480" s="3"/>
      <c r="CI480" s="3"/>
      <c r="CJ480" s="3"/>
      <c r="CK480" s="3"/>
      <c r="CL480" s="3"/>
      <c r="CM480" s="3"/>
      <c r="CN480" s="3"/>
    </row>
    <row r="481" spans="1:92" x14ac:dyDescent="0.3">
      <c r="A481" s="13"/>
      <c r="B481" s="3"/>
      <c r="C481" s="3"/>
      <c r="D481" s="3"/>
      <c r="E481" s="3"/>
      <c r="F481" s="3"/>
      <c r="G481" s="3"/>
      <c r="H481" s="3"/>
      <c r="I481" s="3"/>
      <c r="J481" s="1"/>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c r="BA481" s="3"/>
      <c r="BB481" s="3"/>
      <c r="BC481" s="3"/>
      <c r="BD481" s="3"/>
      <c r="BE481" s="3"/>
      <c r="BF481" s="3"/>
      <c r="BG481" s="3"/>
      <c r="BH481" s="3"/>
      <c r="BI481" s="3"/>
      <c r="BJ481" s="3"/>
      <c r="BK481" s="3"/>
      <c r="BL481" s="3"/>
      <c r="BM481" s="3"/>
      <c r="BN481" s="3"/>
      <c r="BO481" s="3"/>
      <c r="BP481" s="3"/>
      <c r="BQ481" s="3"/>
      <c r="BR481" s="3"/>
      <c r="BS481" s="3"/>
      <c r="BT481" s="3"/>
      <c r="BU481" s="3"/>
      <c r="BV481" s="3"/>
      <c r="BW481" s="3"/>
      <c r="BX481" s="3"/>
      <c r="BY481" s="3"/>
      <c r="BZ481" s="3"/>
      <c r="CA481" s="3"/>
      <c r="CB481" s="3"/>
      <c r="CC481" s="3"/>
      <c r="CD481" s="3"/>
      <c r="CE481" s="3"/>
      <c r="CF481" s="3"/>
      <c r="CG481" s="3"/>
      <c r="CH481" s="3"/>
      <c r="CI481" s="3"/>
      <c r="CJ481" s="3"/>
      <c r="CK481" s="3"/>
      <c r="CL481" s="3"/>
      <c r="CM481" s="3"/>
      <c r="CN481" s="3"/>
    </row>
    <row r="482" spans="1:92" x14ac:dyDescent="0.3">
      <c r="A482" s="13"/>
      <c r="B482" s="3"/>
      <c r="C482" s="3"/>
      <c r="D482" s="3"/>
      <c r="E482" s="3"/>
      <c r="F482" s="3"/>
      <c r="G482" s="3"/>
      <c r="H482" s="3"/>
      <c r="I482" s="3"/>
      <c r="J482" s="1"/>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c r="BA482" s="3"/>
      <c r="BB482" s="3"/>
      <c r="BC482" s="3"/>
      <c r="BD482" s="3"/>
      <c r="BE482" s="3"/>
      <c r="BF482" s="3"/>
      <c r="BG482" s="3"/>
      <c r="BH482" s="3"/>
      <c r="BI482" s="3"/>
      <c r="BJ482" s="3"/>
      <c r="BK482" s="3"/>
      <c r="BL482" s="3"/>
      <c r="BM482" s="3"/>
      <c r="BN482" s="3"/>
      <c r="BO482" s="3"/>
      <c r="BP482" s="3"/>
      <c r="BQ482" s="3"/>
      <c r="BR482" s="3"/>
      <c r="BS482" s="3"/>
      <c r="BT482" s="3"/>
      <c r="BU482" s="3"/>
      <c r="BV482" s="3"/>
      <c r="BW482" s="3"/>
      <c r="BX482" s="3"/>
      <c r="BY482" s="3"/>
      <c r="BZ482" s="3"/>
      <c r="CA482" s="3"/>
      <c r="CB482" s="3"/>
      <c r="CC482" s="3"/>
      <c r="CD482" s="3"/>
      <c r="CE482" s="3"/>
      <c r="CF482" s="3"/>
      <c r="CG482" s="3"/>
      <c r="CH482" s="3"/>
      <c r="CI482" s="3"/>
      <c r="CJ482" s="3"/>
      <c r="CK482" s="3"/>
      <c r="CL482" s="3"/>
      <c r="CM482" s="3"/>
      <c r="CN482" s="3"/>
    </row>
    <row r="483" spans="1:92" x14ac:dyDescent="0.3">
      <c r="A483" s="13"/>
      <c r="B483" s="3"/>
      <c r="C483" s="3"/>
      <c r="D483" s="3"/>
      <c r="E483" s="3"/>
      <c r="F483" s="3"/>
      <c r="G483" s="3"/>
      <c r="H483" s="3"/>
      <c r="I483" s="3"/>
      <c r="J483" s="1"/>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c r="BA483" s="3"/>
      <c r="BB483" s="3"/>
      <c r="BC483" s="3"/>
      <c r="BD483" s="3"/>
      <c r="BE483" s="3"/>
      <c r="BF483" s="3"/>
      <c r="BG483" s="3"/>
      <c r="BH483" s="3"/>
      <c r="BI483" s="3"/>
      <c r="BJ483" s="3"/>
      <c r="BK483" s="3"/>
      <c r="BL483" s="3"/>
      <c r="BM483" s="3"/>
      <c r="BN483" s="3"/>
      <c r="BO483" s="3"/>
      <c r="BP483" s="3"/>
      <c r="BQ483" s="3"/>
      <c r="BR483" s="3"/>
      <c r="BS483" s="3"/>
      <c r="BT483" s="3"/>
      <c r="BU483" s="3"/>
      <c r="BV483" s="3"/>
      <c r="BW483" s="3"/>
      <c r="BX483" s="3"/>
      <c r="BY483" s="3"/>
      <c r="BZ483" s="3"/>
      <c r="CA483" s="3"/>
      <c r="CB483" s="3"/>
      <c r="CC483" s="3"/>
      <c r="CD483" s="3"/>
      <c r="CE483" s="3"/>
      <c r="CF483" s="3"/>
      <c r="CG483" s="3"/>
      <c r="CH483" s="3"/>
      <c r="CI483" s="3"/>
      <c r="CJ483" s="3"/>
      <c r="CK483" s="3"/>
      <c r="CL483" s="3"/>
      <c r="CM483" s="3"/>
      <c r="CN483" s="3"/>
    </row>
    <row r="484" spans="1:92" x14ac:dyDescent="0.3">
      <c r="A484" s="13"/>
      <c r="B484" s="3"/>
      <c r="C484" s="3"/>
      <c r="D484" s="3"/>
      <c r="E484" s="3"/>
      <c r="F484" s="3"/>
      <c r="G484" s="3"/>
      <c r="H484" s="3"/>
      <c r="I484" s="3"/>
      <c r="J484" s="1"/>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c r="BA484" s="3"/>
      <c r="BB484" s="3"/>
      <c r="BC484" s="3"/>
      <c r="BD484" s="3"/>
      <c r="BE484" s="3"/>
      <c r="BF484" s="3"/>
      <c r="BG484" s="3"/>
      <c r="BH484" s="3"/>
      <c r="BI484" s="3"/>
      <c r="BJ484" s="3"/>
      <c r="BK484" s="3"/>
      <c r="BL484" s="3"/>
      <c r="BM484" s="3"/>
      <c r="BN484" s="3"/>
      <c r="BO484" s="3"/>
      <c r="BP484" s="3"/>
      <c r="BQ484" s="3"/>
      <c r="BR484" s="3"/>
      <c r="BS484" s="3"/>
      <c r="BT484" s="3"/>
      <c r="BU484" s="3"/>
      <c r="BV484" s="3"/>
      <c r="BW484" s="3"/>
      <c r="BX484" s="3"/>
      <c r="BY484" s="3"/>
      <c r="BZ484" s="3"/>
      <c r="CA484" s="3"/>
      <c r="CB484" s="3"/>
      <c r="CC484" s="3"/>
      <c r="CD484" s="3"/>
      <c r="CE484" s="3"/>
      <c r="CF484" s="3"/>
      <c r="CG484" s="3"/>
      <c r="CH484" s="3"/>
      <c r="CI484" s="3"/>
      <c r="CJ484" s="3"/>
      <c r="CK484" s="3"/>
      <c r="CL484" s="3"/>
      <c r="CM484" s="3"/>
      <c r="CN484" s="3"/>
    </row>
    <row r="485" spans="1:92" x14ac:dyDescent="0.3">
      <c r="A485" s="13"/>
      <c r="B485" s="3"/>
      <c r="C485" s="3"/>
      <c r="D485" s="3"/>
      <c r="E485" s="3"/>
      <c r="F485" s="3"/>
      <c r="G485" s="3"/>
      <c r="H485" s="3"/>
      <c r="I485" s="3"/>
      <c r="J485" s="1"/>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c r="BA485" s="3"/>
      <c r="BB485" s="3"/>
      <c r="BC485" s="3"/>
      <c r="BD485" s="3"/>
      <c r="BE485" s="3"/>
      <c r="BF485" s="3"/>
      <c r="BG485" s="3"/>
      <c r="BH485" s="3"/>
      <c r="BI485" s="3"/>
      <c r="BJ485" s="3"/>
      <c r="BK485" s="3"/>
      <c r="BL485" s="3"/>
      <c r="BM485" s="3"/>
      <c r="BN485" s="3"/>
      <c r="BO485" s="3"/>
      <c r="BP485" s="3"/>
      <c r="BQ485" s="3"/>
      <c r="BR485" s="3"/>
      <c r="BS485" s="3"/>
      <c r="BT485" s="3"/>
      <c r="BU485" s="3"/>
      <c r="BV485" s="3"/>
      <c r="BW485" s="3"/>
      <c r="BX485" s="3"/>
      <c r="BY485" s="3"/>
      <c r="BZ485" s="3"/>
      <c r="CA485" s="3"/>
      <c r="CB485" s="3"/>
      <c r="CC485" s="3"/>
      <c r="CD485" s="3"/>
      <c r="CE485" s="3"/>
      <c r="CF485" s="3"/>
      <c r="CG485" s="3"/>
      <c r="CH485" s="3"/>
      <c r="CI485" s="3"/>
      <c r="CJ485" s="3"/>
      <c r="CK485" s="3"/>
      <c r="CL485" s="3"/>
      <c r="CM485" s="3"/>
      <c r="CN485" s="3"/>
    </row>
    <row r="486" spans="1:92" x14ac:dyDescent="0.3">
      <c r="A486" s="13"/>
      <c r="B486" s="3"/>
      <c r="C486" s="3"/>
      <c r="D486" s="3"/>
      <c r="E486" s="3"/>
      <c r="F486" s="3"/>
      <c r="G486" s="3"/>
      <c r="H486" s="3"/>
      <c r="I486" s="3"/>
      <c r="J486" s="1"/>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c r="BA486" s="3"/>
      <c r="BB486" s="3"/>
      <c r="BC486" s="3"/>
      <c r="BD486" s="3"/>
      <c r="BE486" s="3"/>
      <c r="BF486" s="3"/>
      <c r="BG486" s="3"/>
      <c r="BH486" s="3"/>
      <c r="BI486" s="3"/>
      <c r="BJ486" s="3"/>
      <c r="BK486" s="3"/>
      <c r="BL486" s="3"/>
      <c r="BM486" s="3"/>
      <c r="BN486" s="3"/>
      <c r="BO486" s="3"/>
      <c r="BP486" s="3"/>
      <c r="BQ486" s="3"/>
      <c r="BR486" s="3"/>
      <c r="BS486" s="3"/>
      <c r="BT486" s="3"/>
      <c r="BU486" s="3"/>
      <c r="BV486" s="3"/>
      <c r="BW486" s="3"/>
      <c r="BX486" s="3"/>
      <c r="BY486" s="3"/>
      <c r="BZ486" s="3"/>
      <c r="CA486" s="3"/>
      <c r="CB486" s="3"/>
      <c r="CC486" s="3"/>
      <c r="CD486" s="3"/>
      <c r="CE486" s="3"/>
      <c r="CF486" s="3"/>
      <c r="CG486" s="3"/>
      <c r="CH486" s="3"/>
      <c r="CI486" s="3"/>
      <c r="CJ486" s="3"/>
      <c r="CK486" s="3"/>
      <c r="CL486" s="3"/>
      <c r="CM486" s="3"/>
      <c r="CN486" s="3"/>
    </row>
    <row r="487" spans="1:92" x14ac:dyDescent="0.3">
      <c r="A487" s="13"/>
      <c r="B487" s="3"/>
      <c r="C487" s="3"/>
      <c r="D487" s="3"/>
      <c r="E487" s="3"/>
      <c r="F487" s="3"/>
      <c r="G487" s="3"/>
      <c r="H487" s="3"/>
      <c r="I487" s="3"/>
      <c r="J487" s="1"/>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c r="BA487" s="3"/>
      <c r="BB487" s="3"/>
      <c r="BC487" s="3"/>
      <c r="BD487" s="3"/>
      <c r="BE487" s="3"/>
      <c r="BF487" s="3"/>
      <c r="BG487" s="3"/>
      <c r="BH487" s="3"/>
      <c r="BI487" s="3"/>
      <c r="BJ487" s="3"/>
      <c r="BK487" s="3"/>
      <c r="BL487" s="3"/>
      <c r="BM487" s="3"/>
      <c r="BN487" s="3"/>
      <c r="BO487" s="3"/>
      <c r="BP487" s="3"/>
      <c r="BQ487" s="3"/>
      <c r="BR487" s="3"/>
      <c r="BS487" s="3"/>
      <c r="BT487" s="3"/>
      <c r="BU487" s="3"/>
      <c r="BV487" s="3"/>
      <c r="BW487" s="3"/>
      <c r="BX487" s="3"/>
      <c r="BY487" s="3"/>
      <c r="BZ487" s="3"/>
      <c r="CA487" s="3"/>
      <c r="CB487" s="3"/>
      <c r="CC487" s="3"/>
      <c r="CD487" s="3"/>
      <c r="CE487" s="3"/>
      <c r="CF487" s="3"/>
      <c r="CG487" s="3"/>
      <c r="CH487" s="3"/>
      <c r="CI487" s="3"/>
      <c r="CJ487" s="3"/>
      <c r="CK487" s="3"/>
      <c r="CL487" s="3"/>
      <c r="CM487" s="3"/>
      <c r="CN487" s="3"/>
    </row>
    <row r="488" spans="1:92" x14ac:dyDescent="0.3">
      <c r="A488" s="13"/>
      <c r="B488" s="3"/>
      <c r="C488" s="3"/>
      <c r="D488" s="3"/>
      <c r="E488" s="3"/>
      <c r="F488" s="3"/>
      <c r="G488" s="3"/>
      <c r="H488" s="3"/>
      <c r="I488" s="3"/>
      <c r="J488" s="1"/>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c r="BA488" s="3"/>
      <c r="BB488" s="3"/>
      <c r="BC488" s="3"/>
      <c r="BD488" s="3"/>
      <c r="BE488" s="3"/>
      <c r="BF488" s="3"/>
      <c r="BG488" s="3"/>
      <c r="BH488" s="3"/>
      <c r="BI488" s="3"/>
      <c r="BJ488" s="3"/>
      <c r="BK488" s="3"/>
      <c r="BL488" s="3"/>
      <c r="BM488" s="3"/>
      <c r="BN488" s="3"/>
      <c r="BO488" s="3"/>
      <c r="BP488" s="3"/>
      <c r="BQ488" s="3"/>
      <c r="BR488" s="3"/>
      <c r="BS488" s="3"/>
      <c r="BT488" s="3"/>
      <c r="BU488" s="3"/>
      <c r="BV488" s="3"/>
      <c r="BW488" s="3"/>
      <c r="BX488" s="3"/>
      <c r="BY488" s="3"/>
      <c r="BZ488" s="3"/>
      <c r="CA488" s="3"/>
      <c r="CB488" s="3"/>
      <c r="CC488" s="3"/>
      <c r="CD488" s="3"/>
      <c r="CE488" s="3"/>
      <c r="CF488" s="3"/>
      <c r="CG488" s="3"/>
      <c r="CH488" s="3"/>
      <c r="CI488" s="3"/>
      <c r="CJ488" s="3"/>
      <c r="CK488" s="3"/>
      <c r="CL488" s="3"/>
      <c r="CM488" s="3"/>
      <c r="CN488" s="3"/>
    </row>
    <row r="489" spans="1:92" x14ac:dyDescent="0.3">
      <c r="A489" s="13"/>
      <c r="B489" s="3"/>
      <c r="C489" s="3"/>
      <c r="D489" s="3"/>
      <c r="E489" s="3"/>
      <c r="F489" s="3"/>
      <c r="G489" s="3"/>
      <c r="H489" s="3"/>
      <c r="I489" s="3"/>
      <c r="J489" s="1"/>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c r="BA489" s="3"/>
      <c r="BB489" s="3"/>
      <c r="BC489" s="3"/>
      <c r="BD489" s="3"/>
      <c r="BE489" s="3"/>
      <c r="BF489" s="3"/>
      <c r="BG489" s="3"/>
      <c r="BH489" s="3"/>
      <c r="BI489" s="3"/>
      <c r="BJ489" s="3"/>
      <c r="BK489" s="3"/>
      <c r="BL489" s="3"/>
      <c r="BM489" s="3"/>
      <c r="BN489" s="3"/>
      <c r="BO489" s="3"/>
      <c r="BP489" s="3"/>
      <c r="BQ489" s="3"/>
      <c r="BR489" s="3"/>
      <c r="BS489" s="3"/>
      <c r="BT489" s="3"/>
      <c r="BU489" s="3"/>
      <c r="BV489" s="3"/>
      <c r="BW489" s="3"/>
      <c r="BX489" s="3"/>
      <c r="BY489" s="3"/>
      <c r="BZ489" s="3"/>
      <c r="CA489" s="3"/>
      <c r="CB489" s="3"/>
      <c r="CC489" s="3"/>
      <c r="CD489" s="3"/>
      <c r="CE489" s="3"/>
      <c r="CF489" s="3"/>
      <c r="CG489" s="3"/>
      <c r="CH489" s="3"/>
      <c r="CI489" s="3"/>
      <c r="CJ489" s="3"/>
      <c r="CK489" s="3"/>
      <c r="CL489" s="3"/>
      <c r="CM489" s="3"/>
      <c r="CN489" s="3"/>
    </row>
    <row r="490" spans="1:92" x14ac:dyDescent="0.3">
      <c r="A490" s="13"/>
      <c r="B490" s="3"/>
      <c r="C490" s="3"/>
      <c r="D490" s="3"/>
      <c r="E490" s="3"/>
      <c r="F490" s="3"/>
      <c r="G490" s="3"/>
      <c r="H490" s="3"/>
      <c r="I490" s="3"/>
      <c r="J490" s="1"/>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c r="BA490" s="3"/>
      <c r="BB490" s="3"/>
      <c r="BC490" s="3"/>
      <c r="BD490" s="3"/>
      <c r="BE490" s="3"/>
      <c r="BF490" s="3"/>
      <c r="BG490" s="3"/>
      <c r="BH490" s="3"/>
      <c r="BI490" s="3"/>
      <c r="BJ490" s="3"/>
      <c r="BK490" s="3"/>
      <c r="BL490" s="3"/>
      <c r="BM490" s="3"/>
      <c r="BN490" s="3"/>
      <c r="BO490" s="3"/>
      <c r="BP490" s="3"/>
      <c r="BQ490" s="3"/>
      <c r="BR490" s="3"/>
      <c r="BS490" s="3"/>
      <c r="BT490" s="3"/>
      <c r="BU490" s="3"/>
      <c r="BV490" s="3"/>
      <c r="BW490" s="3"/>
      <c r="BX490" s="3"/>
      <c r="BY490" s="3"/>
      <c r="BZ490" s="3"/>
      <c r="CA490" s="3"/>
      <c r="CB490" s="3"/>
      <c r="CC490" s="3"/>
      <c r="CD490" s="3"/>
      <c r="CE490" s="3"/>
      <c r="CF490" s="3"/>
      <c r="CG490" s="3"/>
      <c r="CH490" s="3"/>
      <c r="CI490" s="3"/>
      <c r="CJ490" s="3"/>
      <c r="CK490" s="3"/>
      <c r="CL490" s="3"/>
      <c r="CM490" s="3"/>
      <c r="CN490" s="3"/>
    </row>
    <row r="491" spans="1:92" x14ac:dyDescent="0.3">
      <c r="A491" s="13"/>
      <c r="B491" s="3"/>
      <c r="C491" s="3"/>
      <c r="D491" s="3"/>
      <c r="E491" s="3"/>
      <c r="F491" s="3"/>
      <c r="G491" s="3"/>
      <c r="H491" s="3"/>
      <c r="I491" s="3"/>
      <c r="J491" s="1"/>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c r="BA491" s="3"/>
      <c r="BB491" s="3"/>
      <c r="BC491" s="3"/>
      <c r="BD491" s="3"/>
      <c r="BE491" s="3"/>
      <c r="BF491" s="3"/>
      <c r="BG491" s="3"/>
      <c r="BH491" s="3"/>
      <c r="BI491" s="3"/>
      <c r="BJ491" s="3"/>
      <c r="BK491" s="3"/>
      <c r="BL491" s="3"/>
      <c r="BM491" s="3"/>
      <c r="BN491" s="3"/>
      <c r="BO491" s="3"/>
      <c r="BP491" s="3"/>
      <c r="BQ491" s="3"/>
      <c r="BR491" s="3"/>
      <c r="BS491" s="3"/>
      <c r="BT491" s="3"/>
      <c r="BU491" s="3"/>
      <c r="BV491" s="3"/>
      <c r="BW491" s="3"/>
      <c r="BX491" s="3"/>
      <c r="BY491" s="3"/>
      <c r="BZ491" s="3"/>
      <c r="CA491" s="3"/>
      <c r="CB491" s="3"/>
      <c r="CC491" s="3"/>
      <c r="CD491" s="3"/>
      <c r="CE491" s="3"/>
      <c r="CF491" s="3"/>
      <c r="CG491" s="3"/>
      <c r="CH491" s="3"/>
      <c r="CI491" s="3"/>
      <c r="CJ491" s="3"/>
      <c r="CK491" s="3"/>
      <c r="CL491" s="3"/>
      <c r="CM491" s="3"/>
      <c r="CN491" s="3"/>
    </row>
    <row r="492" spans="1:92" x14ac:dyDescent="0.3">
      <c r="A492" s="13"/>
      <c r="B492" s="3"/>
      <c r="C492" s="3"/>
      <c r="D492" s="3"/>
      <c r="E492" s="3"/>
      <c r="F492" s="3"/>
      <c r="G492" s="3"/>
      <c r="H492" s="3"/>
      <c r="I492" s="3"/>
      <c r="J492" s="1"/>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c r="BA492" s="3"/>
      <c r="BB492" s="3"/>
      <c r="BC492" s="3"/>
      <c r="BD492" s="3"/>
      <c r="BE492" s="3"/>
      <c r="BF492" s="3"/>
      <c r="BG492" s="3"/>
      <c r="BH492" s="3"/>
      <c r="BI492" s="3"/>
      <c r="BJ492" s="3"/>
      <c r="BK492" s="3"/>
      <c r="BL492" s="3"/>
      <c r="BM492" s="3"/>
      <c r="BN492" s="3"/>
      <c r="BO492" s="3"/>
      <c r="BP492" s="3"/>
      <c r="BQ492" s="3"/>
      <c r="BR492" s="3"/>
      <c r="BS492" s="3"/>
      <c r="BT492" s="3"/>
      <c r="BU492" s="3"/>
      <c r="BV492" s="3"/>
      <c r="BW492" s="3"/>
      <c r="BX492" s="3"/>
      <c r="BY492" s="3"/>
      <c r="BZ492" s="3"/>
      <c r="CA492" s="3"/>
      <c r="CB492" s="3"/>
      <c r="CC492" s="3"/>
      <c r="CD492" s="3"/>
      <c r="CE492" s="3"/>
      <c r="CF492" s="3"/>
      <c r="CG492" s="3"/>
      <c r="CH492" s="3"/>
      <c r="CI492" s="3"/>
      <c r="CJ492" s="3"/>
      <c r="CK492" s="3"/>
      <c r="CL492" s="3"/>
      <c r="CM492" s="3"/>
      <c r="CN492" s="3"/>
    </row>
    <row r="493" spans="1:92" x14ac:dyDescent="0.3">
      <c r="A493" s="13"/>
      <c r="B493" s="3"/>
      <c r="C493" s="3"/>
      <c r="D493" s="3"/>
      <c r="E493" s="3"/>
      <c r="F493" s="3"/>
      <c r="G493" s="3"/>
      <c r="H493" s="3"/>
      <c r="I493" s="3"/>
      <c r="J493" s="1"/>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c r="BA493" s="3"/>
      <c r="BB493" s="3"/>
      <c r="BC493" s="3"/>
      <c r="BD493" s="3"/>
      <c r="BE493" s="3"/>
      <c r="BF493" s="3"/>
      <c r="BG493" s="3"/>
      <c r="BH493" s="3"/>
      <c r="BI493" s="3"/>
      <c r="BJ493" s="3"/>
      <c r="BK493" s="3"/>
      <c r="BL493" s="3"/>
      <c r="BM493" s="3"/>
      <c r="BN493" s="3"/>
      <c r="BO493" s="3"/>
      <c r="BP493" s="3"/>
      <c r="BQ493" s="3"/>
      <c r="BR493" s="3"/>
      <c r="BS493" s="3"/>
      <c r="BT493" s="3"/>
      <c r="BU493" s="3"/>
      <c r="BV493" s="3"/>
      <c r="BW493" s="3"/>
      <c r="BX493" s="3"/>
      <c r="BY493" s="3"/>
      <c r="BZ493" s="3"/>
      <c r="CA493" s="3"/>
      <c r="CB493" s="3"/>
      <c r="CC493" s="3"/>
      <c r="CD493" s="3"/>
      <c r="CE493" s="3"/>
      <c r="CF493" s="3"/>
      <c r="CG493" s="3"/>
      <c r="CH493" s="3"/>
      <c r="CI493" s="3"/>
      <c r="CJ493" s="3"/>
      <c r="CK493" s="3"/>
      <c r="CL493" s="3"/>
      <c r="CM493" s="3"/>
      <c r="CN493" s="3"/>
    </row>
    <row r="494" spans="1:92" x14ac:dyDescent="0.3">
      <c r="A494" s="13"/>
      <c r="B494" s="3"/>
      <c r="C494" s="3"/>
      <c r="D494" s="3"/>
      <c r="E494" s="3"/>
      <c r="F494" s="3"/>
      <c r="G494" s="3"/>
      <c r="H494" s="3"/>
      <c r="I494" s="3"/>
      <c r="J494" s="1"/>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c r="BA494" s="3"/>
      <c r="BB494" s="3"/>
      <c r="BC494" s="3"/>
      <c r="BD494" s="3"/>
      <c r="BE494" s="3"/>
      <c r="BF494" s="3"/>
      <c r="BG494" s="3"/>
      <c r="BH494" s="3"/>
      <c r="BI494" s="3"/>
      <c r="BJ494" s="3"/>
      <c r="BK494" s="3"/>
      <c r="BL494" s="3"/>
      <c r="BM494" s="3"/>
      <c r="BN494" s="3"/>
      <c r="BO494" s="3"/>
      <c r="BP494" s="3"/>
      <c r="BQ494" s="3"/>
      <c r="BR494" s="3"/>
      <c r="BS494" s="3"/>
      <c r="BT494" s="3"/>
      <c r="BU494" s="3"/>
      <c r="BV494" s="3"/>
      <c r="BW494" s="3"/>
      <c r="BX494" s="3"/>
      <c r="BY494" s="3"/>
      <c r="BZ494" s="3"/>
      <c r="CA494" s="3"/>
      <c r="CB494" s="3"/>
      <c r="CC494" s="3"/>
      <c r="CD494" s="3"/>
      <c r="CE494" s="3"/>
      <c r="CF494" s="3"/>
      <c r="CG494" s="3"/>
      <c r="CH494" s="3"/>
      <c r="CI494" s="3"/>
      <c r="CJ494" s="3"/>
      <c r="CK494" s="3"/>
      <c r="CL494" s="3"/>
      <c r="CM494" s="3"/>
      <c r="CN494" s="3"/>
    </row>
    <row r="495" spans="1:92" x14ac:dyDescent="0.3">
      <c r="A495" s="13"/>
      <c r="B495" s="3"/>
      <c r="C495" s="3"/>
      <c r="D495" s="3"/>
      <c r="E495" s="3"/>
      <c r="F495" s="3"/>
      <c r="G495" s="3"/>
      <c r="H495" s="3"/>
      <c r="I495" s="3"/>
      <c r="J495" s="1"/>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c r="BA495" s="3"/>
      <c r="BB495" s="3"/>
      <c r="BC495" s="3"/>
      <c r="BD495" s="3"/>
      <c r="BE495" s="3"/>
      <c r="BF495" s="3"/>
      <c r="BG495" s="3"/>
      <c r="BH495" s="3"/>
      <c r="BI495" s="3"/>
      <c r="BJ495" s="3"/>
      <c r="BK495" s="3"/>
      <c r="BL495" s="3"/>
      <c r="BM495" s="3"/>
      <c r="BN495" s="3"/>
      <c r="BO495" s="3"/>
      <c r="BP495" s="3"/>
      <c r="BQ495" s="3"/>
      <c r="BR495" s="3"/>
      <c r="BS495" s="3"/>
      <c r="BT495" s="3"/>
      <c r="BU495" s="3"/>
      <c r="BV495" s="3"/>
      <c r="BW495" s="3"/>
      <c r="BX495" s="3"/>
      <c r="BY495" s="3"/>
      <c r="BZ495" s="3"/>
      <c r="CA495" s="3"/>
      <c r="CB495" s="3"/>
      <c r="CC495" s="3"/>
      <c r="CD495" s="3"/>
      <c r="CE495" s="3"/>
      <c r="CF495" s="3"/>
      <c r="CG495" s="3"/>
      <c r="CH495" s="3"/>
      <c r="CI495" s="3"/>
      <c r="CJ495" s="3"/>
      <c r="CK495" s="3"/>
      <c r="CL495" s="3"/>
      <c r="CM495" s="3"/>
      <c r="CN495" s="3"/>
    </row>
    <row r="496" spans="1:92" x14ac:dyDescent="0.3">
      <c r="A496" s="13"/>
      <c r="B496" s="3"/>
      <c r="C496" s="3"/>
      <c r="D496" s="3"/>
      <c r="E496" s="3"/>
      <c r="F496" s="3"/>
      <c r="G496" s="3"/>
      <c r="H496" s="3"/>
      <c r="I496" s="3"/>
      <c r="J496" s="1"/>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c r="BA496" s="3"/>
      <c r="BB496" s="3"/>
      <c r="BC496" s="3"/>
      <c r="BD496" s="3"/>
      <c r="BE496" s="3"/>
      <c r="BF496" s="3"/>
      <c r="BG496" s="3"/>
      <c r="BH496" s="3"/>
      <c r="BI496" s="3"/>
      <c r="BJ496" s="3"/>
      <c r="BK496" s="3"/>
      <c r="BL496" s="3"/>
      <c r="BM496" s="3"/>
      <c r="BN496" s="3"/>
      <c r="BO496" s="3"/>
      <c r="BP496" s="3"/>
      <c r="BQ496" s="3"/>
      <c r="BR496" s="3"/>
      <c r="BS496" s="3"/>
      <c r="BT496" s="3"/>
      <c r="BU496" s="3"/>
      <c r="BV496" s="3"/>
      <c r="BW496" s="3"/>
      <c r="BX496" s="3"/>
      <c r="BY496" s="3"/>
      <c r="BZ496" s="3"/>
      <c r="CA496" s="3"/>
      <c r="CB496" s="3"/>
      <c r="CC496" s="3"/>
      <c r="CD496" s="3"/>
      <c r="CE496" s="3"/>
      <c r="CF496" s="3"/>
      <c r="CG496" s="3"/>
      <c r="CH496" s="3"/>
      <c r="CI496" s="3"/>
      <c r="CJ496" s="3"/>
      <c r="CK496" s="3"/>
      <c r="CL496" s="3"/>
      <c r="CM496" s="3"/>
      <c r="CN496" s="3"/>
    </row>
    <row r="497" spans="1:92" x14ac:dyDescent="0.3">
      <c r="A497" s="13"/>
      <c r="B497" s="3"/>
      <c r="C497" s="3"/>
      <c r="D497" s="3"/>
      <c r="E497" s="3"/>
      <c r="F497" s="3"/>
      <c r="G497" s="3"/>
      <c r="H497" s="3"/>
      <c r="I497" s="3"/>
      <c r="J497" s="1"/>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c r="BA497" s="3"/>
      <c r="BB497" s="3"/>
      <c r="BC497" s="3"/>
      <c r="BD497" s="3"/>
      <c r="BE497" s="3"/>
      <c r="BF497" s="3"/>
      <c r="BG497" s="3"/>
      <c r="BH497" s="3"/>
      <c r="BI497" s="3"/>
      <c r="BJ497" s="3"/>
      <c r="BK497" s="3"/>
      <c r="BL497" s="3"/>
      <c r="BM497" s="3"/>
      <c r="BN497" s="3"/>
      <c r="BO497" s="3"/>
      <c r="BP497" s="3"/>
      <c r="BQ497" s="3"/>
      <c r="BR497" s="3"/>
      <c r="BS497" s="3"/>
      <c r="BT497" s="3"/>
      <c r="BU497" s="3"/>
      <c r="BV497" s="3"/>
      <c r="BW497" s="3"/>
      <c r="BX497" s="3"/>
      <c r="BY497" s="3"/>
      <c r="BZ497" s="3"/>
      <c r="CA497" s="3"/>
      <c r="CB497" s="3"/>
      <c r="CC497" s="3"/>
      <c r="CD497" s="3"/>
      <c r="CE497" s="3"/>
      <c r="CF497" s="3"/>
      <c r="CG497" s="3"/>
      <c r="CH497" s="3"/>
      <c r="CI497" s="3"/>
      <c r="CJ497" s="3"/>
      <c r="CK497" s="3"/>
      <c r="CL497" s="3"/>
      <c r="CM497" s="3"/>
      <c r="CN497" s="3"/>
    </row>
    <row r="498" spans="1:92" x14ac:dyDescent="0.3">
      <c r="A498" s="13"/>
      <c r="B498" s="3"/>
      <c r="C498" s="3"/>
      <c r="D498" s="3"/>
      <c r="E498" s="3"/>
      <c r="F498" s="3"/>
      <c r="G498" s="3"/>
      <c r="H498" s="3"/>
      <c r="I498" s="3"/>
      <c r="J498" s="1"/>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c r="BA498" s="3"/>
      <c r="BB498" s="3"/>
      <c r="BC498" s="3"/>
      <c r="BD498" s="3"/>
      <c r="BE498" s="3"/>
      <c r="BF498" s="3"/>
      <c r="BG498" s="3"/>
      <c r="BH498" s="3"/>
      <c r="BI498" s="3"/>
      <c r="BJ498" s="3"/>
      <c r="BK498" s="3"/>
      <c r="BL498" s="3"/>
      <c r="BM498" s="3"/>
      <c r="BN498" s="3"/>
      <c r="BO498" s="3"/>
      <c r="BP498" s="3"/>
      <c r="BQ498" s="3"/>
      <c r="BR498" s="3"/>
      <c r="BS498" s="3"/>
      <c r="BT498" s="3"/>
      <c r="BU498" s="3"/>
      <c r="BV498" s="3"/>
      <c r="BW498" s="3"/>
      <c r="BX498" s="3"/>
      <c r="BY498" s="3"/>
      <c r="BZ498" s="3"/>
      <c r="CA498" s="3"/>
      <c r="CB498" s="3"/>
      <c r="CC498" s="3"/>
      <c r="CD498" s="3"/>
      <c r="CE498" s="3"/>
      <c r="CF498" s="3"/>
      <c r="CG498" s="3"/>
      <c r="CH498" s="3"/>
      <c r="CI498" s="3"/>
      <c r="CJ498" s="3"/>
      <c r="CK498" s="3"/>
      <c r="CL498" s="3"/>
      <c r="CM498" s="3"/>
      <c r="CN498" s="3"/>
    </row>
    <row r="499" spans="1:92" x14ac:dyDescent="0.3">
      <c r="A499" s="13"/>
      <c r="B499" s="3"/>
      <c r="C499" s="3"/>
      <c r="D499" s="3"/>
      <c r="E499" s="3"/>
      <c r="F499" s="3"/>
      <c r="G499" s="3"/>
      <c r="H499" s="3"/>
      <c r="I499" s="3"/>
      <c r="J499" s="1"/>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c r="BA499" s="3"/>
      <c r="BB499" s="3"/>
      <c r="BC499" s="3"/>
      <c r="BD499" s="3"/>
      <c r="BE499" s="3"/>
      <c r="BF499" s="3"/>
      <c r="BG499" s="3"/>
      <c r="BH499" s="3"/>
      <c r="BI499" s="3"/>
      <c r="BJ499" s="3"/>
      <c r="BK499" s="3"/>
      <c r="BL499" s="3"/>
      <c r="BM499" s="3"/>
      <c r="BN499" s="3"/>
      <c r="BO499" s="3"/>
      <c r="BP499" s="3"/>
      <c r="BQ499" s="3"/>
      <c r="BR499" s="3"/>
      <c r="BS499" s="3"/>
      <c r="BT499" s="3"/>
      <c r="BU499" s="3"/>
      <c r="BV499" s="3"/>
      <c r="BW499" s="3"/>
      <c r="BX499" s="3"/>
      <c r="BY499" s="3"/>
      <c r="BZ499" s="3"/>
      <c r="CA499" s="3"/>
      <c r="CB499" s="3"/>
      <c r="CC499" s="3"/>
      <c r="CD499" s="3"/>
      <c r="CE499" s="3"/>
      <c r="CF499" s="3"/>
      <c r="CG499" s="3"/>
      <c r="CH499" s="3"/>
      <c r="CI499" s="3"/>
      <c r="CJ499" s="3"/>
      <c r="CK499" s="3"/>
      <c r="CL499" s="3"/>
      <c r="CM499" s="3"/>
      <c r="CN499" s="3"/>
    </row>
    <row r="500" spans="1:92" x14ac:dyDescent="0.3">
      <c r="A500" s="13"/>
      <c r="B500" s="3"/>
      <c r="C500" s="3"/>
      <c r="D500" s="3"/>
      <c r="E500" s="3"/>
      <c r="F500" s="3"/>
      <c r="G500" s="3"/>
      <c r="H500" s="3"/>
      <c r="I500" s="3"/>
      <c r="J500" s="1"/>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c r="BA500" s="3"/>
      <c r="BB500" s="3"/>
      <c r="BC500" s="3"/>
      <c r="BD500" s="3"/>
      <c r="BE500" s="3"/>
      <c r="BF500" s="3"/>
      <c r="BG500" s="3"/>
      <c r="BH500" s="3"/>
      <c r="BI500" s="3"/>
      <c r="BJ500" s="3"/>
      <c r="BK500" s="3"/>
      <c r="BL500" s="3"/>
      <c r="BM500" s="3"/>
      <c r="BN500" s="3"/>
      <c r="BO500" s="3"/>
      <c r="BP500" s="3"/>
      <c r="BQ500" s="3"/>
      <c r="BR500" s="3"/>
      <c r="BS500" s="3"/>
      <c r="BT500" s="3"/>
      <c r="BU500" s="3"/>
      <c r="BV500" s="3"/>
      <c r="BW500" s="3"/>
      <c r="BX500" s="3"/>
      <c r="BY500" s="3"/>
      <c r="BZ500" s="3"/>
      <c r="CA500" s="3"/>
      <c r="CB500" s="3"/>
      <c r="CC500" s="3"/>
      <c r="CD500" s="3"/>
      <c r="CE500" s="3"/>
      <c r="CF500" s="3"/>
      <c r="CG500" s="3"/>
      <c r="CH500" s="3"/>
      <c r="CI500" s="3"/>
      <c r="CJ500" s="3"/>
      <c r="CK500" s="3"/>
      <c r="CL500" s="3"/>
      <c r="CM500" s="3"/>
      <c r="CN500" s="3"/>
    </row>
    <row r="501" spans="1:92" x14ac:dyDescent="0.3">
      <c r="A501" s="13"/>
      <c r="B501" s="3"/>
      <c r="C501" s="3"/>
      <c r="D501" s="3"/>
      <c r="E501" s="3"/>
      <c r="F501" s="3"/>
      <c r="G501" s="3"/>
      <c r="H501" s="3"/>
      <c r="I501" s="3"/>
      <c r="J501" s="1"/>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c r="BA501" s="3"/>
      <c r="BB501" s="3"/>
      <c r="BC501" s="3"/>
      <c r="BD501" s="3"/>
      <c r="BE501" s="3"/>
      <c r="BF501" s="3"/>
      <c r="BG501" s="3"/>
      <c r="BH501" s="3"/>
      <c r="BI501" s="3"/>
      <c r="BJ501" s="3"/>
      <c r="BK501" s="3"/>
      <c r="BL501" s="3"/>
      <c r="BM501" s="3"/>
      <c r="BN501" s="3"/>
      <c r="BO501" s="3"/>
      <c r="BP501" s="3"/>
      <c r="BQ501" s="3"/>
      <c r="BR501" s="3"/>
      <c r="BS501" s="3"/>
      <c r="BT501" s="3"/>
      <c r="BU501" s="3"/>
      <c r="BV501" s="3"/>
      <c r="BW501" s="3"/>
      <c r="BX501" s="3"/>
      <c r="BY501" s="3"/>
      <c r="BZ501" s="3"/>
      <c r="CA501" s="3"/>
      <c r="CB501" s="3"/>
      <c r="CC501" s="3"/>
      <c r="CD501" s="3"/>
      <c r="CE501" s="3"/>
      <c r="CF501" s="3"/>
      <c r="CG501" s="3"/>
      <c r="CH501" s="3"/>
      <c r="CI501" s="3"/>
      <c r="CJ501" s="3"/>
      <c r="CK501" s="3"/>
      <c r="CL501" s="3"/>
      <c r="CM501" s="3"/>
      <c r="CN501" s="3"/>
    </row>
    <row r="502" spans="1:92" x14ac:dyDescent="0.3">
      <c r="A502" s="13"/>
      <c r="B502" s="3"/>
      <c r="C502" s="3"/>
      <c r="D502" s="3"/>
      <c r="E502" s="3"/>
      <c r="F502" s="3"/>
      <c r="G502" s="3"/>
      <c r="H502" s="3"/>
      <c r="I502" s="3"/>
      <c r="J502" s="1"/>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c r="BA502" s="3"/>
      <c r="BB502" s="3"/>
      <c r="BC502" s="3"/>
      <c r="BD502" s="3"/>
      <c r="BE502" s="3"/>
      <c r="BF502" s="3"/>
      <c r="BG502" s="3"/>
      <c r="BH502" s="3"/>
      <c r="BI502" s="3"/>
      <c r="BJ502" s="3"/>
      <c r="BK502" s="3"/>
      <c r="BL502" s="3"/>
      <c r="BM502" s="3"/>
      <c r="BN502" s="3"/>
      <c r="BO502" s="3"/>
      <c r="BP502" s="3"/>
      <c r="BQ502" s="3"/>
      <c r="BR502" s="3"/>
      <c r="BS502" s="3"/>
      <c r="BT502" s="3"/>
      <c r="BU502" s="3"/>
      <c r="BV502" s="3"/>
      <c r="BW502" s="3"/>
      <c r="BX502" s="3"/>
      <c r="BY502" s="3"/>
      <c r="BZ502" s="3"/>
      <c r="CA502" s="3"/>
      <c r="CB502" s="3"/>
      <c r="CC502" s="3"/>
      <c r="CD502" s="3"/>
      <c r="CE502" s="3"/>
      <c r="CF502" s="3"/>
      <c r="CG502" s="3"/>
      <c r="CH502" s="3"/>
      <c r="CI502" s="3"/>
      <c r="CJ502" s="3"/>
      <c r="CK502" s="3"/>
      <c r="CL502" s="3"/>
      <c r="CM502" s="3"/>
      <c r="CN502" s="3"/>
    </row>
    <row r="503" spans="1:92" x14ac:dyDescent="0.3">
      <c r="A503" s="13"/>
      <c r="B503" s="3"/>
      <c r="C503" s="3"/>
      <c r="D503" s="3"/>
      <c r="E503" s="3"/>
      <c r="F503" s="3"/>
      <c r="G503" s="3"/>
      <c r="H503" s="3"/>
      <c r="I503" s="3"/>
      <c r="J503" s="1"/>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c r="BA503" s="3"/>
      <c r="BB503" s="3"/>
      <c r="BC503" s="3"/>
      <c r="BD503" s="3"/>
      <c r="BE503" s="3"/>
      <c r="BF503" s="3"/>
      <c r="BG503" s="3"/>
      <c r="BH503" s="3"/>
      <c r="BI503" s="3"/>
      <c r="BJ503" s="3"/>
      <c r="BK503" s="3"/>
      <c r="BL503" s="3"/>
      <c r="BM503" s="3"/>
      <c r="BN503" s="3"/>
      <c r="BO503" s="3"/>
      <c r="BP503" s="3"/>
      <c r="BQ503" s="3"/>
      <c r="BR503" s="3"/>
      <c r="BS503" s="3"/>
      <c r="BT503" s="3"/>
      <c r="BU503" s="3"/>
      <c r="BV503" s="3"/>
      <c r="BW503" s="3"/>
      <c r="BX503" s="3"/>
      <c r="BY503" s="3"/>
      <c r="BZ503" s="3"/>
      <c r="CA503" s="3"/>
      <c r="CB503" s="3"/>
      <c r="CC503" s="3"/>
      <c r="CD503" s="3"/>
      <c r="CE503" s="3"/>
      <c r="CF503" s="3"/>
      <c r="CG503" s="3"/>
      <c r="CH503" s="3"/>
      <c r="CI503" s="3"/>
      <c r="CJ503" s="3"/>
      <c r="CK503" s="3"/>
      <c r="CL503" s="3"/>
      <c r="CM503" s="3"/>
      <c r="CN503" s="3"/>
    </row>
    <row r="504" spans="1:92" x14ac:dyDescent="0.3">
      <c r="A504" s="13"/>
      <c r="B504" s="3"/>
      <c r="C504" s="3"/>
      <c r="D504" s="3"/>
      <c r="E504" s="3"/>
      <c r="F504" s="3"/>
      <c r="G504" s="3"/>
      <c r="H504" s="3"/>
      <c r="I504" s="3"/>
      <c r="J504" s="1"/>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c r="BA504" s="3"/>
      <c r="BB504" s="3"/>
      <c r="BC504" s="3"/>
      <c r="BD504" s="3"/>
      <c r="BE504" s="3"/>
      <c r="BF504" s="3"/>
      <c r="BG504" s="3"/>
      <c r="BH504" s="3"/>
      <c r="BI504" s="3"/>
      <c r="BJ504" s="3"/>
      <c r="BK504" s="3"/>
      <c r="BL504" s="3"/>
      <c r="BM504" s="3"/>
      <c r="BN504" s="3"/>
      <c r="BO504" s="3"/>
      <c r="BP504" s="3"/>
      <c r="BQ504" s="3"/>
      <c r="BR504" s="3"/>
      <c r="BS504" s="3"/>
      <c r="BT504" s="3"/>
      <c r="BU504" s="3"/>
      <c r="BV504" s="3"/>
      <c r="BW504" s="3"/>
      <c r="BX504" s="3"/>
      <c r="BY504" s="3"/>
      <c r="BZ504" s="3"/>
      <c r="CA504" s="3"/>
      <c r="CB504" s="3"/>
      <c r="CC504" s="3"/>
      <c r="CD504" s="3"/>
      <c r="CE504" s="3"/>
      <c r="CF504" s="3"/>
      <c r="CG504" s="3"/>
      <c r="CH504" s="3"/>
      <c r="CI504" s="3"/>
      <c r="CJ504" s="3"/>
      <c r="CK504" s="3"/>
      <c r="CL504" s="3"/>
      <c r="CM504" s="3"/>
      <c r="CN504" s="3"/>
    </row>
    <row r="505" spans="1:92" x14ac:dyDescent="0.3">
      <c r="A505" s="13"/>
      <c r="B505" s="3"/>
      <c r="C505" s="3"/>
      <c r="D505" s="3"/>
      <c r="E505" s="3"/>
      <c r="F505" s="3"/>
      <c r="G505" s="3"/>
      <c r="H505" s="3"/>
      <c r="I505" s="3"/>
      <c r="J505" s="1"/>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c r="BA505" s="3"/>
      <c r="BB505" s="3"/>
      <c r="BC505" s="3"/>
      <c r="BD505" s="3"/>
      <c r="BE505" s="3"/>
      <c r="BF505" s="3"/>
      <c r="BG505" s="3"/>
      <c r="BH505" s="3"/>
      <c r="BI505" s="3"/>
      <c r="BJ505" s="3"/>
      <c r="BK505" s="3"/>
      <c r="BL505" s="3"/>
      <c r="BM505" s="3"/>
      <c r="BN505" s="3"/>
      <c r="BO505" s="3"/>
      <c r="BP505" s="3"/>
      <c r="BQ505" s="3"/>
      <c r="BR505" s="3"/>
      <c r="BS505" s="3"/>
      <c r="BT505" s="3"/>
      <c r="BU505" s="3"/>
      <c r="BV505" s="3"/>
      <c r="BW505" s="3"/>
      <c r="BX505" s="3"/>
      <c r="BY505" s="3"/>
      <c r="BZ505" s="3"/>
      <c r="CA505" s="3"/>
      <c r="CB505" s="3"/>
      <c r="CC505" s="3"/>
      <c r="CD505" s="3"/>
      <c r="CE505" s="3"/>
      <c r="CF505" s="3"/>
      <c r="CG505" s="3"/>
      <c r="CH505" s="3"/>
      <c r="CI505" s="3"/>
      <c r="CJ505" s="3"/>
      <c r="CK505" s="3"/>
      <c r="CL505" s="3"/>
      <c r="CM505" s="3"/>
      <c r="CN505" s="3"/>
    </row>
    <row r="506" spans="1:92" x14ac:dyDescent="0.3">
      <c r="A506" s="13"/>
      <c r="B506" s="3"/>
      <c r="C506" s="3"/>
      <c r="D506" s="3"/>
      <c r="E506" s="3"/>
      <c r="F506" s="3"/>
      <c r="G506" s="3"/>
      <c r="H506" s="3"/>
      <c r="I506" s="3"/>
      <c r="J506" s="1"/>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c r="BA506" s="3"/>
      <c r="BB506" s="3"/>
      <c r="BC506" s="3"/>
      <c r="BD506" s="3"/>
      <c r="BE506" s="3"/>
      <c r="BF506" s="3"/>
      <c r="BG506" s="3"/>
      <c r="BH506" s="3"/>
      <c r="BI506" s="3"/>
      <c r="BJ506" s="3"/>
      <c r="BK506" s="3"/>
      <c r="BL506" s="3"/>
      <c r="BM506" s="3"/>
      <c r="BN506" s="3"/>
      <c r="BO506" s="3"/>
      <c r="BP506" s="3"/>
      <c r="BQ506" s="3"/>
      <c r="BR506" s="3"/>
      <c r="BS506" s="3"/>
      <c r="BT506" s="3"/>
      <c r="BU506" s="3"/>
      <c r="BV506" s="3"/>
      <c r="BW506" s="3"/>
      <c r="BX506" s="3"/>
      <c r="BY506" s="3"/>
      <c r="BZ506" s="3"/>
      <c r="CA506" s="3"/>
      <c r="CB506" s="3"/>
      <c r="CC506" s="3"/>
      <c r="CD506" s="3"/>
      <c r="CE506" s="3"/>
      <c r="CF506" s="3"/>
      <c r="CG506" s="3"/>
      <c r="CH506" s="3"/>
      <c r="CI506" s="3"/>
      <c r="CJ506" s="3"/>
      <c r="CK506" s="3"/>
      <c r="CL506" s="3"/>
      <c r="CM506" s="3"/>
      <c r="CN506" s="3"/>
    </row>
    <row r="507" spans="1:92" x14ac:dyDescent="0.3">
      <c r="A507" s="13"/>
      <c r="B507" s="3"/>
      <c r="C507" s="3"/>
      <c r="D507" s="3"/>
      <c r="E507" s="3"/>
      <c r="F507" s="3"/>
      <c r="G507" s="3"/>
      <c r="H507" s="3"/>
      <c r="I507" s="3"/>
      <c r="J507" s="1"/>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c r="BA507" s="3"/>
      <c r="BB507" s="3"/>
      <c r="BC507" s="3"/>
      <c r="BD507" s="3"/>
      <c r="BE507" s="3"/>
      <c r="BF507" s="3"/>
      <c r="BG507" s="3"/>
      <c r="BH507" s="3"/>
      <c r="BI507" s="3"/>
      <c r="BJ507" s="3"/>
      <c r="BK507" s="3"/>
      <c r="BL507" s="3"/>
      <c r="BM507" s="3"/>
      <c r="BN507" s="3"/>
      <c r="BO507" s="3"/>
      <c r="BP507" s="3"/>
      <c r="BQ507" s="3"/>
      <c r="BR507" s="3"/>
      <c r="BS507" s="3"/>
      <c r="BT507" s="3"/>
      <c r="BU507" s="3"/>
      <c r="BV507" s="3"/>
      <c r="BW507" s="3"/>
      <c r="BX507" s="3"/>
      <c r="BY507" s="3"/>
      <c r="BZ507" s="3"/>
      <c r="CA507" s="3"/>
      <c r="CB507" s="3"/>
      <c r="CC507" s="3"/>
      <c r="CD507" s="3"/>
      <c r="CE507" s="3"/>
      <c r="CF507" s="3"/>
      <c r="CG507" s="3"/>
      <c r="CH507" s="3"/>
      <c r="CI507" s="3"/>
      <c r="CJ507" s="3"/>
      <c r="CK507" s="3"/>
      <c r="CL507" s="3"/>
      <c r="CM507" s="3"/>
      <c r="CN507" s="3"/>
    </row>
    <row r="508" spans="1:92" x14ac:dyDescent="0.3">
      <c r="A508" s="13"/>
      <c r="B508" s="3"/>
      <c r="C508" s="3"/>
      <c r="D508" s="3"/>
      <c r="E508" s="3"/>
      <c r="F508" s="3"/>
      <c r="G508" s="3"/>
      <c r="H508" s="3"/>
      <c r="I508" s="3"/>
      <c r="J508" s="1"/>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c r="BA508" s="3"/>
      <c r="BB508" s="3"/>
      <c r="BC508" s="3"/>
      <c r="BD508" s="3"/>
      <c r="BE508" s="3"/>
      <c r="BF508" s="3"/>
      <c r="BG508" s="3"/>
      <c r="BH508" s="3"/>
      <c r="BI508" s="3"/>
      <c r="BJ508" s="3"/>
      <c r="BK508" s="3"/>
      <c r="BL508" s="3"/>
      <c r="BM508" s="3"/>
      <c r="BN508" s="3"/>
      <c r="BO508" s="3"/>
      <c r="BP508" s="3"/>
      <c r="BQ508" s="3"/>
      <c r="BR508" s="3"/>
      <c r="BS508" s="3"/>
      <c r="BT508" s="3"/>
      <c r="BU508" s="3"/>
      <c r="BV508" s="3"/>
      <c r="BW508" s="3"/>
      <c r="BX508" s="3"/>
      <c r="BY508" s="3"/>
      <c r="BZ508" s="3"/>
      <c r="CA508" s="3"/>
      <c r="CB508" s="3"/>
      <c r="CC508" s="3"/>
      <c r="CD508" s="3"/>
      <c r="CE508" s="3"/>
      <c r="CF508" s="3"/>
      <c r="CG508" s="3"/>
      <c r="CH508" s="3"/>
      <c r="CI508" s="3"/>
      <c r="CJ508" s="3"/>
      <c r="CK508" s="3"/>
      <c r="CL508" s="3"/>
      <c r="CM508" s="3"/>
      <c r="CN508" s="3"/>
    </row>
    <row r="509" spans="1:92" x14ac:dyDescent="0.3">
      <c r="A509" s="13"/>
      <c r="B509" s="3"/>
      <c r="C509" s="3"/>
      <c r="D509" s="3"/>
      <c r="E509" s="3"/>
      <c r="F509" s="3"/>
      <c r="G509" s="3"/>
      <c r="H509" s="3"/>
      <c r="I509" s="3"/>
      <c r="J509" s="1"/>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c r="BA509" s="3"/>
      <c r="BB509" s="3"/>
      <c r="BC509" s="3"/>
      <c r="BD509" s="3"/>
      <c r="BE509" s="3"/>
      <c r="BF509" s="3"/>
      <c r="BG509" s="3"/>
      <c r="BH509" s="3"/>
      <c r="BI509" s="3"/>
      <c r="BJ509" s="3"/>
      <c r="BK509" s="3"/>
      <c r="BL509" s="3"/>
      <c r="BM509" s="3"/>
      <c r="BN509" s="3"/>
      <c r="BO509" s="3"/>
      <c r="BP509" s="3"/>
      <c r="BQ509" s="3"/>
      <c r="BR509" s="3"/>
      <c r="BS509" s="3"/>
      <c r="BT509" s="3"/>
      <c r="BU509" s="3"/>
      <c r="BV509" s="3"/>
      <c r="BW509" s="3"/>
      <c r="BX509" s="3"/>
      <c r="BY509" s="3"/>
      <c r="BZ509" s="3"/>
      <c r="CA509" s="3"/>
      <c r="CB509" s="3"/>
      <c r="CC509" s="3"/>
      <c r="CD509" s="3"/>
      <c r="CE509" s="3"/>
      <c r="CF509" s="3"/>
      <c r="CG509" s="3"/>
      <c r="CH509" s="3"/>
      <c r="CI509" s="3"/>
      <c r="CJ509" s="3"/>
      <c r="CK509" s="3"/>
      <c r="CL509" s="3"/>
      <c r="CM509" s="3"/>
      <c r="CN509" s="3"/>
    </row>
    <row r="510" spans="1:92" x14ac:dyDescent="0.3">
      <c r="A510" s="13"/>
      <c r="B510" s="3"/>
      <c r="C510" s="3"/>
      <c r="D510" s="3"/>
      <c r="E510" s="3"/>
      <c r="F510" s="3"/>
      <c r="G510" s="3"/>
      <c r="H510" s="3"/>
      <c r="I510" s="3"/>
      <c r="J510" s="1"/>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c r="BA510" s="3"/>
      <c r="BB510" s="3"/>
      <c r="BC510" s="3"/>
      <c r="BD510" s="3"/>
      <c r="BE510" s="3"/>
      <c r="BF510" s="3"/>
      <c r="BG510" s="3"/>
      <c r="BH510" s="3"/>
      <c r="BI510" s="3"/>
      <c r="BJ510" s="3"/>
      <c r="BK510" s="3"/>
      <c r="BL510" s="3"/>
      <c r="BM510" s="3"/>
      <c r="BN510" s="3"/>
      <c r="BO510" s="3"/>
      <c r="BP510" s="3"/>
      <c r="BQ510" s="3"/>
      <c r="BR510" s="3"/>
      <c r="BS510" s="3"/>
      <c r="BT510" s="3"/>
      <c r="BU510" s="3"/>
      <c r="BV510" s="3"/>
      <c r="BW510" s="3"/>
      <c r="BX510" s="3"/>
      <c r="BY510" s="3"/>
      <c r="BZ510" s="3"/>
      <c r="CA510" s="3"/>
      <c r="CB510" s="3"/>
      <c r="CC510" s="3"/>
      <c r="CD510" s="3"/>
      <c r="CE510" s="3"/>
      <c r="CF510" s="3"/>
      <c r="CG510" s="3"/>
      <c r="CH510" s="3"/>
      <c r="CI510" s="3"/>
      <c r="CJ510" s="3"/>
      <c r="CK510" s="3"/>
      <c r="CL510" s="3"/>
      <c r="CM510" s="3"/>
      <c r="CN510" s="3"/>
    </row>
    <row r="511" spans="1:92" x14ac:dyDescent="0.3">
      <c r="A511" s="13"/>
      <c r="B511" s="3"/>
      <c r="C511" s="3"/>
      <c r="D511" s="3"/>
      <c r="E511" s="3"/>
      <c r="F511" s="3"/>
      <c r="G511" s="3"/>
      <c r="H511" s="3"/>
      <c r="I511" s="3"/>
      <c r="J511" s="1"/>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c r="BA511" s="3"/>
      <c r="BB511" s="3"/>
      <c r="BC511" s="3"/>
      <c r="BD511" s="3"/>
      <c r="BE511" s="3"/>
      <c r="BF511" s="3"/>
      <c r="BG511" s="3"/>
      <c r="BH511" s="3"/>
      <c r="BI511" s="3"/>
      <c r="BJ511" s="3"/>
      <c r="BK511" s="3"/>
      <c r="BL511" s="3"/>
      <c r="BM511" s="3"/>
      <c r="BN511" s="3"/>
      <c r="BO511" s="3"/>
      <c r="BP511" s="3"/>
      <c r="BQ511" s="3"/>
      <c r="BR511" s="3"/>
      <c r="BS511" s="3"/>
      <c r="BT511" s="3"/>
      <c r="BU511" s="3"/>
      <c r="BV511" s="3"/>
      <c r="BW511" s="3"/>
      <c r="BX511" s="3"/>
      <c r="BY511" s="3"/>
      <c r="BZ511" s="3"/>
      <c r="CA511" s="3"/>
      <c r="CB511" s="3"/>
      <c r="CC511" s="3"/>
      <c r="CD511" s="3"/>
      <c r="CE511" s="3"/>
      <c r="CF511" s="3"/>
      <c r="CG511" s="3"/>
      <c r="CH511" s="3"/>
      <c r="CI511" s="3"/>
      <c r="CJ511" s="3"/>
      <c r="CK511" s="3"/>
      <c r="CL511" s="3"/>
      <c r="CM511" s="3"/>
      <c r="CN511" s="3"/>
    </row>
    <row r="512" spans="1:92" x14ac:dyDescent="0.3">
      <c r="A512" s="13"/>
      <c r="B512" s="3"/>
      <c r="C512" s="3"/>
      <c r="D512" s="3"/>
      <c r="E512" s="3"/>
      <c r="F512" s="3"/>
      <c r="G512" s="3"/>
      <c r="H512" s="3"/>
      <c r="I512" s="3"/>
      <c r="J512" s="1"/>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c r="BA512" s="3"/>
      <c r="BB512" s="3"/>
      <c r="BC512" s="3"/>
      <c r="BD512" s="3"/>
      <c r="BE512" s="3"/>
      <c r="BF512" s="3"/>
      <c r="BG512" s="3"/>
      <c r="BH512" s="3"/>
      <c r="BI512" s="3"/>
      <c r="BJ512" s="3"/>
      <c r="BK512" s="3"/>
      <c r="BL512" s="3"/>
      <c r="BM512" s="3"/>
      <c r="BN512" s="3"/>
      <c r="BO512" s="3"/>
      <c r="BP512" s="3"/>
      <c r="BQ512" s="3"/>
      <c r="BR512" s="3"/>
      <c r="BS512" s="3"/>
      <c r="BT512" s="3"/>
      <c r="BU512" s="3"/>
      <c r="BV512" s="3"/>
      <c r="BW512" s="3"/>
      <c r="BX512" s="3"/>
      <c r="BY512" s="3"/>
      <c r="BZ512" s="3"/>
      <c r="CA512" s="3"/>
      <c r="CB512" s="3"/>
      <c r="CC512" s="3"/>
      <c r="CD512" s="3"/>
      <c r="CE512" s="3"/>
      <c r="CF512" s="3"/>
      <c r="CG512" s="3"/>
      <c r="CH512" s="3"/>
      <c r="CI512" s="3"/>
      <c r="CJ512" s="3"/>
      <c r="CK512" s="3"/>
      <c r="CL512" s="3"/>
      <c r="CM512" s="3"/>
      <c r="CN512" s="3"/>
    </row>
    <row r="513" spans="1:92" x14ac:dyDescent="0.3">
      <c r="A513" s="13"/>
      <c r="B513" s="3"/>
      <c r="C513" s="3"/>
      <c r="D513" s="3"/>
      <c r="E513" s="3"/>
      <c r="F513" s="3"/>
      <c r="G513" s="3"/>
      <c r="H513" s="3"/>
      <c r="I513" s="3"/>
      <c r="J513" s="1"/>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c r="BA513" s="3"/>
      <c r="BB513" s="3"/>
      <c r="BC513" s="3"/>
      <c r="BD513" s="3"/>
      <c r="BE513" s="3"/>
      <c r="BF513" s="3"/>
      <c r="BG513" s="3"/>
      <c r="BH513" s="3"/>
      <c r="BI513" s="3"/>
      <c r="BJ513" s="3"/>
      <c r="BK513" s="3"/>
      <c r="BL513" s="3"/>
      <c r="BM513" s="3"/>
      <c r="BN513" s="3"/>
      <c r="BO513" s="3"/>
      <c r="BP513" s="3"/>
      <c r="BQ513" s="3"/>
      <c r="BR513" s="3"/>
      <c r="BS513" s="3"/>
      <c r="BT513" s="3"/>
      <c r="BU513" s="3"/>
      <c r="BV513" s="3"/>
      <c r="BW513" s="3"/>
      <c r="BX513" s="3"/>
      <c r="BY513" s="3"/>
      <c r="BZ513" s="3"/>
      <c r="CA513" s="3"/>
      <c r="CB513" s="3"/>
      <c r="CC513" s="3"/>
      <c r="CD513" s="3"/>
      <c r="CE513" s="3"/>
      <c r="CF513" s="3"/>
      <c r="CG513" s="3"/>
      <c r="CH513" s="3"/>
      <c r="CI513" s="3"/>
      <c r="CJ513" s="3"/>
      <c r="CK513" s="3"/>
      <c r="CL513" s="3"/>
      <c r="CM513" s="3"/>
      <c r="CN513" s="3"/>
    </row>
    <row r="514" spans="1:92" x14ac:dyDescent="0.3">
      <c r="A514" s="13"/>
      <c r="B514" s="3"/>
      <c r="C514" s="3"/>
      <c r="D514" s="3"/>
      <c r="E514" s="3"/>
      <c r="F514" s="3"/>
      <c r="G514" s="3"/>
      <c r="H514" s="3"/>
      <c r="I514" s="3"/>
      <c r="J514" s="1"/>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c r="BA514" s="3"/>
      <c r="BB514" s="3"/>
      <c r="BC514" s="3"/>
      <c r="BD514" s="3"/>
      <c r="BE514" s="3"/>
      <c r="BF514" s="3"/>
      <c r="BG514" s="3"/>
      <c r="BH514" s="3"/>
      <c r="BI514" s="3"/>
      <c r="BJ514" s="3"/>
      <c r="BK514" s="3"/>
      <c r="BL514" s="3"/>
      <c r="BM514" s="3"/>
      <c r="BN514" s="3"/>
      <c r="BO514" s="3"/>
      <c r="BP514" s="3"/>
      <c r="BQ514" s="3"/>
      <c r="BR514" s="3"/>
      <c r="BS514" s="3"/>
      <c r="BT514" s="3"/>
      <c r="BU514" s="3"/>
      <c r="BV514" s="3"/>
      <c r="BW514" s="3"/>
      <c r="BX514" s="3"/>
      <c r="BY514" s="3"/>
      <c r="BZ514" s="3"/>
      <c r="CA514" s="3"/>
      <c r="CB514" s="3"/>
      <c r="CC514" s="3"/>
      <c r="CD514" s="3"/>
      <c r="CE514" s="3"/>
      <c r="CF514" s="3"/>
      <c r="CG514" s="3"/>
      <c r="CH514" s="3"/>
      <c r="CI514" s="3"/>
      <c r="CJ514" s="3"/>
      <c r="CK514" s="3"/>
      <c r="CL514" s="3"/>
      <c r="CM514" s="3"/>
      <c r="CN514" s="3"/>
    </row>
    <row r="515" spans="1:92" x14ac:dyDescent="0.3">
      <c r="A515" s="13"/>
      <c r="B515" s="3"/>
      <c r="C515" s="3"/>
      <c r="D515" s="3"/>
      <c r="E515" s="3"/>
      <c r="F515" s="3"/>
      <c r="G515" s="3"/>
      <c r="H515" s="3"/>
      <c r="I515" s="3"/>
      <c r="J515" s="1"/>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c r="BA515" s="3"/>
      <c r="BB515" s="3"/>
      <c r="BC515" s="3"/>
      <c r="BD515" s="3"/>
      <c r="BE515" s="3"/>
      <c r="BF515" s="3"/>
      <c r="BG515" s="3"/>
      <c r="BH515" s="3"/>
      <c r="BI515" s="3"/>
      <c r="BJ515" s="3"/>
      <c r="BK515" s="3"/>
      <c r="BL515" s="3"/>
      <c r="BM515" s="3"/>
      <c r="BN515" s="3"/>
      <c r="BO515" s="3"/>
      <c r="BP515" s="3"/>
      <c r="BQ515" s="3"/>
      <c r="BR515" s="3"/>
      <c r="BS515" s="3"/>
      <c r="BT515" s="3"/>
      <c r="BU515" s="3"/>
      <c r="BV515" s="3"/>
      <c r="BW515" s="3"/>
      <c r="BX515" s="3"/>
      <c r="BY515" s="3"/>
      <c r="BZ515" s="3"/>
      <c r="CA515" s="3"/>
      <c r="CB515" s="3"/>
      <c r="CC515" s="3"/>
      <c r="CD515" s="3"/>
      <c r="CE515" s="3"/>
      <c r="CF515" s="3"/>
      <c r="CG515" s="3"/>
      <c r="CH515" s="3"/>
      <c r="CI515" s="3"/>
      <c r="CJ515" s="3"/>
      <c r="CK515" s="3"/>
      <c r="CL515" s="3"/>
      <c r="CM515" s="3"/>
      <c r="CN515" s="3"/>
    </row>
    <row r="516" spans="1:92" x14ac:dyDescent="0.3">
      <c r="A516" s="13"/>
      <c r="B516" s="3"/>
      <c r="C516" s="3"/>
      <c r="D516" s="3"/>
      <c r="E516" s="3"/>
      <c r="F516" s="3"/>
      <c r="G516" s="3"/>
      <c r="H516" s="3"/>
      <c r="I516" s="3"/>
      <c r="J516" s="1"/>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c r="BA516" s="3"/>
      <c r="BB516" s="3"/>
      <c r="BC516" s="3"/>
      <c r="BD516" s="3"/>
      <c r="BE516" s="3"/>
      <c r="BF516" s="3"/>
      <c r="BG516" s="3"/>
      <c r="BH516" s="3"/>
      <c r="BI516" s="3"/>
      <c r="BJ516" s="3"/>
      <c r="BK516" s="3"/>
      <c r="BL516" s="3"/>
      <c r="BM516" s="3"/>
      <c r="BN516" s="3"/>
      <c r="BO516" s="3"/>
      <c r="BP516" s="3"/>
      <c r="BQ516" s="3"/>
      <c r="BR516" s="3"/>
      <c r="BS516" s="3"/>
      <c r="BT516" s="3"/>
      <c r="BU516" s="3"/>
      <c r="BV516" s="3"/>
      <c r="BW516" s="3"/>
      <c r="BX516" s="3"/>
      <c r="BY516" s="3"/>
      <c r="BZ516" s="3"/>
      <c r="CA516" s="3"/>
      <c r="CB516" s="3"/>
      <c r="CC516" s="3"/>
      <c r="CD516" s="3"/>
      <c r="CE516" s="3"/>
      <c r="CF516" s="3"/>
      <c r="CG516" s="3"/>
      <c r="CH516" s="3"/>
      <c r="CI516" s="3"/>
      <c r="CJ516" s="3"/>
      <c r="CK516" s="3"/>
      <c r="CL516" s="3"/>
      <c r="CM516" s="3"/>
      <c r="CN516" s="3"/>
    </row>
    <row r="517" spans="1:92" x14ac:dyDescent="0.3">
      <c r="A517" s="13"/>
      <c r="B517" s="3"/>
      <c r="C517" s="3"/>
      <c r="D517" s="3"/>
      <c r="E517" s="3"/>
      <c r="F517" s="3"/>
      <c r="G517" s="3"/>
      <c r="H517" s="3"/>
      <c r="I517" s="3"/>
      <c r="J517" s="1"/>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c r="BA517" s="3"/>
      <c r="BB517" s="3"/>
      <c r="BC517" s="3"/>
      <c r="BD517" s="3"/>
      <c r="BE517" s="3"/>
      <c r="BF517" s="3"/>
      <c r="BG517" s="3"/>
      <c r="BH517" s="3"/>
      <c r="BI517" s="3"/>
      <c r="BJ517" s="3"/>
      <c r="BK517" s="3"/>
      <c r="BL517" s="3"/>
      <c r="BM517" s="3"/>
      <c r="BN517" s="3"/>
      <c r="BO517" s="3"/>
      <c r="BP517" s="3"/>
      <c r="BQ517" s="3"/>
      <c r="BR517" s="3"/>
      <c r="BS517" s="3"/>
      <c r="BT517" s="3"/>
      <c r="BU517" s="3"/>
      <c r="BV517" s="3"/>
      <c r="BW517" s="3"/>
      <c r="BX517" s="3"/>
      <c r="BY517" s="3"/>
      <c r="BZ517" s="3"/>
      <c r="CA517" s="3"/>
      <c r="CB517" s="3"/>
      <c r="CC517" s="3"/>
      <c r="CD517" s="3"/>
      <c r="CE517" s="3"/>
      <c r="CF517" s="3"/>
      <c r="CG517" s="3"/>
      <c r="CH517" s="3"/>
      <c r="CI517" s="3"/>
      <c r="CJ517" s="3"/>
      <c r="CK517" s="3"/>
      <c r="CL517" s="3"/>
      <c r="CM517" s="3"/>
      <c r="CN517" s="3"/>
    </row>
    <row r="518" spans="1:92" x14ac:dyDescent="0.3">
      <c r="A518" s="13"/>
      <c r="B518" s="3"/>
      <c r="C518" s="3"/>
      <c r="D518" s="3"/>
      <c r="E518" s="3"/>
      <c r="F518" s="3"/>
      <c r="G518" s="3"/>
      <c r="H518" s="3"/>
      <c r="I518" s="3"/>
      <c r="J518" s="1"/>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c r="BA518" s="3"/>
      <c r="BB518" s="3"/>
      <c r="BC518" s="3"/>
      <c r="BD518" s="3"/>
      <c r="BE518" s="3"/>
      <c r="BF518" s="3"/>
      <c r="BG518" s="3"/>
      <c r="BH518" s="3"/>
      <c r="BI518" s="3"/>
      <c r="BJ518" s="3"/>
      <c r="BK518" s="3"/>
      <c r="BL518" s="3"/>
      <c r="BM518" s="3"/>
      <c r="BN518" s="3"/>
      <c r="BO518" s="3"/>
      <c r="BP518" s="3"/>
      <c r="BQ518" s="3"/>
      <c r="BR518" s="3"/>
      <c r="BS518" s="3"/>
      <c r="BT518" s="3"/>
      <c r="BU518" s="3"/>
      <c r="BV518" s="3"/>
      <c r="BW518" s="3"/>
      <c r="BX518" s="3"/>
      <c r="BY518" s="3"/>
      <c r="BZ518" s="3"/>
      <c r="CA518" s="3"/>
      <c r="CB518" s="3"/>
      <c r="CC518" s="3"/>
      <c r="CD518" s="3"/>
      <c r="CE518" s="3"/>
      <c r="CF518" s="3"/>
      <c r="CG518" s="3"/>
      <c r="CH518" s="3"/>
      <c r="CI518" s="3"/>
      <c r="CJ518" s="3"/>
      <c r="CK518" s="3"/>
      <c r="CL518" s="3"/>
      <c r="CM518" s="3"/>
      <c r="CN518" s="3"/>
    </row>
    <row r="519" spans="1:92" x14ac:dyDescent="0.3">
      <c r="A519" s="13"/>
      <c r="B519" s="3"/>
      <c r="C519" s="3"/>
      <c r="D519" s="3"/>
      <c r="E519" s="3"/>
      <c r="F519" s="3"/>
      <c r="G519" s="3"/>
      <c r="H519" s="3"/>
      <c r="I519" s="3"/>
      <c r="J519" s="1"/>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c r="BA519" s="3"/>
      <c r="BB519" s="3"/>
      <c r="BC519" s="3"/>
      <c r="BD519" s="3"/>
      <c r="BE519" s="3"/>
      <c r="BF519" s="3"/>
      <c r="BG519" s="3"/>
      <c r="BH519" s="3"/>
      <c r="BI519" s="3"/>
      <c r="BJ519" s="3"/>
      <c r="BK519" s="3"/>
      <c r="BL519" s="3"/>
      <c r="BM519" s="3"/>
      <c r="BN519" s="3"/>
      <c r="BO519" s="3"/>
      <c r="BP519" s="3"/>
      <c r="BQ519" s="3"/>
      <c r="BR519" s="3"/>
      <c r="BS519" s="3"/>
      <c r="BT519" s="3"/>
      <c r="BU519" s="3"/>
      <c r="BV519" s="3"/>
      <c r="BW519" s="3"/>
      <c r="BX519" s="3"/>
      <c r="BY519" s="3"/>
      <c r="BZ519" s="3"/>
      <c r="CA519" s="3"/>
      <c r="CB519" s="3"/>
      <c r="CC519" s="3"/>
      <c r="CD519" s="3"/>
      <c r="CE519" s="3"/>
      <c r="CF519" s="3"/>
      <c r="CG519" s="3"/>
      <c r="CH519" s="3"/>
      <c r="CI519" s="3"/>
      <c r="CJ519" s="3"/>
      <c r="CK519" s="3"/>
      <c r="CL519" s="3"/>
      <c r="CM519" s="3"/>
      <c r="CN519" s="3"/>
    </row>
    <row r="520" spans="1:92" x14ac:dyDescent="0.3">
      <c r="A520" s="13"/>
      <c r="B520" s="3"/>
      <c r="C520" s="3"/>
      <c r="D520" s="3"/>
      <c r="E520" s="3"/>
      <c r="F520" s="3"/>
      <c r="G520" s="3"/>
      <c r="H520" s="3"/>
      <c r="I520" s="3"/>
      <c r="J520" s="1"/>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c r="BA520" s="3"/>
      <c r="BB520" s="3"/>
      <c r="BC520" s="3"/>
      <c r="BD520" s="3"/>
      <c r="BE520" s="3"/>
      <c r="BF520" s="3"/>
      <c r="BG520" s="3"/>
      <c r="BH520" s="3"/>
      <c r="BI520" s="3"/>
      <c r="BJ520" s="3"/>
      <c r="BK520" s="3"/>
      <c r="BL520" s="3"/>
      <c r="BM520" s="3"/>
      <c r="BN520" s="3"/>
      <c r="BO520" s="3"/>
      <c r="BP520" s="3"/>
      <c r="BQ520" s="3"/>
      <c r="BR520" s="3"/>
      <c r="BS520" s="3"/>
      <c r="BT520" s="3"/>
      <c r="BU520" s="3"/>
      <c r="BV520" s="3"/>
      <c r="BW520" s="3"/>
      <c r="BX520" s="3"/>
      <c r="BY520" s="3"/>
      <c r="BZ520" s="3"/>
      <c r="CA520" s="3"/>
      <c r="CB520" s="3"/>
      <c r="CC520" s="3"/>
      <c r="CD520" s="3"/>
      <c r="CE520" s="3"/>
      <c r="CF520" s="3"/>
      <c r="CG520" s="3"/>
      <c r="CH520" s="3"/>
      <c r="CI520" s="3"/>
      <c r="CJ520" s="3"/>
      <c r="CK520" s="3"/>
      <c r="CL520" s="3"/>
      <c r="CM520" s="3"/>
      <c r="CN520" s="3"/>
    </row>
    <row r="521" spans="1:92" x14ac:dyDescent="0.3">
      <c r="A521" s="13"/>
      <c r="B521" s="3"/>
      <c r="C521" s="3"/>
      <c r="D521" s="3"/>
      <c r="E521" s="3"/>
      <c r="F521" s="3"/>
      <c r="G521" s="3"/>
      <c r="H521" s="3"/>
      <c r="I521" s="3"/>
      <c r="J521" s="1"/>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c r="BA521" s="3"/>
      <c r="BB521" s="3"/>
      <c r="BC521" s="3"/>
      <c r="BD521" s="3"/>
      <c r="BE521" s="3"/>
      <c r="BF521" s="3"/>
      <c r="BG521" s="3"/>
      <c r="BH521" s="3"/>
      <c r="BI521" s="3"/>
      <c r="BJ521" s="3"/>
      <c r="BK521" s="3"/>
      <c r="BL521" s="3"/>
      <c r="BM521" s="3"/>
      <c r="BN521" s="3"/>
      <c r="BO521" s="3"/>
      <c r="BP521" s="3"/>
      <c r="BQ521" s="3"/>
      <c r="BR521" s="3"/>
      <c r="BS521" s="3"/>
      <c r="BT521" s="3"/>
      <c r="BU521" s="3"/>
      <c r="BV521" s="3"/>
      <c r="BW521" s="3"/>
      <c r="BX521" s="3"/>
      <c r="BY521" s="3"/>
      <c r="BZ521" s="3"/>
      <c r="CA521" s="3"/>
      <c r="CB521" s="3"/>
      <c r="CC521" s="3"/>
      <c r="CD521" s="3"/>
      <c r="CE521" s="3"/>
      <c r="CF521" s="3"/>
      <c r="CG521" s="3"/>
      <c r="CH521" s="3"/>
      <c r="CI521" s="3"/>
      <c r="CJ521" s="3"/>
      <c r="CK521" s="3"/>
      <c r="CL521" s="3"/>
      <c r="CM521" s="3"/>
      <c r="CN521" s="3"/>
    </row>
    <row r="522" spans="1:92" x14ac:dyDescent="0.3">
      <c r="A522" s="13"/>
      <c r="B522" s="3"/>
      <c r="C522" s="3"/>
      <c r="D522" s="3"/>
      <c r="E522" s="3"/>
      <c r="F522" s="3"/>
      <c r="G522" s="3"/>
      <c r="H522" s="3"/>
      <c r="I522" s="3"/>
      <c r="J522" s="1"/>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c r="BA522" s="3"/>
      <c r="BB522" s="3"/>
      <c r="BC522" s="3"/>
      <c r="BD522" s="3"/>
      <c r="BE522" s="3"/>
      <c r="BF522" s="3"/>
      <c r="BG522" s="3"/>
      <c r="BH522" s="3"/>
      <c r="BI522" s="3"/>
      <c r="BJ522" s="3"/>
      <c r="BK522" s="3"/>
      <c r="BL522" s="3"/>
      <c r="BM522" s="3"/>
      <c r="BN522" s="3"/>
      <c r="BO522" s="3"/>
      <c r="BP522" s="3"/>
      <c r="BQ522" s="3"/>
      <c r="BR522" s="3"/>
      <c r="BS522" s="3"/>
      <c r="BT522" s="3"/>
      <c r="BU522" s="3"/>
      <c r="BV522" s="3"/>
      <c r="BW522" s="3"/>
      <c r="BX522" s="3"/>
      <c r="BY522" s="3"/>
      <c r="BZ522" s="3"/>
      <c r="CA522" s="3"/>
      <c r="CB522" s="3"/>
      <c r="CC522" s="3"/>
      <c r="CD522" s="3"/>
      <c r="CE522" s="3"/>
      <c r="CF522" s="3"/>
      <c r="CG522" s="3"/>
      <c r="CH522" s="3"/>
      <c r="CI522" s="3"/>
      <c r="CJ522" s="3"/>
      <c r="CK522" s="3"/>
      <c r="CL522" s="3"/>
      <c r="CM522" s="3"/>
      <c r="CN522" s="3"/>
    </row>
    <row r="523" spans="1:92" x14ac:dyDescent="0.3">
      <c r="A523" s="13"/>
      <c r="B523" s="3"/>
      <c r="C523" s="3"/>
      <c r="D523" s="3"/>
      <c r="E523" s="3"/>
      <c r="F523" s="3"/>
      <c r="G523" s="3"/>
      <c r="H523" s="3"/>
      <c r="I523" s="3"/>
      <c r="J523" s="1"/>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c r="BA523" s="3"/>
      <c r="BB523" s="3"/>
      <c r="BC523" s="3"/>
      <c r="BD523" s="3"/>
      <c r="BE523" s="3"/>
      <c r="BF523" s="3"/>
      <c r="BG523" s="3"/>
      <c r="BH523" s="3"/>
      <c r="BI523" s="3"/>
      <c r="BJ523" s="3"/>
      <c r="BK523" s="3"/>
      <c r="BL523" s="3"/>
      <c r="BM523" s="3"/>
      <c r="BN523" s="3"/>
      <c r="BO523" s="3"/>
      <c r="BP523" s="3"/>
      <c r="BQ523" s="3"/>
      <c r="BR523" s="3"/>
      <c r="BS523" s="3"/>
      <c r="BT523" s="3"/>
      <c r="BU523" s="3"/>
      <c r="BV523" s="3"/>
      <c r="BW523" s="3"/>
      <c r="BX523" s="3"/>
      <c r="BY523" s="3"/>
      <c r="BZ523" s="3"/>
      <c r="CA523" s="3"/>
      <c r="CB523" s="3"/>
      <c r="CC523" s="3"/>
      <c r="CD523" s="3"/>
      <c r="CE523" s="3"/>
      <c r="CF523" s="3"/>
      <c r="CG523" s="3"/>
      <c r="CH523" s="3"/>
      <c r="CI523" s="3"/>
      <c r="CJ523" s="3"/>
      <c r="CK523" s="3"/>
      <c r="CL523" s="3"/>
      <c r="CM523" s="3"/>
      <c r="CN523" s="3"/>
    </row>
    <row r="524" spans="1:92" x14ac:dyDescent="0.3">
      <c r="A524" s="13"/>
      <c r="B524" s="3"/>
      <c r="C524" s="3"/>
      <c r="D524" s="3"/>
      <c r="E524" s="3"/>
      <c r="F524" s="3"/>
      <c r="G524" s="3"/>
      <c r="H524" s="3"/>
      <c r="I524" s="3"/>
      <c r="J524" s="1"/>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c r="BA524" s="3"/>
      <c r="BB524" s="3"/>
      <c r="BC524" s="3"/>
      <c r="BD524" s="3"/>
      <c r="BE524" s="3"/>
      <c r="BF524" s="3"/>
      <c r="BG524" s="3"/>
      <c r="BH524" s="3"/>
      <c r="BI524" s="3"/>
      <c r="BJ524" s="3"/>
      <c r="BK524" s="3"/>
      <c r="BL524" s="3"/>
      <c r="BM524" s="3"/>
      <c r="BN524" s="3"/>
      <c r="BO524" s="3"/>
      <c r="BP524" s="3"/>
      <c r="BQ524" s="3"/>
      <c r="BR524" s="3"/>
      <c r="BS524" s="3"/>
      <c r="BT524" s="3"/>
      <c r="BU524" s="3"/>
      <c r="BV524" s="3"/>
      <c r="BW524" s="3"/>
      <c r="BX524" s="3"/>
      <c r="BY524" s="3"/>
      <c r="BZ524" s="3"/>
      <c r="CA524" s="3"/>
      <c r="CB524" s="3"/>
      <c r="CC524" s="3"/>
      <c r="CD524" s="3"/>
      <c r="CE524" s="3"/>
      <c r="CF524" s="3"/>
      <c r="CG524" s="3"/>
      <c r="CH524" s="3"/>
      <c r="CI524" s="3"/>
      <c r="CJ524" s="3"/>
      <c r="CK524" s="3"/>
      <c r="CL524" s="3"/>
      <c r="CM524" s="3"/>
      <c r="CN524" s="3"/>
    </row>
    <row r="525" spans="1:92" x14ac:dyDescent="0.3">
      <c r="A525" s="13"/>
      <c r="B525" s="3"/>
      <c r="C525" s="3"/>
      <c r="D525" s="3"/>
      <c r="E525" s="3"/>
      <c r="F525" s="3"/>
      <c r="G525" s="3"/>
      <c r="H525" s="3"/>
      <c r="I525" s="3"/>
      <c r="J525" s="1"/>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c r="BA525" s="3"/>
      <c r="BB525" s="3"/>
      <c r="BC525" s="3"/>
      <c r="BD525" s="3"/>
      <c r="BE525" s="3"/>
      <c r="BF525" s="3"/>
      <c r="BG525" s="3"/>
      <c r="BH525" s="3"/>
      <c r="BI525" s="3"/>
      <c r="BJ525" s="3"/>
      <c r="BK525" s="3"/>
      <c r="BL525" s="3"/>
      <c r="BM525" s="3"/>
      <c r="BN525" s="3"/>
      <c r="BO525" s="3"/>
      <c r="BP525" s="3"/>
      <c r="BQ525" s="3"/>
      <c r="BR525" s="3"/>
      <c r="BS525" s="3"/>
      <c r="BT525" s="3"/>
      <c r="BU525" s="3"/>
      <c r="BV525" s="3"/>
      <c r="BW525" s="3"/>
      <c r="BX525" s="3"/>
      <c r="BY525" s="3"/>
      <c r="BZ525" s="3"/>
      <c r="CA525" s="3"/>
      <c r="CB525" s="3"/>
      <c r="CC525" s="3"/>
      <c r="CD525" s="3"/>
      <c r="CE525" s="3"/>
      <c r="CF525" s="3"/>
      <c r="CG525" s="3"/>
      <c r="CH525" s="3"/>
      <c r="CI525" s="3"/>
      <c r="CJ525" s="3"/>
      <c r="CK525" s="3"/>
      <c r="CL525" s="3"/>
      <c r="CM525" s="3"/>
      <c r="CN525" s="3"/>
    </row>
    <row r="526" spans="1:92" x14ac:dyDescent="0.3">
      <c r="A526" s="13"/>
      <c r="B526" s="3"/>
      <c r="C526" s="3"/>
      <c r="D526" s="3"/>
      <c r="E526" s="3"/>
      <c r="F526" s="3"/>
      <c r="G526" s="3"/>
      <c r="H526" s="3"/>
      <c r="I526" s="3"/>
      <c r="J526" s="1"/>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c r="BA526" s="3"/>
      <c r="BB526" s="3"/>
      <c r="BC526" s="3"/>
      <c r="BD526" s="3"/>
      <c r="BE526" s="3"/>
      <c r="BF526" s="3"/>
      <c r="BG526" s="3"/>
      <c r="BH526" s="3"/>
      <c r="BI526" s="3"/>
      <c r="BJ526" s="3"/>
      <c r="BK526" s="3"/>
      <c r="BL526" s="3"/>
      <c r="BM526" s="3"/>
      <c r="BN526" s="3"/>
      <c r="BO526" s="3"/>
      <c r="BP526" s="3"/>
      <c r="BQ526" s="3"/>
      <c r="BR526" s="3"/>
      <c r="BS526" s="3"/>
      <c r="BT526" s="3"/>
      <c r="BU526" s="3"/>
      <c r="BV526" s="3"/>
      <c r="BW526" s="3"/>
      <c r="BX526" s="3"/>
      <c r="BY526" s="3"/>
      <c r="BZ526" s="3"/>
      <c r="CA526" s="3"/>
      <c r="CB526" s="3"/>
      <c r="CC526" s="3"/>
      <c r="CD526" s="3"/>
      <c r="CE526" s="3"/>
      <c r="CF526" s="3"/>
      <c r="CG526" s="3"/>
      <c r="CH526" s="3"/>
      <c r="CI526" s="3"/>
      <c r="CJ526" s="3"/>
      <c r="CK526" s="3"/>
      <c r="CL526" s="3"/>
      <c r="CM526" s="3"/>
      <c r="CN526" s="3"/>
    </row>
    <row r="527" spans="1:92" x14ac:dyDescent="0.3">
      <c r="A527" s="13"/>
      <c r="B527" s="3"/>
      <c r="C527" s="3"/>
      <c r="D527" s="3"/>
      <c r="E527" s="3"/>
      <c r="F527" s="3"/>
      <c r="G527" s="3"/>
      <c r="H527" s="3"/>
      <c r="I527" s="3"/>
      <c r="J527" s="1"/>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c r="BA527" s="3"/>
      <c r="BB527" s="3"/>
      <c r="BC527" s="3"/>
      <c r="BD527" s="3"/>
      <c r="BE527" s="3"/>
      <c r="BF527" s="3"/>
      <c r="BG527" s="3"/>
      <c r="BH527" s="3"/>
      <c r="BI527" s="3"/>
      <c r="BJ527" s="3"/>
      <c r="BK527" s="3"/>
      <c r="BL527" s="3"/>
      <c r="BM527" s="3"/>
      <c r="BN527" s="3"/>
      <c r="BO527" s="3"/>
      <c r="BP527" s="3"/>
      <c r="BQ527" s="3"/>
      <c r="BR527" s="3"/>
      <c r="BS527" s="3"/>
      <c r="BT527" s="3"/>
      <c r="BU527" s="3"/>
      <c r="BV527" s="3"/>
      <c r="BW527" s="3"/>
      <c r="BX527" s="3"/>
      <c r="BY527" s="3"/>
      <c r="BZ527" s="3"/>
      <c r="CA527" s="3"/>
      <c r="CB527" s="3"/>
      <c r="CC527" s="3"/>
      <c r="CD527" s="3"/>
      <c r="CE527" s="3"/>
      <c r="CF527" s="3"/>
      <c r="CG527" s="3"/>
      <c r="CH527" s="3"/>
      <c r="CI527" s="3"/>
      <c r="CJ527" s="3"/>
      <c r="CK527" s="3"/>
      <c r="CL527" s="3"/>
      <c r="CM527" s="3"/>
      <c r="CN527" s="3"/>
    </row>
    <row r="528" spans="1:92" x14ac:dyDescent="0.3">
      <c r="A528" s="13"/>
      <c r="B528" s="3"/>
      <c r="C528" s="3"/>
      <c r="D528" s="3"/>
      <c r="E528" s="3"/>
      <c r="F528" s="3"/>
      <c r="G528" s="3"/>
      <c r="H528" s="3"/>
      <c r="I528" s="3"/>
      <c r="J528" s="1"/>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c r="BA528" s="3"/>
      <c r="BB528" s="3"/>
      <c r="BC528" s="3"/>
      <c r="BD528" s="3"/>
      <c r="BE528" s="3"/>
      <c r="BF528" s="3"/>
      <c r="BG528" s="3"/>
      <c r="BH528" s="3"/>
      <c r="BI528" s="3"/>
      <c r="BJ528" s="3"/>
      <c r="BK528" s="3"/>
      <c r="BL528" s="3"/>
      <c r="BM528" s="3"/>
      <c r="BN528" s="3"/>
      <c r="BO528" s="3"/>
      <c r="BP528" s="3"/>
      <c r="BQ528" s="3"/>
      <c r="BR528" s="3"/>
      <c r="BS528" s="3"/>
      <c r="BT528" s="3"/>
      <c r="BU528" s="3"/>
      <c r="BV528" s="3"/>
      <c r="BW528" s="3"/>
      <c r="BX528" s="3"/>
      <c r="BY528" s="3"/>
      <c r="BZ528" s="3"/>
      <c r="CA528" s="3"/>
      <c r="CB528" s="3"/>
      <c r="CC528" s="3"/>
      <c r="CD528" s="3"/>
      <c r="CE528" s="3"/>
      <c r="CF528" s="3"/>
      <c r="CG528" s="3"/>
      <c r="CH528" s="3"/>
      <c r="CI528" s="3"/>
      <c r="CJ528" s="3"/>
      <c r="CK528" s="3"/>
      <c r="CL528" s="3"/>
      <c r="CM528" s="3"/>
      <c r="CN528" s="3"/>
    </row>
    <row r="529" spans="1:92" x14ac:dyDescent="0.3">
      <c r="A529" s="13"/>
      <c r="B529" s="3"/>
      <c r="C529" s="3"/>
      <c r="D529" s="3"/>
      <c r="E529" s="3"/>
      <c r="F529" s="3"/>
      <c r="G529" s="3"/>
      <c r="H529" s="3"/>
      <c r="I529" s="3"/>
      <c r="J529" s="1"/>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c r="BA529" s="3"/>
      <c r="BB529" s="3"/>
      <c r="BC529" s="3"/>
      <c r="BD529" s="3"/>
      <c r="BE529" s="3"/>
      <c r="BF529" s="3"/>
      <c r="BG529" s="3"/>
      <c r="BH529" s="3"/>
      <c r="BI529" s="3"/>
      <c r="BJ529" s="3"/>
      <c r="BK529" s="3"/>
      <c r="BL529" s="3"/>
      <c r="BM529" s="3"/>
      <c r="BN529" s="3"/>
      <c r="BO529" s="3"/>
      <c r="BP529" s="3"/>
      <c r="BQ529" s="3"/>
      <c r="BR529" s="3"/>
      <c r="BS529" s="3"/>
      <c r="BT529" s="3"/>
      <c r="BU529" s="3"/>
      <c r="BV529" s="3"/>
      <c r="BW529" s="3"/>
      <c r="BX529" s="3"/>
      <c r="BY529" s="3"/>
      <c r="BZ529" s="3"/>
      <c r="CA529" s="3"/>
      <c r="CB529" s="3"/>
      <c r="CC529" s="3"/>
      <c r="CD529" s="3"/>
      <c r="CE529" s="3"/>
      <c r="CF529" s="3"/>
      <c r="CG529" s="3"/>
      <c r="CH529" s="3"/>
      <c r="CI529" s="3"/>
      <c r="CJ529" s="3"/>
      <c r="CK529" s="3"/>
      <c r="CL529" s="3"/>
      <c r="CM529" s="3"/>
      <c r="CN529" s="3"/>
    </row>
    <row r="530" spans="1:92" x14ac:dyDescent="0.3">
      <c r="A530" s="13"/>
      <c r="B530" s="3"/>
      <c r="C530" s="3"/>
      <c r="D530" s="3"/>
      <c r="E530" s="3"/>
      <c r="F530" s="3"/>
      <c r="G530" s="3"/>
      <c r="H530" s="3"/>
      <c r="I530" s="3"/>
      <c r="J530" s="1"/>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c r="BA530" s="3"/>
      <c r="BB530" s="3"/>
      <c r="BC530" s="3"/>
      <c r="BD530" s="3"/>
      <c r="BE530" s="3"/>
      <c r="BF530" s="3"/>
      <c r="BG530" s="3"/>
      <c r="BH530" s="3"/>
      <c r="BI530" s="3"/>
      <c r="BJ530" s="3"/>
      <c r="BK530" s="3"/>
      <c r="BL530" s="3"/>
      <c r="BM530" s="3"/>
      <c r="BN530" s="3"/>
      <c r="BO530" s="3"/>
      <c r="BP530" s="3"/>
      <c r="BQ530" s="3"/>
      <c r="BR530" s="3"/>
      <c r="BS530" s="3"/>
      <c r="BT530" s="3"/>
      <c r="BU530" s="3"/>
      <c r="BV530" s="3"/>
      <c r="BW530" s="3"/>
      <c r="BX530" s="3"/>
      <c r="BY530" s="3"/>
      <c r="BZ530" s="3"/>
      <c r="CA530" s="3"/>
      <c r="CB530" s="3"/>
      <c r="CC530" s="3"/>
      <c r="CD530" s="3"/>
      <c r="CE530" s="3"/>
      <c r="CF530" s="3"/>
      <c r="CG530" s="3"/>
      <c r="CH530" s="3"/>
      <c r="CI530" s="3"/>
      <c r="CJ530" s="3"/>
      <c r="CK530" s="3"/>
      <c r="CL530" s="3"/>
      <c r="CM530" s="3"/>
      <c r="CN530" s="3"/>
    </row>
    <row r="531" spans="1:92" x14ac:dyDescent="0.3">
      <c r="A531" s="13"/>
      <c r="B531" s="3"/>
      <c r="C531" s="3"/>
      <c r="D531" s="3"/>
      <c r="E531" s="3"/>
      <c r="F531" s="3"/>
      <c r="G531" s="3"/>
      <c r="H531" s="3"/>
      <c r="I531" s="3"/>
      <c r="J531" s="1"/>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c r="BA531" s="3"/>
      <c r="BB531" s="3"/>
      <c r="BC531" s="3"/>
      <c r="BD531" s="3"/>
      <c r="BE531" s="3"/>
      <c r="BF531" s="3"/>
      <c r="BG531" s="3"/>
      <c r="BH531" s="3"/>
      <c r="BI531" s="3"/>
      <c r="BJ531" s="3"/>
      <c r="BK531" s="3"/>
      <c r="BL531" s="3"/>
      <c r="BM531" s="3"/>
      <c r="BN531" s="3"/>
      <c r="BO531" s="3"/>
      <c r="BP531" s="3"/>
      <c r="BQ531" s="3"/>
      <c r="BR531" s="3"/>
      <c r="BS531" s="3"/>
      <c r="BT531" s="3"/>
      <c r="BU531" s="3"/>
      <c r="BV531" s="3"/>
      <c r="BW531" s="3"/>
      <c r="BX531" s="3"/>
      <c r="BY531" s="3"/>
      <c r="BZ531" s="3"/>
      <c r="CA531" s="3"/>
      <c r="CB531" s="3"/>
      <c r="CC531" s="3"/>
      <c r="CD531" s="3"/>
      <c r="CE531" s="3"/>
      <c r="CF531" s="3"/>
      <c r="CG531" s="3"/>
      <c r="CH531" s="3"/>
      <c r="CI531" s="3"/>
      <c r="CJ531" s="3"/>
      <c r="CK531" s="3"/>
      <c r="CL531" s="3"/>
      <c r="CM531" s="3"/>
      <c r="CN531" s="3"/>
    </row>
    <row r="532" spans="1:92" x14ac:dyDescent="0.3">
      <c r="A532" s="13"/>
      <c r="B532" s="3"/>
      <c r="C532" s="3"/>
      <c r="D532" s="3"/>
      <c r="E532" s="3"/>
      <c r="F532" s="3"/>
      <c r="G532" s="3"/>
      <c r="H532" s="3"/>
      <c r="I532" s="3"/>
      <c r="J532" s="1"/>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c r="BA532" s="3"/>
      <c r="BB532" s="3"/>
      <c r="BC532" s="3"/>
      <c r="BD532" s="3"/>
      <c r="BE532" s="3"/>
      <c r="BF532" s="3"/>
      <c r="BG532" s="3"/>
      <c r="BH532" s="3"/>
      <c r="BI532" s="3"/>
      <c r="BJ532" s="3"/>
      <c r="BK532" s="3"/>
      <c r="BL532" s="3"/>
      <c r="BM532" s="3"/>
      <c r="BN532" s="3"/>
      <c r="BO532" s="3"/>
      <c r="BP532" s="3"/>
      <c r="BQ532" s="3"/>
      <c r="BR532" s="3"/>
      <c r="BS532" s="3"/>
      <c r="BT532" s="3"/>
      <c r="BU532" s="3"/>
      <c r="BV532" s="3"/>
      <c r="BW532" s="3"/>
      <c r="BX532" s="3"/>
      <c r="BY532" s="3"/>
      <c r="BZ532" s="3"/>
      <c r="CA532" s="3"/>
      <c r="CB532" s="3"/>
      <c r="CC532" s="3"/>
      <c r="CD532" s="3"/>
      <c r="CE532" s="3"/>
      <c r="CF532" s="3"/>
      <c r="CG532" s="3"/>
      <c r="CH532" s="3"/>
      <c r="CI532" s="3"/>
      <c r="CJ532" s="3"/>
      <c r="CK532" s="3"/>
      <c r="CL532" s="3"/>
      <c r="CM532" s="3"/>
      <c r="CN532" s="3"/>
    </row>
    <row r="533" spans="1:92" x14ac:dyDescent="0.3">
      <c r="A533" s="13"/>
      <c r="B533" s="3"/>
      <c r="C533" s="3"/>
      <c r="D533" s="3"/>
      <c r="E533" s="3"/>
      <c r="F533" s="3"/>
      <c r="G533" s="3"/>
      <c r="H533" s="3"/>
      <c r="I533" s="3"/>
      <c r="J533" s="1"/>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c r="BA533" s="3"/>
      <c r="BB533" s="3"/>
      <c r="BC533" s="3"/>
      <c r="BD533" s="3"/>
      <c r="BE533" s="3"/>
      <c r="BF533" s="3"/>
      <c r="BG533" s="3"/>
      <c r="BH533" s="3"/>
      <c r="BI533" s="3"/>
      <c r="BJ533" s="3"/>
      <c r="BK533" s="3"/>
      <c r="BL533" s="3"/>
      <c r="BM533" s="3"/>
      <c r="BN533" s="3"/>
      <c r="BO533" s="3"/>
      <c r="BP533" s="3"/>
      <c r="BQ533" s="3"/>
      <c r="BR533" s="3"/>
      <c r="BS533" s="3"/>
      <c r="BT533" s="3"/>
      <c r="BU533" s="3"/>
      <c r="BV533" s="3"/>
      <c r="BW533" s="3"/>
      <c r="BX533" s="3"/>
      <c r="BY533" s="3"/>
      <c r="BZ533" s="3"/>
      <c r="CA533" s="3"/>
      <c r="CB533" s="3"/>
      <c r="CC533" s="3"/>
      <c r="CD533" s="3"/>
      <c r="CE533" s="3"/>
      <c r="CF533" s="3"/>
      <c r="CG533" s="3"/>
      <c r="CH533" s="3"/>
      <c r="CI533" s="3"/>
      <c r="CJ533" s="3"/>
      <c r="CK533" s="3"/>
      <c r="CL533" s="3"/>
      <c r="CM533" s="3"/>
      <c r="CN533" s="3"/>
    </row>
    <row r="534" spans="1:92" x14ac:dyDescent="0.3">
      <c r="A534" s="13"/>
      <c r="B534" s="3"/>
      <c r="C534" s="3"/>
      <c r="D534" s="3"/>
      <c r="E534" s="3"/>
      <c r="F534" s="3"/>
      <c r="G534" s="3"/>
      <c r="H534" s="3"/>
      <c r="I534" s="3"/>
      <c r="J534" s="1"/>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c r="BA534" s="3"/>
      <c r="BB534" s="3"/>
      <c r="BC534" s="3"/>
      <c r="BD534" s="3"/>
      <c r="BE534" s="3"/>
      <c r="BF534" s="3"/>
      <c r="BG534" s="3"/>
      <c r="BH534" s="3"/>
      <c r="BI534" s="3"/>
      <c r="BJ534" s="3"/>
      <c r="BK534" s="3"/>
      <c r="BL534" s="3"/>
      <c r="BM534" s="3"/>
      <c r="BN534" s="3"/>
      <c r="BO534" s="3"/>
      <c r="BP534" s="3"/>
      <c r="BQ534" s="3"/>
      <c r="BR534" s="3"/>
      <c r="BS534" s="3"/>
      <c r="BT534" s="3"/>
      <c r="BU534" s="3"/>
      <c r="BV534" s="3"/>
      <c r="BW534" s="3"/>
      <c r="BX534" s="3"/>
      <c r="BY534" s="3"/>
      <c r="BZ534" s="3"/>
      <c r="CA534" s="3"/>
      <c r="CB534" s="3"/>
      <c r="CC534" s="3"/>
      <c r="CD534" s="3"/>
      <c r="CE534" s="3"/>
      <c r="CF534" s="3"/>
      <c r="CG534" s="3"/>
      <c r="CH534" s="3"/>
      <c r="CI534" s="3"/>
      <c r="CJ534" s="3"/>
      <c r="CK534" s="3"/>
      <c r="CL534" s="3"/>
      <c r="CM534" s="3"/>
      <c r="CN534" s="3"/>
    </row>
    <row r="535" spans="1:92" x14ac:dyDescent="0.3">
      <c r="A535" s="13"/>
      <c r="B535" s="3"/>
      <c r="C535" s="3"/>
      <c r="D535" s="3"/>
      <c r="E535" s="3"/>
      <c r="F535" s="3"/>
      <c r="G535" s="3"/>
      <c r="H535" s="3"/>
      <c r="I535" s="3"/>
      <c r="J535" s="1"/>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c r="BA535" s="3"/>
      <c r="BB535" s="3"/>
      <c r="BC535" s="3"/>
      <c r="BD535" s="3"/>
      <c r="BE535" s="3"/>
      <c r="BF535" s="3"/>
      <c r="BG535" s="3"/>
      <c r="BH535" s="3"/>
      <c r="BI535" s="3"/>
      <c r="BJ535" s="3"/>
      <c r="BK535" s="3"/>
      <c r="BL535" s="3"/>
      <c r="BM535" s="3"/>
      <c r="BN535" s="3"/>
      <c r="BO535" s="3"/>
      <c r="BP535" s="3"/>
      <c r="BQ535" s="3"/>
      <c r="BR535" s="3"/>
      <c r="BS535" s="3"/>
      <c r="BT535" s="3"/>
      <c r="BU535" s="3"/>
      <c r="BV535" s="3"/>
      <c r="BW535" s="3"/>
      <c r="BX535" s="3"/>
      <c r="BY535" s="3"/>
      <c r="BZ535" s="3"/>
      <c r="CA535" s="3"/>
      <c r="CB535" s="3"/>
      <c r="CC535" s="3"/>
      <c r="CD535" s="3"/>
      <c r="CE535" s="3"/>
      <c r="CF535" s="3"/>
      <c r="CG535" s="3"/>
      <c r="CH535" s="3"/>
      <c r="CI535" s="3"/>
      <c r="CJ535" s="3"/>
      <c r="CK535" s="3"/>
      <c r="CL535" s="3"/>
      <c r="CM535" s="3"/>
      <c r="CN535" s="3"/>
    </row>
    <row r="536" spans="1:92" x14ac:dyDescent="0.3">
      <c r="A536" s="13"/>
      <c r="B536" s="3"/>
      <c r="C536" s="3"/>
      <c r="D536" s="3"/>
      <c r="E536" s="3"/>
      <c r="F536" s="3"/>
      <c r="G536" s="3"/>
      <c r="H536" s="3"/>
      <c r="I536" s="3"/>
      <c r="J536" s="1"/>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c r="BA536" s="3"/>
      <c r="BB536" s="3"/>
      <c r="BC536" s="3"/>
      <c r="BD536" s="3"/>
      <c r="BE536" s="3"/>
      <c r="BF536" s="3"/>
      <c r="BG536" s="3"/>
      <c r="BH536" s="3"/>
      <c r="BI536" s="3"/>
      <c r="BJ536" s="3"/>
      <c r="BK536" s="3"/>
      <c r="BL536" s="3"/>
      <c r="BM536" s="3"/>
      <c r="BN536" s="3"/>
      <c r="BO536" s="3"/>
      <c r="BP536" s="3"/>
      <c r="BQ536" s="3"/>
      <c r="BR536" s="3"/>
      <c r="BS536" s="3"/>
      <c r="BT536" s="3"/>
      <c r="BU536" s="3"/>
      <c r="BV536" s="3"/>
      <c r="BW536" s="3"/>
      <c r="BX536" s="3"/>
      <c r="BY536" s="3"/>
      <c r="BZ536" s="3"/>
      <c r="CA536" s="3"/>
      <c r="CB536" s="3"/>
      <c r="CC536" s="3"/>
      <c r="CD536" s="3"/>
      <c r="CE536" s="3"/>
      <c r="CF536" s="3"/>
      <c r="CG536" s="3"/>
      <c r="CH536" s="3"/>
      <c r="CI536" s="3"/>
      <c r="CJ536" s="3"/>
      <c r="CK536" s="3"/>
      <c r="CL536" s="3"/>
      <c r="CM536" s="3"/>
      <c r="CN536" s="3"/>
    </row>
    <row r="537" spans="1:92" x14ac:dyDescent="0.3">
      <c r="A537" s="13"/>
      <c r="B537" s="3"/>
      <c r="C537" s="3"/>
      <c r="D537" s="3"/>
      <c r="E537" s="3"/>
      <c r="F537" s="3"/>
      <c r="G537" s="3"/>
      <c r="H537" s="3"/>
      <c r="I537" s="3"/>
      <c r="J537" s="1"/>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c r="BA537" s="3"/>
      <c r="BB537" s="3"/>
      <c r="BC537" s="3"/>
      <c r="BD537" s="3"/>
      <c r="BE537" s="3"/>
      <c r="BF537" s="3"/>
      <c r="BG537" s="3"/>
      <c r="BH537" s="3"/>
      <c r="BI537" s="3"/>
      <c r="BJ537" s="3"/>
      <c r="BK537" s="3"/>
      <c r="BL537" s="3"/>
      <c r="BM537" s="3"/>
      <c r="BN537" s="3"/>
      <c r="BO537" s="3"/>
      <c r="BP537" s="3"/>
      <c r="BQ537" s="3"/>
      <c r="BR537" s="3"/>
      <c r="BS537" s="3"/>
      <c r="BT537" s="3"/>
      <c r="BU537" s="3"/>
      <c r="BV537" s="3"/>
      <c r="BW537" s="3"/>
      <c r="BX537" s="3"/>
      <c r="BY537" s="3"/>
      <c r="BZ537" s="3"/>
      <c r="CA537" s="3"/>
      <c r="CB537" s="3"/>
      <c r="CC537" s="3"/>
      <c r="CD537" s="3"/>
      <c r="CE537" s="3"/>
      <c r="CF537" s="3"/>
      <c r="CG537" s="3"/>
      <c r="CH537" s="3"/>
      <c r="CI537" s="3"/>
      <c r="CJ537" s="3"/>
      <c r="CK537" s="3"/>
      <c r="CL537" s="3"/>
      <c r="CM537" s="3"/>
      <c r="CN537" s="3"/>
    </row>
    <row r="538" spans="1:92" x14ac:dyDescent="0.3">
      <c r="A538" s="13"/>
      <c r="B538" s="3"/>
      <c r="C538" s="3"/>
      <c r="D538" s="3"/>
      <c r="E538" s="3"/>
      <c r="F538" s="3"/>
      <c r="G538" s="3"/>
      <c r="H538" s="3"/>
      <c r="I538" s="3"/>
      <c r="J538" s="1"/>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c r="BA538" s="3"/>
      <c r="BB538" s="3"/>
      <c r="BC538" s="3"/>
      <c r="BD538" s="3"/>
      <c r="BE538" s="3"/>
      <c r="BF538" s="3"/>
      <c r="BG538" s="3"/>
      <c r="BH538" s="3"/>
      <c r="BI538" s="3"/>
      <c r="BJ538" s="3"/>
      <c r="BK538" s="3"/>
      <c r="BL538" s="3"/>
      <c r="BM538" s="3"/>
      <c r="BN538" s="3"/>
      <c r="BO538" s="3"/>
      <c r="BP538" s="3"/>
      <c r="BQ538" s="3"/>
      <c r="BR538" s="3"/>
      <c r="BS538" s="3"/>
      <c r="BT538" s="3"/>
      <c r="BU538" s="3"/>
      <c r="BV538" s="3"/>
      <c r="BW538" s="3"/>
      <c r="BX538" s="3"/>
      <c r="BY538" s="3"/>
      <c r="BZ538" s="3"/>
      <c r="CA538" s="3"/>
      <c r="CB538" s="3"/>
      <c r="CC538" s="3"/>
      <c r="CD538" s="3"/>
      <c r="CE538" s="3"/>
      <c r="CF538" s="3"/>
      <c r="CG538" s="3"/>
      <c r="CH538" s="3"/>
      <c r="CI538" s="3"/>
      <c r="CJ538" s="3"/>
      <c r="CK538" s="3"/>
      <c r="CL538" s="3"/>
      <c r="CM538" s="3"/>
      <c r="CN538" s="3"/>
    </row>
    <row r="539" spans="1:92" x14ac:dyDescent="0.3">
      <c r="A539" s="13"/>
      <c r="B539" s="3"/>
      <c r="C539" s="3"/>
      <c r="D539" s="3"/>
      <c r="E539" s="3"/>
      <c r="F539" s="3"/>
      <c r="G539" s="3"/>
      <c r="H539" s="3"/>
      <c r="I539" s="3"/>
      <c r="J539" s="1"/>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c r="BA539" s="3"/>
      <c r="BB539" s="3"/>
      <c r="BC539" s="3"/>
      <c r="BD539" s="3"/>
      <c r="BE539" s="3"/>
      <c r="BF539" s="3"/>
      <c r="BG539" s="3"/>
      <c r="BH539" s="3"/>
      <c r="BI539" s="3"/>
      <c r="BJ539" s="3"/>
      <c r="BK539" s="3"/>
      <c r="BL539" s="3"/>
      <c r="BM539" s="3"/>
      <c r="BN539" s="3"/>
      <c r="BO539" s="3"/>
      <c r="BP539" s="3"/>
      <c r="BQ539" s="3"/>
      <c r="BR539" s="3"/>
      <c r="BS539" s="3"/>
      <c r="BT539" s="3"/>
      <c r="BU539" s="3"/>
      <c r="BV539" s="3"/>
      <c r="BW539" s="3"/>
      <c r="BX539" s="3"/>
      <c r="BY539" s="3"/>
      <c r="BZ539" s="3"/>
      <c r="CA539" s="3"/>
      <c r="CB539" s="3"/>
      <c r="CC539" s="3"/>
      <c r="CD539" s="3"/>
      <c r="CE539" s="3"/>
      <c r="CF539" s="3"/>
      <c r="CG539" s="3"/>
      <c r="CH539" s="3"/>
      <c r="CI539" s="3"/>
      <c r="CJ539" s="3"/>
      <c r="CK539" s="3"/>
      <c r="CL539" s="3"/>
      <c r="CM539" s="3"/>
      <c r="CN539" s="3"/>
    </row>
    <row r="540" spans="1:92" x14ac:dyDescent="0.3">
      <c r="A540" s="13"/>
      <c r="B540" s="3"/>
      <c r="C540" s="3"/>
      <c r="D540" s="3"/>
      <c r="E540" s="3"/>
      <c r="F540" s="3"/>
      <c r="G540" s="3"/>
      <c r="H540" s="3"/>
      <c r="I540" s="3"/>
      <c r="J540" s="1"/>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c r="BA540" s="3"/>
      <c r="BB540" s="3"/>
      <c r="BC540" s="3"/>
      <c r="BD540" s="3"/>
      <c r="BE540" s="3"/>
      <c r="BF540" s="3"/>
      <c r="BG540" s="3"/>
      <c r="BH540" s="3"/>
      <c r="BI540" s="3"/>
      <c r="BJ540" s="3"/>
      <c r="BK540" s="3"/>
      <c r="BL540" s="3"/>
      <c r="BM540" s="3"/>
      <c r="BN540" s="3"/>
      <c r="BO540" s="3"/>
      <c r="BP540" s="3"/>
      <c r="BQ540" s="3"/>
      <c r="BR540" s="3"/>
      <c r="BS540" s="3"/>
      <c r="BT540" s="3"/>
      <c r="BU540" s="3"/>
      <c r="BV540" s="3"/>
      <c r="BW540" s="3"/>
      <c r="BX540" s="3"/>
      <c r="BY540" s="3"/>
      <c r="BZ540" s="3"/>
      <c r="CA540" s="3"/>
      <c r="CB540" s="3"/>
      <c r="CC540" s="3"/>
      <c r="CD540" s="3"/>
      <c r="CE540" s="3"/>
      <c r="CF540" s="3"/>
      <c r="CG540" s="3"/>
      <c r="CH540" s="3"/>
      <c r="CI540" s="3"/>
      <c r="CJ540" s="3"/>
      <c r="CK540" s="3"/>
      <c r="CL540" s="3"/>
      <c r="CM540" s="3"/>
      <c r="CN540" s="3"/>
    </row>
    <row r="541" spans="1:92" x14ac:dyDescent="0.3">
      <c r="A541" s="13"/>
      <c r="B541" s="3"/>
      <c r="C541" s="3"/>
      <c r="D541" s="3"/>
      <c r="E541" s="3"/>
      <c r="F541" s="3"/>
      <c r="G541" s="3"/>
      <c r="H541" s="3"/>
      <c r="I541" s="3"/>
      <c r="J541" s="1"/>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c r="BA541" s="3"/>
      <c r="BB541" s="3"/>
      <c r="BC541" s="3"/>
      <c r="BD541" s="3"/>
      <c r="BE541" s="3"/>
      <c r="BF541" s="3"/>
      <c r="BG541" s="3"/>
      <c r="BH541" s="3"/>
      <c r="BI541" s="3"/>
      <c r="BJ541" s="3"/>
      <c r="BK541" s="3"/>
      <c r="BL541" s="3"/>
      <c r="BM541" s="3"/>
      <c r="BN541" s="3"/>
      <c r="BO541" s="3"/>
      <c r="BP541" s="3"/>
      <c r="BQ541" s="3"/>
      <c r="BR541" s="3"/>
      <c r="BS541" s="3"/>
      <c r="BT541" s="3"/>
      <c r="BU541" s="3"/>
      <c r="BV541" s="3"/>
      <c r="BW541" s="3"/>
      <c r="BX541" s="3"/>
      <c r="BY541" s="3"/>
      <c r="BZ541" s="3"/>
      <c r="CA541" s="3"/>
      <c r="CB541" s="3"/>
      <c r="CC541" s="3"/>
      <c r="CD541" s="3"/>
      <c r="CE541" s="3"/>
      <c r="CF541" s="3"/>
      <c r="CG541" s="3"/>
      <c r="CH541" s="3"/>
      <c r="CI541" s="3"/>
      <c r="CJ541" s="3"/>
      <c r="CK541" s="3"/>
      <c r="CL541" s="3"/>
      <c r="CM541" s="3"/>
      <c r="CN541" s="3"/>
    </row>
    <row r="542" spans="1:92" x14ac:dyDescent="0.3">
      <c r="A542" s="13"/>
      <c r="B542" s="3"/>
      <c r="C542" s="3"/>
      <c r="D542" s="3"/>
      <c r="E542" s="3"/>
      <c r="F542" s="3"/>
      <c r="G542" s="3"/>
      <c r="H542" s="3"/>
      <c r="I542" s="3"/>
      <c r="J542" s="1"/>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c r="BA542" s="3"/>
      <c r="BB542" s="3"/>
      <c r="BC542" s="3"/>
      <c r="BD542" s="3"/>
      <c r="BE542" s="3"/>
      <c r="BF542" s="3"/>
      <c r="BG542" s="3"/>
      <c r="BH542" s="3"/>
      <c r="BI542" s="3"/>
      <c r="BJ542" s="3"/>
      <c r="BK542" s="3"/>
      <c r="BL542" s="3"/>
      <c r="BM542" s="3"/>
      <c r="BN542" s="3"/>
      <c r="BO542" s="3"/>
      <c r="BP542" s="3"/>
      <c r="BQ542" s="3"/>
      <c r="BR542" s="3"/>
      <c r="BS542" s="3"/>
      <c r="BT542" s="3"/>
      <c r="BU542" s="3"/>
      <c r="BV542" s="3"/>
      <c r="BW542" s="3"/>
      <c r="BX542" s="3"/>
      <c r="BY542" s="3"/>
      <c r="BZ542" s="3"/>
      <c r="CA542" s="3"/>
      <c r="CB542" s="3"/>
      <c r="CC542" s="3"/>
      <c r="CD542" s="3"/>
      <c r="CE542" s="3"/>
      <c r="CF542" s="3"/>
      <c r="CG542" s="3"/>
      <c r="CH542" s="3"/>
      <c r="CI542" s="3"/>
      <c r="CJ542" s="3"/>
      <c r="CK542" s="3"/>
      <c r="CL542" s="3"/>
      <c r="CM542" s="3"/>
      <c r="CN542" s="3"/>
    </row>
    <row r="543" spans="1:92" x14ac:dyDescent="0.3">
      <c r="A543" s="13"/>
      <c r="B543" s="3"/>
      <c r="C543" s="3"/>
      <c r="D543" s="3"/>
      <c r="E543" s="3"/>
      <c r="F543" s="3"/>
      <c r="G543" s="3"/>
      <c r="H543" s="3"/>
      <c r="I543" s="3"/>
      <c r="J543" s="1"/>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c r="BA543" s="3"/>
      <c r="BB543" s="3"/>
      <c r="BC543" s="3"/>
      <c r="BD543" s="3"/>
      <c r="BE543" s="3"/>
      <c r="BF543" s="3"/>
      <c r="BG543" s="3"/>
      <c r="BH543" s="3"/>
      <c r="BI543" s="3"/>
      <c r="BJ543" s="3"/>
      <c r="BK543" s="3"/>
      <c r="BL543" s="3"/>
      <c r="BM543" s="3"/>
      <c r="BN543" s="3"/>
      <c r="BO543" s="3"/>
      <c r="BP543" s="3"/>
      <c r="BQ543" s="3"/>
      <c r="BR543" s="3"/>
      <c r="BS543" s="3"/>
      <c r="BT543" s="3"/>
      <c r="BU543" s="3"/>
      <c r="BV543" s="3"/>
      <c r="BW543" s="3"/>
      <c r="BX543" s="3"/>
      <c r="BY543" s="3"/>
      <c r="BZ543" s="3"/>
      <c r="CA543" s="3"/>
      <c r="CB543" s="3"/>
      <c r="CC543" s="3"/>
      <c r="CD543" s="3"/>
      <c r="CE543" s="3"/>
      <c r="CF543" s="3"/>
      <c r="CG543" s="3"/>
      <c r="CH543" s="3"/>
      <c r="CI543" s="3"/>
      <c r="CJ543" s="3"/>
      <c r="CK543" s="3"/>
      <c r="CL543" s="3"/>
      <c r="CM543" s="3"/>
      <c r="CN543" s="3"/>
    </row>
    <row r="544" spans="1:92" x14ac:dyDescent="0.3">
      <c r="A544" s="13"/>
      <c r="B544" s="3"/>
      <c r="C544" s="3"/>
      <c r="D544" s="3"/>
      <c r="E544" s="3"/>
      <c r="F544" s="3"/>
      <c r="G544" s="3"/>
      <c r="H544" s="3"/>
      <c r="I544" s="3"/>
      <c r="J544" s="1"/>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c r="AZ544" s="3"/>
      <c r="BA544" s="3"/>
      <c r="BB544" s="3"/>
      <c r="BC544" s="3"/>
      <c r="BD544" s="3"/>
      <c r="BE544" s="3"/>
      <c r="BF544" s="3"/>
      <c r="BG544" s="3"/>
      <c r="BH544" s="3"/>
      <c r="BI544" s="3"/>
      <c r="BJ544" s="3"/>
      <c r="BK544" s="3"/>
      <c r="BL544" s="3"/>
      <c r="BM544" s="3"/>
      <c r="BN544" s="3"/>
      <c r="BO544" s="3"/>
      <c r="BP544" s="3"/>
      <c r="BQ544" s="3"/>
      <c r="BR544" s="3"/>
      <c r="BS544" s="3"/>
      <c r="BT544" s="3"/>
      <c r="BU544" s="3"/>
      <c r="BV544" s="3"/>
      <c r="BW544" s="3"/>
      <c r="BX544" s="3"/>
      <c r="BY544" s="3"/>
      <c r="BZ544" s="3"/>
      <c r="CA544" s="3"/>
      <c r="CB544" s="3"/>
      <c r="CC544" s="3"/>
      <c r="CD544" s="3"/>
      <c r="CE544" s="3"/>
      <c r="CF544" s="3"/>
      <c r="CG544" s="3"/>
      <c r="CH544" s="3"/>
      <c r="CI544" s="3"/>
      <c r="CJ544" s="3"/>
      <c r="CK544" s="3"/>
      <c r="CL544" s="3"/>
      <c r="CM544" s="3"/>
      <c r="CN544" s="3"/>
    </row>
    <row r="545" spans="1:92" x14ac:dyDescent="0.3">
      <c r="A545" s="13"/>
      <c r="B545" s="3"/>
      <c r="C545" s="3"/>
      <c r="D545" s="3"/>
      <c r="E545" s="3"/>
      <c r="F545" s="3"/>
      <c r="G545" s="3"/>
      <c r="H545" s="3"/>
      <c r="I545" s="3"/>
      <c r="J545" s="1"/>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c r="AZ545" s="3"/>
      <c r="BA545" s="3"/>
      <c r="BB545" s="3"/>
      <c r="BC545" s="3"/>
      <c r="BD545" s="3"/>
      <c r="BE545" s="3"/>
      <c r="BF545" s="3"/>
      <c r="BG545" s="3"/>
      <c r="BH545" s="3"/>
      <c r="BI545" s="3"/>
      <c r="BJ545" s="3"/>
      <c r="BK545" s="3"/>
      <c r="BL545" s="3"/>
      <c r="BM545" s="3"/>
      <c r="BN545" s="3"/>
      <c r="BO545" s="3"/>
      <c r="BP545" s="3"/>
      <c r="BQ545" s="3"/>
      <c r="BR545" s="3"/>
      <c r="BS545" s="3"/>
      <c r="BT545" s="3"/>
      <c r="BU545" s="3"/>
      <c r="BV545" s="3"/>
      <c r="BW545" s="3"/>
      <c r="BX545" s="3"/>
      <c r="BY545" s="3"/>
      <c r="BZ545" s="3"/>
      <c r="CA545" s="3"/>
      <c r="CB545" s="3"/>
      <c r="CC545" s="3"/>
      <c r="CD545" s="3"/>
      <c r="CE545" s="3"/>
      <c r="CF545" s="3"/>
      <c r="CG545" s="3"/>
      <c r="CH545" s="3"/>
      <c r="CI545" s="3"/>
      <c r="CJ545" s="3"/>
      <c r="CK545" s="3"/>
      <c r="CL545" s="3"/>
      <c r="CM545" s="3"/>
      <c r="CN545" s="3"/>
    </row>
    <row r="546" spans="1:92" x14ac:dyDescent="0.3">
      <c r="A546" s="13"/>
      <c r="B546" s="3"/>
      <c r="C546" s="3"/>
      <c r="D546" s="3"/>
      <c r="E546" s="3"/>
      <c r="F546" s="3"/>
      <c r="G546" s="3"/>
      <c r="H546" s="3"/>
      <c r="I546" s="3"/>
      <c r="J546" s="1"/>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c r="AZ546" s="3"/>
      <c r="BA546" s="3"/>
      <c r="BB546" s="3"/>
      <c r="BC546" s="3"/>
      <c r="BD546" s="3"/>
      <c r="BE546" s="3"/>
      <c r="BF546" s="3"/>
      <c r="BG546" s="3"/>
      <c r="BH546" s="3"/>
      <c r="BI546" s="3"/>
      <c r="BJ546" s="3"/>
      <c r="BK546" s="3"/>
      <c r="BL546" s="3"/>
      <c r="BM546" s="3"/>
      <c r="BN546" s="3"/>
      <c r="BO546" s="3"/>
      <c r="BP546" s="3"/>
      <c r="BQ546" s="3"/>
      <c r="BR546" s="3"/>
      <c r="BS546" s="3"/>
      <c r="BT546" s="3"/>
      <c r="BU546" s="3"/>
      <c r="BV546" s="3"/>
      <c r="BW546" s="3"/>
      <c r="BX546" s="3"/>
      <c r="BY546" s="3"/>
      <c r="BZ546" s="3"/>
      <c r="CA546" s="3"/>
      <c r="CB546" s="3"/>
      <c r="CC546" s="3"/>
      <c r="CD546" s="3"/>
      <c r="CE546" s="3"/>
      <c r="CF546" s="3"/>
      <c r="CG546" s="3"/>
      <c r="CH546" s="3"/>
      <c r="CI546" s="3"/>
      <c r="CJ546" s="3"/>
      <c r="CK546" s="3"/>
      <c r="CL546" s="3"/>
      <c r="CM546" s="3"/>
      <c r="CN546" s="3"/>
    </row>
    <row r="547" spans="1:92" x14ac:dyDescent="0.3">
      <c r="A547" s="13"/>
      <c r="B547" s="3"/>
      <c r="C547" s="3"/>
      <c r="D547" s="3"/>
      <c r="E547" s="3"/>
      <c r="F547" s="3"/>
      <c r="G547" s="3"/>
      <c r="H547" s="3"/>
      <c r="I547" s="3"/>
      <c r="J547" s="1"/>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c r="BA547" s="3"/>
      <c r="BB547" s="3"/>
      <c r="BC547" s="3"/>
      <c r="BD547" s="3"/>
      <c r="BE547" s="3"/>
      <c r="BF547" s="3"/>
      <c r="BG547" s="3"/>
      <c r="BH547" s="3"/>
      <c r="BI547" s="3"/>
      <c r="BJ547" s="3"/>
      <c r="BK547" s="3"/>
      <c r="BL547" s="3"/>
      <c r="BM547" s="3"/>
      <c r="BN547" s="3"/>
      <c r="BO547" s="3"/>
      <c r="BP547" s="3"/>
      <c r="BQ547" s="3"/>
      <c r="BR547" s="3"/>
      <c r="BS547" s="3"/>
      <c r="BT547" s="3"/>
      <c r="BU547" s="3"/>
      <c r="BV547" s="3"/>
      <c r="BW547" s="3"/>
      <c r="BX547" s="3"/>
      <c r="BY547" s="3"/>
      <c r="BZ547" s="3"/>
      <c r="CA547" s="3"/>
      <c r="CB547" s="3"/>
      <c r="CC547" s="3"/>
      <c r="CD547" s="3"/>
      <c r="CE547" s="3"/>
      <c r="CF547" s="3"/>
      <c r="CG547" s="3"/>
      <c r="CH547" s="3"/>
      <c r="CI547" s="3"/>
      <c r="CJ547" s="3"/>
      <c r="CK547" s="3"/>
      <c r="CL547" s="3"/>
      <c r="CM547" s="3"/>
      <c r="CN547" s="3"/>
    </row>
    <row r="548" spans="1:92" x14ac:dyDescent="0.3">
      <c r="A548" s="13"/>
      <c r="B548" s="3"/>
      <c r="C548" s="3"/>
      <c r="D548" s="3"/>
      <c r="E548" s="3"/>
      <c r="F548" s="3"/>
      <c r="G548" s="3"/>
      <c r="H548" s="3"/>
      <c r="I548" s="3"/>
      <c r="J548" s="1"/>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c r="AZ548" s="3"/>
      <c r="BA548" s="3"/>
      <c r="BB548" s="3"/>
      <c r="BC548" s="3"/>
      <c r="BD548" s="3"/>
      <c r="BE548" s="3"/>
      <c r="BF548" s="3"/>
      <c r="BG548" s="3"/>
      <c r="BH548" s="3"/>
      <c r="BI548" s="3"/>
      <c r="BJ548" s="3"/>
      <c r="BK548" s="3"/>
      <c r="BL548" s="3"/>
      <c r="BM548" s="3"/>
      <c r="BN548" s="3"/>
      <c r="BO548" s="3"/>
      <c r="BP548" s="3"/>
      <c r="BQ548" s="3"/>
      <c r="BR548" s="3"/>
      <c r="BS548" s="3"/>
      <c r="BT548" s="3"/>
      <c r="BU548" s="3"/>
      <c r="BV548" s="3"/>
      <c r="BW548" s="3"/>
      <c r="BX548" s="3"/>
      <c r="BY548" s="3"/>
      <c r="BZ548" s="3"/>
      <c r="CA548" s="3"/>
      <c r="CB548" s="3"/>
      <c r="CC548" s="3"/>
      <c r="CD548" s="3"/>
      <c r="CE548" s="3"/>
      <c r="CF548" s="3"/>
      <c r="CG548" s="3"/>
      <c r="CH548" s="3"/>
      <c r="CI548" s="3"/>
      <c r="CJ548" s="3"/>
      <c r="CK548" s="3"/>
      <c r="CL548" s="3"/>
      <c r="CM548" s="3"/>
      <c r="CN548" s="3"/>
    </row>
    <row r="549" spans="1:92" x14ac:dyDescent="0.3">
      <c r="A549" s="13"/>
      <c r="B549" s="3"/>
      <c r="C549" s="3"/>
      <c r="D549" s="3"/>
      <c r="E549" s="3"/>
      <c r="F549" s="3"/>
      <c r="G549" s="3"/>
      <c r="H549" s="3"/>
      <c r="I549" s="3"/>
      <c r="J549" s="1"/>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c r="AZ549" s="3"/>
      <c r="BA549" s="3"/>
      <c r="BB549" s="3"/>
      <c r="BC549" s="3"/>
      <c r="BD549" s="3"/>
      <c r="BE549" s="3"/>
      <c r="BF549" s="3"/>
      <c r="BG549" s="3"/>
      <c r="BH549" s="3"/>
      <c r="BI549" s="3"/>
      <c r="BJ549" s="3"/>
      <c r="BK549" s="3"/>
      <c r="BL549" s="3"/>
      <c r="BM549" s="3"/>
      <c r="BN549" s="3"/>
      <c r="BO549" s="3"/>
      <c r="BP549" s="3"/>
      <c r="BQ549" s="3"/>
      <c r="BR549" s="3"/>
      <c r="BS549" s="3"/>
      <c r="BT549" s="3"/>
      <c r="BU549" s="3"/>
      <c r="BV549" s="3"/>
      <c r="BW549" s="3"/>
      <c r="BX549" s="3"/>
      <c r="BY549" s="3"/>
      <c r="BZ549" s="3"/>
      <c r="CA549" s="3"/>
      <c r="CB549" s="3"/>
      <c r="CC549" s="3"/>
      <c r="CD549" s="3"/>
      <c r="CE549" s="3"/>
      <c r="CF549" s="3"/>
      <c r="CG549" s="3"/>
      <c r="CH549" s="3"/>
      <c r="CI549" s="3"/>
      <c r="CJ549" s="3"/>
      <c r="CK549" s="3"/>
      <c r="CL549" s="3"/>
      <c r="CM549" s="3"/>
      <c r="CN549" s="3"/>
    </row>
    <row r="550" spans="1:92" x14ac:dyDescent="0.3">
      <c r="A550" s="13"/>
      <c r="B550" s="3"/>
      <c r="C550" s="3"/>
      <c r="D550" s="3"/>
      <c r="E550" s="3"/>
      <c r="F550" s="3"/>
      <c r="G550" s="3"/>
      <c r="H550" s="3"/>
      <c r="I550" s="3"/>
      <c r="J550" s="1"/>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c r="AZ550" s="3"/>
      <c r="BA550" s="3"/>
      <c r="BB550" s="3"/>
      <c r="BC550" s="3"/>
      <c r="BD550" s="3"/>
      <c r="BE550" s="3"/>
      <c r="BF550" s="3"/>
      <c r="BG550" s="3"/>
      <c r="BH550" s="3"/>
      <c r="BI550" s="3"/>
      <c r="BJ550" s="3"/>
      <c r="BK550" s="3"/>
      <c r="BL550" s="3"/>
      <c r="BM550" s="3"/>
      <c r="BN550" s="3"/>
      <c r="BO550" s="3"/>
      <c r="BP550" s="3"/>
      <c r="BQ550" s="3"/>
      <c r="BR550" s="3"/>
      <c r="BS550" s="3"/>
      <c r="BT550" s="3"/>
      <c r="BU550" s="3"/>
      <c r="BV550" s="3"/>
      <c r="BW550" s="3"/>
      <c r="BX550" s="3"/>
      <c r="BY550" s="3"/>
      <c r="BZ550" s="3"/>
      <c r="CA550" s="3"/>
      <c r="CB550" s="3"/>
      <c r="CC550" s="3"/>
      <c r="CD550" s="3"/>
      <c r="CE550" s="3"/>
      <c r="CF550" s="3"/>
      <c r="CG550" s="3"/>
      <c r="CH550" s="3"/>
      <c r="CI550" s="3"/>
      <c r="CJ550" s="3"/>
      <c r="CK550" s="3"/>
      <c r="CL550" s="3"/>
      <c r="CM550" s="3"/>
      <c r="CN550" s="3"/>
    </row>
    <row r="551" spans="1:92" x14ac:dyDescent="0.3">
      <c r="A551" s="13"/>
      <c r="B551" s="3"/>
      <c r="C551" s="3"/>
      <c r="D551" s="3"/>
      <c r="E551" s="3"/>
      <c r="F551" s="3"/>
      <c r="G551" s="3"/>
      <c r="H551" s="3"/>
      <c r="I551" s="3"/>
      <c r="J551" s="1"/>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c r="AZ551" s="3"/>
      <c r="BA551" s="3"/>
      <c r="BB551" s="3"/>
      <c r="BC551" s="3"/>
      <c r="BD551" s="3"/>
      <c r="BE551" s="3"/>
      <c r="BF551" s="3"/>
      <c r="BG551" s="3"/>
      <c r="BH551" s="3"/>
      <c r="BI551" s="3"/>
      <c r="BJ551" s="3"/>
      <c r="BK551" s="3"/>
      <c r="BL551" s="3"/>
      <c r="BM551" s="3"/>
      <c r="BN551" s="3"/>
      <c r="BO551" s="3"/>
      <c r="BP551" s="3"/>
      <c r="BQ551" s="3"/>
      <c r="BR551" s="3"/>
      <c r="BS551" s="3"/>
      <c r="BT551" s="3"/>
      <c r="BU551" s="3"/>
      <c r="BV551" s="3"/>
      <c r="BW551" s="3"/>
      <c r="BX551" s="3"/>
      <c r="BY551" s="3"/>
      <c r="BZ551" s="3"/>
      <c r="CA551" s="3"/>
      <c r="CB551" s="3"/>
      <c r="CC551" s="3"/>
      <c r="CD551" s="3"/>
      <c r="CE551" s="3"/>
      <c r="CF551" s="3"/>
      <c r="CG551" s="3"/>
      <c r="CH551" s="3"/>
      <c r="CI551" s="3"/>
      <c r="CJ551" s="3"/>
      <c r="CK551" s="3"/>
      <c r="CL551" s="3"/>
      <c r="CM551" s="3"/>
      <c r="CN551" s="3"/>
    </row>
    <row r="552" spans="1:92" x14ac:dyDescent="0.3">
      <c r="A552" s="13"/>
      <c r="B552" s="3"/>
      <c r="C552" s="3"/>
      <c r="D552" s="3"/>
      <c r="E552" s="3"/>
      <c r="F552" s="3"/>
      <c r="G552" s="3"/>
      <c r="H552" s="3"/>
      <c r="I552" s="3"/>
      <c r="J552" s="1"/>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c r="AZ552" s="3"/>
      <c r="BA552" s="3"/>
      <c r="BB552" s="3"/>
      <c r="BC552" s="3"/>
      <c r="BD552" s="3"/>
      <c r="BE552" s="3"/>
      <c r="BF552" s="3"/>
      <c r="BG552" s="3"/>
      <c r="BH552" s="3"/>
      <c r="BI552" s="3"/>
      <c r="BJ552" s="3"/>
      <c r="BK552" s="3"/>
      <c r="BL552" s="3"/>
      <c r="BM552" s="3"/>
      <c r="BN552" s="3"/>
      <c r="BO552" s="3"/>
      <c r="BP552" s="3"/>
      <c r="BQ552" s="3"/>
      <c r="BR552" s="3"/>
      <c r="BS552" s="3"/>
      <c r="BT552" s="3"/>
      <c r="BU552" s="3"/>
      <c r="BV552" s="3"/>
      <c r="BW552" s="3"/>
      <c r="BX552" s="3"/>
      <c r="BY552" s="3"/>
      <c r="BZ552" s="3"/>
      <c r="CA552" s="3"/>
      <c r="CB552" s="3"/>
      <c r="CC552" s="3"/>
      <c r="CD552" s="3"/>
      <c r="CE552" s="3"/>
      <c r="CF552" s="3"/>
      <c r="CG552" s="3"/>
      <c r="CH552" s="3"/>
      <c r="CI552" s="3"/>
      <c r="CJ552" s="3"/>
      <c r="CK552" s="3"/>
      <c r="CL552" s="3"/>
      <c r="CM552" s="3"/>
      <c r="CN552" s="3"/>
    </row>
    <row r="553" spans="1:92" x14ac:dyDescent="0.3">
      <c r="A553" s="13"/>
      <c r="B553" s="3"/>
      <c r="C553" s="3"/>
      <c r="D553" s="3"/>
      <c r="E553" s="3"/>
      <c r="F553" s="3"/>
      <c r="G553" s="3"/>
      <c r="H553" s="3"/>
      <c r="I553" s="3"/>
      <c r="J553" s="1"/>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c r="AZ553" s="3"/>
      <c r="BA553" s="3"/>
      <c r="BB553" s="3"/>
      <c r="BC553" s="3"/>
      <c r="BD553" s="3"/>
      <c r="BE553" s="3"/>
      <c r="BF553" s="3"/>
      <c r="BG553" s="3"/>
      <c r="BH553" s="3"/>
      <c r="BI553" s="3"/>
      <c r="BJ553" s="3"/>
      <c r="BK553" s="3"/>
      <c r="BL553" s="3"/>
      <c r="BM553" s="3"/>
      <c r="BN553" s="3"/>
      <c r="BO553" s="3"/>
      <c r="BP553" s="3"/>
      <c r="BQ553" s="3"/>
      <c r="BR553" s="3"/>
      <c r="BS553" s="3"/>
      <c r="BT553" s="3"/>
      <c r="BU553" s="3"/>
      <c r="BV553" s="3"/>
      <c r="BW553" s="3"/>
      <c r="BX553" s="3"/>
      <c r="BY553" s="3"/>
      <c r="BZ553" s="3"/>
      <c r="CA553" s="3"/>
      <c r="CB553" s="3"/>
      <c r="CC553" s="3"/>
      <c r="CD553" s="3"/>
      <c r="CE553" s="3"/>
      <c r="CF553" s="3"/>
      <c r="CG553" s="3"/>
      <c r="CH553" s="3"/>
      <c r="CI553" s="3"/>
      <c r="CJ553" s="3"/>
      <c r="CK553" s="3"/>
      <c r="CL553" s="3"/>
      <c r="CM553" s="3"/>
      <c r="CN553" s="3"/>
    </row>
    <row r="554" spans="1:92" x14ac:dyDescent="0.3">
      <c r="A554" s="13"/>
      <c r="B554" s="3"/>
      <c r="C554" s="3"/>
      <c r="D554" s="3"/>
      <c r="E554" s="3"/>
      <c r="F554" s="3"/>
      <c r="G554" s="3"/>
      <c r="H554" s="3"/>
      <c r="I554" s="3"/>
      <c r="J554" s="1"/>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c r="AZ554" s="3"/>
      <c r="BA554" s="3"/>
      <c r="BB554" s="3"/>
      <c r="BC554" s="3"/>
      <c r="BD554" s="3"/>
      <c r="BE554" s="3"/>
      <c r="BF554" s="3"/>
      <c r="BG554" s="3"/>
      <c r="BH554" s="3"/>
      <c r="BI554" s="3"/>
      <c r="BJ554" s="3"/>
      <c r="BK554" s="3"/>
      <c r="BL554" s="3"/>
      <c r="BM554" s="3"/>
      <c r="BN554" s="3"/>
      <c r="BO554" s="3"/>
      <c r="BP554" s="3"/>
      <c r="BQ554" s="3"/>
      <c r="BR554" s="3"/>
      <c r="BS554" s="3"/>
      <c r="BT554" s="3"/>
      <c r="BU554" s="3"/>
      <c r="BV554" s="3"/>
      <c r="BW554" s="3"/>
      <c r="BX554" s="3"/>
      <c r="BY554" s="3"/>
      <c r="BZ554" s="3"/>
      <c r="CA554" s="3"/>
      <c r="CB554" s="3"/>
      <c r="CC554" s="3"/>
      <c r="CD554" s="3"/>
      <c r="CE554" s="3"/>
      <c r="CF554" s="3"/>
      <c r="CG554" s="3"/>
      <c r="CH554" s="3"/>
      <c r="CI554" s="3"/>
      <c r="CJ554" s="3"/>
      <c r="CK554" s="3"/>
      <c r="CL554" s="3"/>
      <c r="CM554" s="3"/>
      <c r="CN554" s="3"/>
    </row>
    <row r="555" spans="1:92" x14ac:dyDescent="0.3">
      <c r="A555" s="13"/>
      <c r="B555" s="3"/>
      <c r="C555" s="3"/>
      <c r="D555" s="3"/>
      <c r="E555" s="3"/>
      <c r="F555" s="3"/>
      <c r="G555" s="3"/>
      <c r="H555" s="3"/>
      <c r="I555" s="3"/>
      <c r="J555" s="1"/>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c r="AZ555" s="3"/>
      <c r="BA555" s="3"/>
      <c r="BB555" s="3"/>
      <c r="BC555" s="3"/>
      <c r="BD555" s="3"/>
      <c r="BE555" s="3"/>
      <c r="BF555" s="3"/>
      <c r="BG555" s="3"/>
      <c r="BH555" s="3"/>
      <c r="BI555" s="3"/>
      <c r="BJ555" s="3"/>
      <c r="BK555" s="3"/>
      <c r="BL555" s="3"/>
      <c r="BM555" s="3"/>
      <c r="BN555" s="3"/>
      <c r="BO555" s="3"/>
      <c r="BP555" s="3"/>
      <c r="BQ555" s="3"/>
      <c r="BR555" s="3"/>
      <c r="BS555" s="3"/>
      <c r="BT555" s="3"/>
      <c r="BU555" s="3"/>
      <c r="BV555" s="3"/>
      <c r="BW555" s="3"/>
      <c r="BX555" s="3"/>
      <c r="BY555" s="3"/>
      <c r="BZ555" s="3"/>
      <c r="CA555" s="3"/>
      <c r="CB555" s="3"/>
      <c r="CC555" s="3"/>
      <c r="CD555" s="3"/>
      <c r="CE555" s="3"/>
      <c r="CF555" s="3"/>
      <c r="CG555" s="3"/>
      <c r="CH555" s="3"/>
      <c r="CI555" s="3"/>
      <c r="CJ555" s="3"/>
      <c r="CK555" s="3"/>
      <c r="CL555" s="3"/>
      <c r="CM555" s="3"/>
      <c r="CN555" s="3"/>
    </row>
    <row r="556" spans="1:92" x14ac:dyDescent="0.3">
      <c r="A556" s="13"/>
      <c r="B556" s="3"/>
      <c r="C556" s="3"/>
      <c r="D556" s="3"/>
      <c r="E556" s="3"/>
      <c r="F556" s="3"/>
      <c r="G556" s="3"/>
      <c r="H556" s="3"/>
      <c r="I556" s="3"/>
      <c r="J556" s="1"/>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c r="AZ556" s="3"/>
      <c r="BA556" s="3"/>
      <c r="BB556" s="3"/>
      <c r="BC556" s="3"/>
      <c r="BD556" s="3"/>
      <c r="BE556" s="3"/>
      <c r="BF556" s="3"/>
      <c r="BG556" s="3"/>
      <c r="BH556" s="3"/>
      <c r="BI556" s="3"/>
      <c r="BJ556" s="3"/>
      <c r="BK556" s="3"/>
      <c r="BL556" s="3"/>
      <c r="BM556" s="3"/>
      <c r="BN556" s="3"/>
      <c r="BO556" s="3"/>
      <c r="BP556" s="3"/>
      <c r="BQ556" s="3"/>
      <c r="BR556" s="3"/>
      <c r="BS556" s="3"/>
      <c r="BT556" s="3"/>
      <c r="BU556" s="3"/>
      <c r="BV556" s="3"/>
      <c r="BW556" s="3"/>
      <c r="BX556" s="3"/>
      <c r="BY556" s="3"/>
      <c r="BZ556" s="3"/>
      <c r="CA556" s="3"/>
      <c r="CB556" s="3"/>
      <c r="CC556" s="3"/>
      <c r="CD556" s="3"/>
      <c r="CE556" s="3"/>
      <c r="CF556" s="3"/>
      <c r="CG556" s="3"/>
      <c r="CH556" s="3"/>
      <c r="CI556" s="3"/>
      <c r="CJ556" s="3"/>
      <c r="CK556" s="3"/>
      <c r="CL556" s="3"/>
      <c r="CM556" s="3"/>
      <c r="CN556" s="3"/>
    </row>
    <row r="557" spans="1:92" x14ac:dyDescent="0.3">
      <c r="A557" s="13"/>
      <c r="B557" s="3"/>
      <c r="C557" s="3"/>
      <c r="D557" s="3"/>
      <c r="E557" s="3"/>
      <c r="F557" s="3"/>
      <c r="G557" s="3"/>
      <c r="H557" s="3"/>
      <c r="I557" s="3"/>
      <c r="J557" s="1"/>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c r="AZ557" s="3"/>
      <c r="BA557" s="3"/>
      <c r="BB557" s="3"/>
      <c r="BC557" s="3"/>
      <c r="BD557" s="3"/>
      <c r="BE557" s="3"/>
      <c r="BF557" s="3"/>
      <c r="BG557" s="3"/>
      <c r="BH557" s="3"/>
      <c r="BI557" s="3"/>
      <c r="BJ557" s="3"/>
      <c r="BK557" s="3"/>
      <c r="BL557" s="3"/>
      <c r="BM557" s="3"/>
      <c r="BN557" s="3"/>
      <c r="BO557" s="3"/>
      <c r="BP557" s="3"/>
      <c r="BQ557" s="3"/>
      <c r="BR557" s="3"/>
      <c r="BS557" s="3"/>
      <c r="BT557" s="3"/>
      <c r="BU557" s="3"/>
      <c r="BV557" s="3"/>
      <c r="BW557" s="3"/>
      <c r="BX557" s="3"/>
      <c r="BY557" s="3"/>
      <c r="BZ557" s="3"/>
      <c r="CA557" s="3"/>
      <c r="CB557" s="3"/>
      <c r="CC557" s="3"/>
      <c r="CD557" s="3"/>
      <c r="CE557" s="3"/>
      <c r="CF557" s="3"/>
      <c r="CG557" s="3"/>
      <c r="CH557" s="3"/>
      <c r="CI557" s="3"/>
      <c r="CJ557" s="3"/>
      <c r="CK557" s="3"/>
      <c r="CL557" s="3"/>
      <c r="CM557" s="3"/>
      <c r="CN557" s="3"/>
    </row>
    <row r="558" spans="1:92" x14ac:dyDescent="0.3">
      <c r="A558" s="13"/>
      <c r="B558" s="3"/>
      <c r="C558" s="3"/>
      <c r="D558" s="3"/>
      <c r="E558" s="3"/>
      <c r="F558" s="3"/>
      <c r="G558" s="3"/>
      <c r="H558" s="3"/>
      <c r="I558" s="3"/>
      <c r="J558" s="1"/>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c r="AZ558" s="3"/>
      <c r="BA558" s="3"/>
      <c r="BB558" s="3"/>
      <c r="BC558" s="3"/>
      <c r="BD558" s="3"/>
      <c r="BE558" s="3"/>
      <c r="BF558" s="3"/>
      <c r="BG558" s="3"/>
      <c r="BH558" s="3"/>
      <c r="BI558" s="3"/>
      <c r="BJ558" s="3"/>
      <c r="BK558" s="3"/>
      <c r="BL558" s="3"/>
      <c r="BM558" s="3"/>
      <c r="BN558" s="3"/>
      <c r="BO558" s="3"/>
      <c r="BP558" s="3"/>
      <c r="BQ558" s="3"/>
      <c r="BR558" s="3"/>
      <c r="BS558" s="3"/>
      <c r="BT558" s="3"/>
      <c r="BU558" s="3"/>
      <c r="BV558" s="3"/>
      <c r="BW558" s="3"/>
      <c r="BX558" s="3"/>
      <c r="BY558" s="3"/>
      <c r="BZ558" s="3"/>
      <c r="CA558" s="3"/>
      <c r="CB558" s="3"/>
      <c r="CC558" s="3"/>
      <c r="CD558" s="3"/>
      <c r="CE558" s="3"/>
      <c r="CF558" s="3"/>
      <c r="CG558" s="3"/>
      <c r="CH558" s="3"/>
      <c r="CI558" s="3"/>
      <c r="CJ558" s="3"/>
      <c r="CK558" s="3"/>
      <c r="CL558" s="3"/>
      <c r="CM558" s="3"/>
      <c r="CN558" s="3"/>
    </row>
    <row r="559" spans="1:92" x14ac:dyDescent="0.3">
      <c r="A559" s="13"/>
      <c r="B559" s="3"/>
      <c r="C559" s="3"/>
      <c r="D559" s="3"/>
      <c r="E559" s="3"/>
      <c r="F559" s="3"/>
      <c r="G559" s="3"/>
      <c r="H559" s="3"/>
      <c r="I559" s="3"/>
      <c r="J559" s="1"/>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c r="AZ559" s="3"/>
      <c r="BA559" s="3"/>
      <c r="BB559" s="3"/>
      <c r="BC559" s="3"/>
      <c r="BD559" s="3"/>
      <c r="BE559" s="3"/>
      <c r="BF559" s="3"/>
      <c r="BG559" s="3"/>
      <c r="BH559" s="3"/>
      <c r="BI559" s="3"/>
      <c r="BJ559" s="3"/>
      <c r="BK559" s="3"/>
      <c r="BL559" s="3"/>
      <c r="BM559" s="3"/>
      <c r="BN559" s="3"/>
      <c r="BO559" s="3"/>
      <c r="BP559" s="3"/>
      <c r="BQ559" s="3"/>
      <c r="BR559" s="3"/>
      <c r="BS559" s="3"/>
      <c r="BT559" s="3"/>
      <c r="BU559" s="3"/>
      <c r="BV559" s="3"/>
      <c r="BW559" s="3"/>
      <c r="BX559" s="3"/>
      <c r="BY559" s="3"/>
      <c r="BZ559" s="3"/>
      <c r="CA559" s="3"/>
      <c r="CB559" s="3"/>
      <c r="CC559" s="3"/>
      <c r="CD559" s="3"/>
      <c r="CE559" s="3"/>
      <c r="CF559" s="3"/>
      <c r="CG559" s="3"/>
      <c r="CH559" s="3"/>
      <c r="CI559" s="3"/>
      <c r="CJ559" s="3"/>
      <c r="CK559" s="3"/>
      <c r="CL559" s="3"/>
      <c r="CM559" s="3"/>
      <c r="CN559" s="3"/>
    </row>
    <row r="560" spans="1:92" x14ac:dyDescent="0.3">
      <c r="A560" s="13"/>
      <c r="B560" s="3"/>
      <c r="C560" s="3"/>
      <c r="D560" s="3"/>
      <c r="E560" s="3"/>
      <c r="F560" s="3"/>
      <c r="G560" s="3"/>
      <c r="H560" s="3"/>
      <c r="I560" s="3"/>
      <c r="J560" s="1"/>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c r="AZ560" s="3"/>
      <c r="BA560" s="3"/>
      <c r="BB560" s="3"/>
      <c r="BC560" s="3"/>
      <c r="BD560" s="3"/>
      <c r="BE560" s="3"/>
      <c r="BF560" s="3"/>
      <c r="BG560" s="3"/>
      <c r="BH560" s="3"/>
      <c r="BI560" s="3"/>
      <c r="BJ560" s="3"/>
      <c r="BK560" s="3"/>
      <c r="BL560" s="3"/>
      <c r="BM560" s="3"/>
      <c r="BN560" s="3"/>
      <c r="BO560" s="3"/>
      <c r="BP560" s="3"/>
      <c r="BQ560" s="3"/>
      <c r="BR560" s="3"/>
      <c r="BS560" s="3"/>
      <c r="BT560" s="3"/>
      <c r="BU560" s="3"/>
      <c r="BV560" s="3"/>
      <c r="BW560" s="3"/>
      <c r="BX560" s="3"/>
      <c r="BY560" s="3"/>
      <c r="BZ560" s="3"/>
      <c r="CA560" s="3"/>
      <c r="CB560" s="3"/>
      <c r="CC560" s="3"/>
      <c r="CD560" s="3"/>
      <c r="CE560" s="3"/>
      <c r="CF560" s="3"/>
      <c r="CG560" s="3"/>
      <c r="CH560" s="3"/>
      <c r="CI560" s="3"/>
      <c r="CJ560" s="3"/>
      <c r="CK560" s="3"/>
      <c r="CL560" s="3"/>
      <c r="CM560" s="3"/>
      <c r="CN560" s="3"/>
    </row>
    <row r="561" spans="1:92" x14ac:dyDescent="0.3">
      <c r="A561" s="13"/>
      <c r="B561" s="3"/>
      <c r="C561" s="3"/>
      <c r="D561" s="3"/>
      <c r="E561" s="3"/>
      <c r="F561" s="3"/>
      <c r="G561" s="3"/>
      <c r="H561" s="3"/>
      <c r="I561" s="3"/>
      <c r="J561" s="1"/>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c r="AZ561" s="3"/>
      <c r="BA561" s="3"/>
      <c r="BB561" s="3"/>
      <c r="BC561" s="3"/>
      <c r="BD561" s="3"/>
      <c r="BE561" s="3"/>
      <c r="BF561" s="3"/>
      <c r="BG561" s="3"/>
      <c r="BH561" s="3"/>
      <c r="BI561" s="3"/>
      <c r="BJ561" s="3"/>
      <c r="BK561" s="3"/>
      <c r="BL561" s="3"/>
      <c r="BM561" s="3"/>
      <c r="BN561" s="3"/>
      <c r="BO561" s="3"/>
      <c r="BP561" s="3"/>
      <c r="BQ561" s="3"/>
      <c r="BR561" s="3"/>
      <c r="BS561" s="3"/>
      <c r="BT561" s="3"/>
      <c r="BU561" s="3"/>
      <c r="BV561" s="3"/>
      <c r="BW561" s="3"/>
      <c r="BX561" s="3"/>
      <c r="BY561" s="3"/>
      <c r="BZ561" s="3"/>
      <c r="CA561" s="3"/>
      <c r="CB561" s="3"/>
      <c r="CC561" s="3"/>
      <c r="CD561" s="3"/>
      <c r="CE561" s="3"/>
      <c r="CF561" s="3"/>
      <c r="CG561" s="3"/>
      <c r="CH561" s="3"/>
      <c r="CI561" s="3"/>
      <c r="CJ561" s="3"/>
      <c r="CK561" s="3"/>
      <c r="CL561" s="3"/>
      <c r="CM561" s="3"/>
      <c r="CN561" s="3"/>
    </row>
    <row r="562" spans="1:92" x14ac:dyDescent="0.3">
      <c r="A562" s="13"/>
      <c r="B562" s="3"/>
      <c r="C562" s="3"/>
      <c r="D562" s="3"/>
      <c r="E562" s="3"/>
      <c r="F562" s="3"/>
      <c r="G562" s="3"/>
      <c r="H562" s="3"/>
      <c r="I562" s="3"/>
      <c r="J562" s="1"/>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c r="AZ562" s="3"/>
      <c r="BA562" s="3"/>
      <c r="BB562" s="3"/>
      <c r="BC562" s="3"/>
      <c r="BD562" s="3"/>
      <c r="BE562" s="3"/>
      <c r="BF562" s="3"/>
      <c r="BG562" s="3"/>
      <c r="BH562" s="3"/>
      <c r="BI562" s="3"/>
      <c r="BJ562" s="3"/>
      <c r="BK562" s="3"/>
      <c r="BL562" s="3"/>
      <c r="BM562" s="3"/>
      <c r="BN562" s="3"/>
      <c r="BO562" s="3"/>
      <c r="BP562" s="3"/>
      <c r="BQ562" s="3"/>
      <c r="BR562" s="3"/>
      <c r="BS562" s="3"/>
      <c r="BT562" s="3"/>
      <c r="BU562" s="3"/>
      <c r="BV562" s="3"/>
      <c r="BW562" s="3"/>
      <c r="BX562" s="3"/>
      <c r="BY562" s="3"/>
      <c r="BZ562" s="3"/>
      <c r="CA562" s="3"/>
      <c r="CB562" s="3"/>
      <c r="CC562" s="3"/>
      <c r="CD562" s="3"/>
      <c r="CE562" s="3"/>
      <c r="CF562" s="3"/>
      <c r="CG562" s="3"/>
      <c r="CH562" s="3"/>
      <c r="CI562" s="3"/>
      <c r="CJ562" s="3"/>
      <c r="CK562" s="3"/>
      <c r="CL562" s="3"/>
      <c r="CM562" s="3"/>
      <c r="CN562" s="3"/>
    </row>
    <row r="563" spans="1:92" x14ac:dyDescent="0.3">
      <c r="A563" s="13"/>
      <c r="B563" s="3"/>
      <c r="C563" s="3"/>
      <c r="D563" s="3"/>
      <c r="E563" s="3"/>
      <c r="F563" s="3"/>
      <c r="G563" s="3"/>
      <c r="H563" s="3"/>
      <c r="I563" s="3"/>
      <c r="J563" s="1"/>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c r="AZ563" s="3"/>
      <c r="BA563" s="3"/>
      <c r="BB563" s="3"/>
      <c r="BC563" s="3"/>
      <c r="BD563" s="3"/>
      <c r="BE563" s="3"/>
      <c r="BF563" s="3"/>
      <c r="BG563" s="3"/>
      <c r="BH563" s="3"/>
      <c r="BI563" s="3"/>
      <c r="BJ563" s="3"/>
      <c r="BK563" s="3"/>
      <c r="BL563" s="3"/>
      <c r="BM563" s="3"/>
      <c r="BN563" s="3"/>
      <c r="BO563" s="3"/>
      <c r="BP563" s="3"/>
      <c r="BQ563" s="3"/>
      <c r="BR563" s="3"/>
      <c r="BS563" s="3"/>
      <c r="BT563" s="3"/>
      <c r="BU563" s="3"/>
      <c r="BV563" s="3"/>
      <c r="BW563" s="3"/>
      <c r="BX563" s="3"/>
      <c r="BY563" s="3"/>
      <c r="BZ563" s="3"/>
      <c r="CA563" s="3"/>
      <c r="CB563" s="3"/>
      <c r="CC563" s="3"/>
      <c r="CD563" s="3"/>
      <c r="CE563" s="3"/>
      <c r="CF563" s="3"/>
      <c r="CG563" s="3"/>
      <c r="CH563" s="3"/>
      <c r="CI563" s="3"/>
      <c r="CJ563" s="3"/>
      <c r="CK563" s="3"/>
      <c r="CL563" s="3"/>
      <c r="CM563" s="3"/>
      <c r="CN563" s="3"/>
    </row>
    <row r="564" spans="1:92" x14ac:dyDescent="0.3">
      <c r="A564" s="13"/>
      <c r="B564" s="3"/>
      <c r="C564" s="3"/>
      <c r="D564" s="3"/>
      <c r="E564" s="3"/>
      <c r="F564" s="3"/>
      <c r="G564" s="3"/>
      <c r="H564" s="3"/>
      <c r="I564" s="3"/>
      <c r="J564" s="1"/>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c r="AZ564" s="3"/>
      <c r="BA564" s="3"/>
      <c r="BB564" s="3"/>
      <c r="BC564" s="3"/>
      <c r="BD564" s="3"/>
      <c r="BE564" s="3"/>
      <c r="BF564" s="3"/>
      <c r="BG564" s="3"/>
      <c r="BH564" s="3"/>
      <c r="BI564" s="3"/>
      <c r="BJ564" s="3"/>
      <c r="BK564" s="3"/>
      <c r="BL564" s="3"/>
      <c r="BM564" s="3"/>
      <c r="BN564" s="3"/>
      <c r="BO564" s="3"/>
      <c r="BP564" s="3"/>
      <c r="BQ564" s="3"/>
      <c r="BR564" s="3"/>
      <c r="BS564" s="3"/>
      <c r="BT564" s="3"/>
      <c r="BU564" s="3"/>
      <c r="BV564" s="3"/>
      <c r="BW564" s="3"/>
      <c r="BX564" s="3"/>
      <c r="BY564" s="3"/>
      <c r="BZ564" s="3"/>
      <c r="CA564" s="3"/>
      <c r="CB564" s="3"/>
      <c r="CC564" s="3"/>
      <c r="CD564" s="3"/>
      <c r="CE564" s="3"/>
      <c r="CF564" s="3"/>
      <c r="CG564" s="3"/>
      <c r="CH564" s="3"/>
      <c r="CI564" s="3"/>
      <c r="CJ564" s="3"/>
      <c r="CK564" s="3"/>
      <c r="CL564" s="3"/>
      <c r="CM564" s="3"/>
      <c r="CN564" s="3"/>
    </row>
    <row r="565" spans="1:92" x14ac:dyDescent="0.3">
      <c r="A565" s="13"/>
      <c r="B565" s="3"/>
      <c r="C565" s="3"/>
      <c r="D565" s="3"/>
      <c r="E565" s="3"/>
      <c r="F565" s="3"/>
      <c r="G565" s="3"/>
      <c r="H565" s="3"/>
      <c r="I565" s="3"/>
      <c r="J565" s="1"/>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c r="AZ565" s="3"/>
      <c r="BA565" s="3"/>
      <c r="BB565" s="3"/>
      <c r="BC565" s="3"/>
      <c r="BD565" s="3"/>
      <c r="BE565" s="3"/>
      <c r="BF565" s="3"/>
      <c r="BG565" s="3"/>
      <c r="BH565" s="3"/>
      <c r="BI565" s="3"/>
      <c r="BJ565" s="3"/>
      <c r="BK565" s="3"/>
      <c r="BL565" s="3"/>
      <c r="BM565" s="3"/>
      <c r="BN565" s="3"/>
      <c r="BO565" s="3"/>
      <c r="BP565" s="3"/>
      <c r="BQ565" s="3"/>
      <c r="BR565" s="3"/>
      <c r="BS565" s="3"/>
      <c r="BT565" s="3"/>
      <c r="BU565" s="3"/>
      <c r="BV565" s="3"/>
      <c r="BW565" s="3"/>
      <c r="BX565" s="3"/>
      <c r="BY565" s="3"/>
      <c r="BZ565" s="3"/>
      <c r="CA565" s="3"/>
      <c r="CB565" s="3"/>
      <c r="CC565" s="3"/>
      <c r="CD565" s="3"/>
      <c r="CE565" s="3"/>
      <c r="CF565" s="3"/>
      <c r="CG565" s="3"/>
      <c r="CH565" s="3"/>
      <c r="CI565" s="3"/>
      <c r="CJ565" s="3"/>
      <c r="CK565" s="3"/>
      <c r="CL565" s="3"/>
      <c r="CM565" s="3"/>
      <c r="CN565" s="3"/>
    </row>
    <row r="566" spans="1:92" x14ac:dyDescent="0.3">
      <c r="A566" s="13"/>
      <c r="B566" s="3"/>
      <c r="C566" s="3"/>
      <c r="D566" s="3"/>
      <c r="E566" s="3"/>
      <c r="F566" s="3"/>
      <c r="G566" s="3"/>
      <c r="H566" s="3"/>
      <c r="I566" s="3"/>
      <c r="J566" s="1"/>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c r="AZ566" s="3"/>
      <c r="BA566" s="3"/>
      <c r="BB566" s="3"/>
      <c r="BC566" s="3"/>
      <c r="BD566" s="3"/>
      <c r="BE566" s="3"/>
      <c r="BF566" s="3"/>
      <c r="BG566" s="3"/>
      <c r="BH566" s="3"/>
      <c r="BI566" s="3"/>
      <c r="BJ566" s="3"/>
      <c r="BK566" s="3"/>
      <c r="BL566" s="3"/>
      <c r="BM566" s="3"/>
      <c r="BN566" s="3"/>
      <c r="BO566" s="3"/>
      <c r="BP566" s="3"/>
      <c r="BQ566" s="3"/>
      <c r="BR566" s="3"/>
      <c r="BS566" s="3"/>
      <c r="BT566" s="3"/>
      <c r="BU566" s="3"/>
      <c r="BV566" s="3"/>
      <c r="BW566" s="3"/>
      <c r="BX566" s="3"/>
      <c r="BY566" s="3"/>
      <c r="BZ566" s="3"/>
      <c r="CA566" s="3"/>
      <c r="CB566" s="3"/>
      <c r="CC566" s="3"/>
      <c r="CD566" s="3"/>
      <c r="CE566" s="3"/>
      <c r="CF566" s="3"/>
      <c r="CG566" s="3"/>
      <c r="CH566" s="3"/>
      <c r="CI566" s="3"/>
      <c r="CJ566" s="3"/>
      <c r="CK566" s="3"/>
      <c r="CL566" s="3"/>
      <c r="CM566" s="3"/>
      <c r="CN566" s="3"/>
    </row>
    <row r="567" spans="1:92" x14ac:dyDescent="0.3">
      <c r="A567" s="13"/>
      <c r="B567" s="3"/>
      <c r="C567" s="3"/>
      <c r="D567" s="3"/>
      <c r="E567" s="3"/>
      <c r="F567" s="3"/>
      <c r="G567" s="3"/>
      <c r="H567" s="3"/>
      <c r="I567" s="3"/>
      <c r="J567" s="1"/>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c r="AZ567" s="3"/>
      <c r="BA567" s="3"/>
      <c r="BB567" s="3"/>
      <c r="BC567" s="3"/>
      <c r="BD567" s="3"/>
      <c r="BE567" s="3"/>
      <c r="BF567" s="3"/>
      <c r="BG567" s="3"/>
      <c r="BH567" s="3"/>
      <c r="BI567" s="3"/>
      <c r="BJ567" s="3"/>
      <c r="BK567" s="3"/>
      <c r="BL567" s="3"/>
      <c r="BM567" s="3"/>
      <c r="BN567" s="3"/>
      <c r="BO567" s="3"/>
      <c r="BP567" s="3"/>
      <c r="BQ567" s="3"/>
      <c r="BR567" s="3"/>
      <c r="BS567" s="3"/>
      <c r="BT567" s="3"/>
      <c r="BU567" s="3"/>
      <c r="BV567" s="3"/>
      <c r="BW567" s="3"/>
      <c r="BX567" s="3"/>
      <c r="BY567" s="3"/>
      <c r="BZ567" s="3"/>
      <c r="CA567" s="3"/>
      <c r="CB567" s="3"/>
      <c r="CC567" s="3"/>
      <c r="CD567" s="3"/>
      <c r="CE567" s="3"/>
      <c r="CF567" s="3"/>
      <c r="CG567" s="3"/>
      <c r="CH567" s="3"/>
      <c r="CI567" s="3"/>
      <c r="CJ567" s="3"/>
      <c r="CK567" s="3"/>
      <c r="CL567" s="3"/>
      <c r="CM567" s="3"/>
      <c r="CN567" s="3"/>
    </row>
    <row r="568" spans="1:92" x14ac:dyDescent="0.3">
      <c r="A568" s="13"/>
      <c r="B568" s="3"/>
      <c r="C568" s="3"/>
      <c r="D568" s="3"/>
      <c r="E568" s="3"/>
      <c r="F568" s="3"/>
      <c r="G568" s="3"/>
      <c r="H568" s="3"/>
      <c r="I568" s="3"/>
      <c r="J568" s="1"/>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c r="AZ568" s="3"/>
      <c r="BA568" s="3"/>
      <c r="BB568" s="3"/>
      <c r="BC568" s="3"/>
      <c r="BD568" s="3"/>
      <c r="BE568" s="3"/>
      <c r="BF568" s="3"/>
      <c r="BG568" s="3"/>
      <c r="BH568" s="3"/>
      <c r="BI568" s="3"/>
      <c r="BJ568" s="3"/>
      <c r="BK568" s="3"/>
      <c r="BL568" s="3"/>
      <c r="BM568" s="3"/>
      <c r="BN568" s="3"/>
      <c r="BO568" s="3"/>
      <c r="BP568" s="3"/>
      <c r="BQ568" s="3"/>
      <c r="BR568" s="3"/>
      <c r="BS568" s="3"/>
      <c r="BT568" s="3"/>
      <c r="BU568" s="3"/>
      <c r="BV568" s="3"/>
      <c r="BW568" s="3"/>
      <c r="BX568" s="3"/>
      <c r="BY568" s="3"/>
      <c r="BZ568" s="3"/>
      <c r="CA568" s="3"/>
      <c r="CB568" s="3"/>
      <c r="CC568" s="3"/>
      <c r="CD568" s="3"/>
      <c r="CE568" s="3"/>
      <c r="CF568" s="3"/>
      <c r="CG568" s="3"/>
      <c r="CH568" s="3"/>
      <c r="CI568" s="3"/>
      <c r="CJ568" s="3"/>
      <c r="CK568" s="3"/>
      <c r="CL568" s="3"/>
      <c r="CM568" s="3"/>
      <c r="CN568" s="3"/>
    </row>
    <row r="569" spans="1:92" x14ac:dyDescent="0.3">
      <c r="A569" s="13"/>
      <c r="B569" s="3"/>
      <c r="C569" s="3"/>
      <c r="D569" s="3"/>
      <c r="E569" s="3"/>
      <c r="F569" s="3"/>
      <c r="G569" s="3"/>
      <c r="H569" s="3"/>
      <c r="I569" s="3"/>
      <c r="J569" s="1"/>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c r="AZ569" s="3"/>
      <c r="BA569" s="3"/>
      <c r="BB569" s="3"/>
      <c r="BC569" s="3"/>
      <c r="BD569" s="3"/>
      <c r="BE569" s="3"/>
      <c r="BF569" s="3"/>
      <c r="BG569" s="3"/>
      <c r="BH569" s="3"/>
      <c r="BI569" s="3"/>
      <c r="BJ569" s="3"/>
      <c r="BK569" s="3"/>
      <c r="BL569" s="3"/>
      <c r="BM569" s="3"/>
      <c r="BN569" s="3"/>
      <c r="BO569" s="3"/>
      <c r="BP569" s="3"/>
      <c r="BQ569" s="3"/>
      <c r="BR569" s="3"/>
      <c r="BS569" s="3"/>
      <c r="BT569" s="3"/>
      <c r="BU569" s="3"/>
      <c r="BV569" s="3"/>
      <c r="BW569" s="3"/>
      <c r="BX569" s="3"/>
      <c r="BY569" s="3"/>
      <c r="BZ569" s="3"/>
      <c r="CA569" s="3"/>
      <c r="CB569" s="3"/>
      <c r="CC569" s="3"/>
      <c r="CD569" s="3"/>
      <c r="CE569" s="3"/>
      <c r="CF569" s="3"/>
      <c r="CG569" s="3"/>
      <c r="CH569" s="3"/>
      <c r="CI569" s="3"/>
      <c r="CJ569" s="3"/>
      <c r="CK569" s="3"/>
      <c r="CL569" s="3"/>
      <c r="CM569" s="3"/>
      <c r="CN569" s="3"/>
    </row>
    <row r="570" spans="1:92" x14ac:dyDescent="0.3">
      <c r="A570" s="13"/>
      <c r="B570" s="3"/>
      <c r="C570" s="3"/>
      <c r="D570" s="3"/>
      <c r="E570" s="3"/>
      <c r="F570" s="3"/>
      <c r="G570" s="3"/>
      <c r="H570" s="3"/>
      <c r="I570" s="3"/>
      <c r="J570" s="1"/>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c r="AZ570" s="3"/>
      <c r="BA570" s="3"/>
      <c r="BB570" s="3"/>
      <c r="BC570" s="3"/>
      <c r="BD570" s="3"/>
      <c r="BE570" s="3"/>
      <c r="BF570" s="3"/>
      <c r="BG570" s="3"/>
      <c r="BH570" s="3"/>
      <c r="BI570" s="3"/>
      <c r="BJ570" s="3"/>
      <c r="BK570" s="3"/>
      <c r="BL570" s="3"/>
      <c r="BM570" s="3"/>
      <c r="BN570" s="3"/>
      <c r="BO570" s="3"/>
      <c r="BP570" s="3"/>
      <c r="BQ570" s="3"/>
      <c r="BR570" s="3"/>
      <c r="BS570" s="3"/>
      <c r="BT570" s="3"/>
      <c r="BU570" s="3"/>
      <c r="BV570" s="3"/>
      <c r="BW570" s="3"/>
      <c r="BX570" s="3"/>
      <c r="BY570" s="3"/>
      <c r="BZ570" s="3"/>
      <c r="CA570" s="3"/>
      <c r="CB570" s="3"/>
      <c r="CC570" s="3"/>
      <c r="CD570" s="3"/>
      <c r="CE570" s="3"/>
      <c r="CF570" s="3"/>
      <c r="CG570" s="3"/>
      <c r="CH570" s="3"/>
      <c r="CI570" s="3"/>
      <c r="CJ570" s="3"/>
      <c r="CK570" s="3"/>
      <c r="CL570" s="3"/>
      <c r="CM570" s="3"/>
      <c r="CN570" s="3"/>
    </row>
    <row r="571" spans="1:92" x14ac:dyDescent="0.3">
      <c r="A571" s="13"/>
      <c r="B571" s="3"/>
      <c r="C571" s="3"/>
      <c r="D571" s="3"/>
      <c r="E571" s="3"/>
      <c r="F571" s="3"/>
      <c r="G571" s="3"/>
      <c r="H571" s="3"/>
      <c r="I571" s="3"/>
      <c r="J571" s="1"/>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c r="AZ571" s="3"/>
      <c r="BA571" s="3"/>
      <c r="BB571" s="3"/>
      <c r="BC571" s="3"/>
      <c r="BD571" s="3"/>
      <c r="BE571" s="3"/>
      <c r="BF571" s="3"/>
      <c r="BG571" s="3"/>
      <c r="BH571" s="3"/>
      <c r="BI571" s="3"/>
      <c r="BJ571" s="3"/>
      <c r="BK571" s="3"/>
      <c r="BL571" s="3"/>
      <c r="BM571" s="3"/>
      <c r="BN571" s="3"/>
      <c r="BO571" s="3"/>
      <c r="BP571" s="3"/>
      <c r="BQ571" s="3"/>
      <c r="BR571" s="3"/>
      <c r="BS571" s="3"/>
      <c r="BT571" s="3"/>
      <c r="BU571" s="3"/>
      <c r="BV571" s="3"/>
      <c r="BW571" s="3"/>
      <c r="BX571" s="3"/>
      <c r="BY571" s="3"/>
      <c r="BZ571" s="3"/>
      <c r="CA571" s="3"/>
      <c r="CB571" s="3"/>
      <c r="CC571" s="3"/>
      <c r="CD571" s="3"/>
      <c r="CE571" s="3"/>
      <c r="CF571" s="3"/>
      <c r="CG571" s="3"/>
      <c r="CH571" s="3"/>
      <c r="CI571" s="3"/>
      <c r="CJ571" s="3"/>
      <c r="CK571" s="3"/>
      <c r="CL571" s="3"/>
      <c r="CM571" s="3"/>
      <c r="CN571" s="3"/>
    </row>
    <row r="572" spans="1:92" x14ac:dyDescent="0.3">
      <c r="A572" s="13"/>
      <c r="B572" s="3"/>
      <c r="C572" s="3"/>
      <c r="D572" s="3"/>
      <c r="E572" s="3"/>
      <c r="F572" s="3"/>
      <c r="G572" s="3"/>
      <c r="H572" s="3"/>
      <c r="I572" s="3"/>
      <c r="J572" s="1"/>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c r="AZ572" s="3"/>
      <c r="BA572" s="3"/>
      <c r="BB572" s="3"/>
      <c r="BC572" s="3"/>
      <c r="BD572" s="3"/>
      <c r="BE572" s="3"/>
      <c r="BF572" s="3"/>
      <c r="BG572" s="3"/>
      <c r="BH572" s="3"/>
      <c r="BI572" s="3"/>
      <c r="BJ572" s="3"/>
      <c r="BK572" s="3"/>
      <c r="BL572" s="3"/>
      <c r="BM572" s="3"/>
      <c r="BN572" s="3"/>
      <c r="BO572" s="3"/>
      <c r="BP572" s="3"/>
      <c r="BQ572" s="3"/>
      <c r="BR572" s="3"/>
      <c r="BS572" s="3"/>
      <c r="BT572" s="3"/>
      <c r="BU572" s="3"/>
      <c r="BV572" s="3"/>
      <c r="BW572" s="3"/>
      <c r="BX572" s="3"/>
      <c r="BY572" s="3"/>
      <c r="BZ572" s="3"/>
      <c r="CA572" s="3"/>
      <c r="CB572" s="3"/>
      <c r="CC572" s="3"/>
      <c r="CD572" s="3"/>
      <c r="CE572" s="3"/>
      <c r="CF572" s="3"/>
      <c r="CG572" s="3"/>
      <c r="CH572" s="3"/>
      <c r="CI572" s="3"/>
      <c r="CJ572" s="3"/>
      <c r="CK572" s="3"/>
      <c r="CL572" s="3"/>
      <c r="CM572" s="3"/>
      <c r="CN572" s="3"/>
    </row>
    <row r="573" spans="1:92" x14ac:dyDescent="0.3">
      <c r="A573" s="13"/>
      <c r="B573" s="3"/>
      <c r="C573" s="3"/>
      <c r="D573" s="3"/>
      <c r="E573" s="3"/>
      <c r="F573" s="3"/>
      <c r="G573" s="3"/>
      <c r="H573" s="3"/>
      <c r="I573" s="3"/>
      <c r="J573" s="1"/>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c r="AZ573" s="3"/>
      <c r="BA573" s="3"/>
      <c r="BB573" s="3"/>
      <c r="BC573" s="3"/>
      <c r="BD573" s="3"/>
      <c r="BE573" s="3"/>
      <c r="BF573" s="3"/>
      <c r="BG573" s="3"/>
      <c r="BH573" s="3"/>
      <c r="BI573" s="3"/>
      <c r="BJ573" s="3"/>
      <c r="BK573" s="3"/>
      <c r="BL573" s="3"/>
      <c r="BM573" s="3"/>
      <c r="BN573" s="3"/>
      <c r="BO573" s="3"/>
      <c r="BP573" s="3"/>
      <c r="BQ573" s="3"/>
      <c r="BR573" s="3"/>
      <c r="BS573" s="3"/>
      <c r="BT573" s="3"/>
      <c r="BU573" s="3"/>
      <c r="BV573" s="3"/>
      <c r="BW573" s="3"/>
      <c r="BX573" s="3"/>
      <c r="BY573" s="3"/>
      <c r="BZ573" s="3"/>
      <c r="CA573" s="3"/>
      <c r="CB573" s="3"/>
      <c r="CC573" s="3"/>
      <c r="CD573" s="3"/>
      <c r="CE573" s="3"/>
      <c r="CF573" s="3"/>
      <c r="CG573" s="3"/>
      <c r="CH573" s="3"/>
      <c r="CI573" s="3"/>
      <c r="CJ573" s="3"/>
      <c r="CK573" s="3"/>
      <c r="CL573" s="3"/>
      <c r="CM573" s="3"/>
      <c r="CN573" s="3"/>
    </row>
    <row r="574" spans="1:92" x14ac:dyDescent="0.3">
      <c r="A574" s="13"/>
      <c r="B574" s="3"/>
      <c r="C574" s="3"/>
      <c r="D574" s="3"/>
      <c r="E574" s="3"/>
      <c r="F574" s="3"/>
      <c r="G574" s="3"/>
      <c r="H574" s="3"/>
      <c r="I574" s="3"/>
      <c r="J574" s="1"/>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c r="AZ574" s="3"/>
      <c r="BA574" s="3"/>
      <c r="BB574" s="3"/>
      <c r="BC574" s="3"/>
      <c r="BD574" s="3"/>
      <c r="BE574" s="3"/>
      <c r="BF574" s="3"/>
      <c r="BG574" s="3"/>
      <c r="BH574" s="3"/>
      <c r="BI574" s="3"/>
      <c r="BJ574" s="3"/>
      <c r="BK574" s="3"/>
      <c r="BL574" s="3"/>
      <c r="BM574" s="3"/>
      <c r="BN574" s="3"/>
      <c r="BO574" s="3"/>
      <c r="BP574" s="3"/>
      <c r="BQ574" s="3"/>
      <c r="BR574" s="3"/>
      <c r="BS574" s="3"/>
      <c r="BT574" s="3"/>
      <c r="BU574" s="3"/>
      <c r="BV574" s="3"/>
      <c r="BW574" s="3"/>
      <c r="BX574" s="3"/>
      <c r="BY574" s="3"/>
      <c r="BZ574" s="3"/>
      <c r="CA574" s="3"/>
      <c r="CB574" s="3"/>
      <c r="CC574" s="3"/>
      <c r="CD574" s="3"/>
      <c r="CE574" s="3"/>
      <c r="CF574" s="3"/>
      <c r="CG574" s="3"/>
      <c r="CH574" s="3"/>
      <c r="CI574" s="3"/>
      <c r="CJ574" s="3"/>
      <c r="CK574" s="3"/>
      <c r="CL574" s="3"/>
      <c r="CM574" s="3"/>
      <c r="CN574" s="3"/>
    </row>
    <row r="575" spans="1:92" x14ac:dyDescent="0.3">
      <c r="A575" s="13"/>
      <c r="B575" s="3"/>
      <c r="C575" s="3"/>
      <c r="D575" s="3"/>
      <c r="E575" s="3"/>
      <c r="F575" s="3"/>
      <c r="G575" s="3"/>
      <c r="H575" s="3"/>
      <c r="I575" s="3"/>
      <c r="J575" s="1"/>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c r="AZ575" s="3"/>
      <c r="BA575" s="3"/>
      <c r="BB575" s="3"/>
      <c r="BC575" s="3"/>
      <c r="BD575" s="3"/>
      <c r="BE575" s="3"/>
      <c r="BF575" s="3"/>
      <c r="BG575" s="3"/>
      <c r="BH575" s="3"/>
      <c r="BI575" s="3"/>
      <c r="BJ575" s="3"/>
      <c r="BK575" s="3"/>
      <c r="BL575" s="3"/>
      <c r="BM575" s="3"/>
      <c r="BN575" s="3"/>
      <c r="BO575" s="3"/>
      <c r="BP575" s="3"/>
      <c r="BQ575" s="3"/>
      <c r="BR575" s="3"/>
      <c r="BS575" s="3"/>
      <c r="BT575" s="3"/>
      <c r="BU575" s="3"/>
      <c r="BV575" s="3"/>
      <c r="BW575" s="3"/>
      <c r="BX575" s="3"/>
      <c r="BY575" s="3"/>
      <c r="BZ575" s="3"/>
      <c r="CA575" s="3"/>
      <c r="CB575" s="3"/>
      <c r="CC575" s="3"/>
      <c r="CD575" s="3"/>
      <c r="CE575" s="3"/>
      <c r="CF575" s="3"/>
      <c r="CG575" s="3"/>
      <c r="CH575" s="3"/>
      <c r="CI575" s="3"/>
      <c r="CJ575" s="3"/>
      <c r="CK575" s="3"/>
      <c r="CL575" s="3"/>
      <c r="CM575" s="3"/>
      <c r="CN575" s="3"/>
    </row>
    <row r="576" spans="1:92" x14ac:dyDescent="0.3">
      <c r="A576" s="13"/>
      <c r="B576" s="3"/>
      <c r="C576" s="3"/>
      <c r="D576" s="3"/>
      <c r="E576" s="3"/>
      <c r="F576" s="3"/>
      <c r="G576" s="3"/>
      <c r="H576" s="3"/>
      <c r="I576" s="3"/>
      <c r="J576" s="1"/>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c r="AZ576" s="3"/>
      <c r="BA576" s="3"/>
      <c r="BB576" s="3"/>
      <c r="BC576" s="3"/>
      <c r="BD576" s="3"/>
      <c r="BE576" s="3"/>
      <c r="BF576" s="3"/>
      <c r="BG576" s="3"/>
      <c r="BH576" s="3"/>
      <c r="BI576" s="3"/>
      <c r="BJ576" s="3"/>
      <c r="BK576" s="3"/>
      <c r="BL576" s="3"/>
      <c r="BM576" s="3"/>
      <c r="BN576" s="3"/>
      <c r="BO576" s="3"/>
      <c r="BP576" s="3"/>
      <c r="BQ576" s="3"/>
      <c r="BR576" s="3"/>
      <c r="BS576" s="3"/>
      <c r="BT576" s="3"/>
      <c r="BU576" s="3"/>
      <c r="BV576" s="3"/>
      <c r="BW576" s="3"/>
      <c r="BX576" s="3"/>
      <c r="BY576" s="3"/>
      <c r="BZ576" s="3"/>
      <c r="CA576" s="3"/>
      <c r="CB576" s="3"/>
      <c r="CC576" s="3"/>
      <c r="CD576" s="3"/>
      <c r="CE576" s="3"/>
      <c r="CF576" s="3"/>
      <c r="CG576" s="3"/>
      <c r="CH576" s="3"/>
      <c r="CI576" s="3"/>
      <c r="CJ576" s="3"/>
      <c r="CK576" s="3"/>
      <c r="CL576" s="3"/>
      <c r="CM576" s="3"/>
      <c r="CN576" s="3"/>
    </row>
    <row r="577" spans="1:92" x14ac:dyDescent="0.3">
      <c r="A577" s="13"/>
      <c r="B577" s="3"/>
      <c r="C577" s="3"/>
      <c r="D577" s="3"/>
      <c r="E577" s="3"/>
      <c r="F577" s="3"/>
      <c r="G577" s="3"/>
      <c r="H577" s="3"/>
      <c r="I577" s="3"/>
      <c r="J577" s="1"/>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c r="AZ577" s="3"/>
      <c r="BA577" s="3"/>
      <c r="BB577" s="3"/>
      <c r="BC577" s="3"/>
      <c r="BD577" s="3"/>
      <c r="BE577" s="3"/>
      <c r="BF577" s="3"/>
      <c r="BG577" s="3"/>
      <c r="BH577" s="3"/>
      <c r="BI577" s="3"/>
      <c r="BJ577" s="3"/>
      <c r="BK577" s="3"/>
      <c r="BL577" s="3"/>
      <c r="BM577" s="3"/>
      <c r="BN577" s="3"/>
      <c r="BO577" s="3"/>
      <c r="BP577" s="3"/>
      <c r="BQ577" s="3"/>
      <c r="BR577" s="3"/>
      <c r="BS577" s="3"/>
      <c r="BT577" s="3"/>
      <c r="BU577" s="3"/>
      <c r="BV577" s="3"/>
      <c r="BW577" s="3"/>
      <c r="BX577" s="3"/>
      <c r="BY577" s="3"/>
      <c r="BZ577" s="3"/>
      <c r="CA577" s="3"/>
      <c r="CB577" s="3"/>
      <c r="CC577" s="3"/>
      <c r="CD577" s="3"/>
      <c r="CE577" s="3"/>
      <c r="CF577" s="3"/>
      <c r="CG577" s="3"/>
      <c r="CH577" s="3"/>
      <c r="CI577" s="3"/>
      <c r="CJ577" s="3"/>
      <c r="CK577" s="3"/>
      <c r="CL577" s="3"/>
      <c r="CM577" s="3"/>
      <c r="CN577" s="3"/>
    </row>
    <row r="578" spans="1:92" x14ac:dyDescent="0.3">
      <c r="A578" s="13"/>
      <c r="B578" s="3"/>
      <c r="C578" s="3"/>
      <c r="D578" s="3"/>
      <c r="E578" s="3"/>
      <c r="F578" s="3"/>
      <c r="G578" s="3"/>
      <c r="H578" s="3"/>
      <c r="I578" s="3"/>
      <c r="J578" s="1"/>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c r="AZ578" s="3"/>
      <c r="BA578" s="3"/>
      <c r="BB578" s="3"/>
      <c r="BC578" s="3"/>
      <c r="BD578" s="3"/>
      <c r="BE578" s="3"/>
      <c r="BF578" s="3"/>
      <c r="BG578" s="3"/>
      <c r="BH578" s="3"/>
      <c r="BI578" s="3"/>
      <c r="BJ578" s="3"/>
      <c r="BK578" s="3"/>
      <c r="BL578" s="3"/>
      <c r="BM578" s="3"/>
      <c r="BN578" s="3"/>
      <c r="BO578" s="3"/>
      <c r="BP578" s="3"/>
      <c r="BQ578" s="3"/>
      <c r="BR578" s="3"/>
      <c r="BS578" s="3"/>
      <c r="BT578" s="3"/>
      <c r="BU578" s="3"/>
      <c r="BV578" s="3"/>
      <c r="BW578" s="3"/>
      <c r="BX578" s="3"/>
      <c r="BY578" s="3"/>
      <c r="BZ578" s="3"/>
      <c r="CA578" s="3"/>
      <c r="CB578" s="3"/>
      <c r="CC578" s="3"/>
      <c r="CD578" s="3"/>
      <c r="CE578" s="3"/>
      <c r="CF578" s="3"/>
      <c r="CG578" s="3"/>
      <c r="CH578" s="3"/>
      <c r="CI578" s="3"/>
      <c r="CJ578" s="3"/>
      <c r="CK578" s="3"/>
      <c r="CL578" s="3"/>
      <c r="CM578" s="3"/>
      <c r="CN578" s="3"/>
    </row>
    <row r="579" spans="1:92" x14ac:dyDescent="0.3">
      <c r="A579" s="13"/>
      <c r="B579" s="3"/>
      <c r="C579" s="3"/>
      <c r="D579" s="3"/>
      <c r="E579" s="3"/>
      <c r="F579" s="3"/>
      <c r="G579" s="3"/>
      <c r="H579" s="3"/>
      <c r="I579" s="3"/>
      <c r="J579" s="1"/>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c r="AZ579" s="3"/>
      <c r="BA579" s="3"/>
      <c r="BB579" s="3"/>
      <c r="BC579" s="3"/>
      <c r="BD579" s="3"/>
      <c r="BE579" s="3"/>
      <c r="BF579" s="3"/>
      <c r="BG579" s="3"/>
      <c r="BH579" s="3"/>
      <c r="BI579" s="3"/>
      <c r="BJ579" s="3"/>
      <c r="BK579" s="3"/>
      <c r="BL579" s="3"/>
      <c r="BM579" s="3"/>
      <c r="BN579" s="3"/>
      <c r="BO579" s="3"/>
      <c r="BP579" s="3"/>
      <c r="BQ579" s="3"/>
      <c r="BR579" s="3"/>
      <c r="BS579" s="3"/>
      <c r="BT579" s="3"/>
      <c r="BU579" s="3"/>
      <c r="BV579" s="3"/>
      <c r="BW579" s="3"/>
      <c r="BX579" s="3"/>
      <c r="BY579" s="3"/>
      <c r="BZ579" s="3"/>
      <c r="CA579" s="3"/>
      <c r="CB579" s="3"/>
      <c r="CC579" s="3"/>
      <c r="CD579" s="3"/>
      <c r="CE579" s="3"/>
      <c r="CF579" s="3"/>
      <c r="CG579" s="3"/>
      <c r="CH579" s="3"/>
      <c r="CI579" s="3"/>
      <c r="CJ579" s="3"/>
      <c r="CK579" s="3"/>
      <c r="CL579" s="3"/>
      <c r="CM579" s="3"/>
      <c r="CN579" s="3"/>
    </row>
    <row r="580" spans="1:92" x14ac:dyDescent="0.3">
      <c r="A580" s="13"/>
      <c r="B580" s="3"/>
      <c r="C580" s="3"/>
      <c r="D580" s="3"/>
      <c r="E580" s="3"/>
      <c r="F580" s="3"/>
      <c r="G580" s="3"/>
      <c r="H580" s="3"/>
      <c r="I580" s="3"/>
      <c r="J580" s="1"/>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c r="AZ580" s="3"/>
      <c r="BA580" s="3"/>
      <c r="BB580" s="3"/>
      <c r="BC580" s="3"/>
      <c r="BD580" s="3"/>
      <c r="BE580" s="3"/>
      <c r="BF580" s="3"/>
      <c r="BG580" s="3"/>
      <c r="BH580" s="3"/>
      <c r="BI580" s="3"/>
      <c r="BJ580" s="3"/>
      <c r="BK580" s="3"/>
      <c r="BL580" s="3"/>
      <c r="BM580" s="3"/>
      <c r="BN580" s="3"/>
      <c r="BO580" s="3"/>
      <c r="BP580" s="3"/>
      <c r="BQ580" s="3"/>
      <c r="BR580" s="3"/>
      <c r="BS580" s="3"/>
      <c r="BT580" s="3"/>
      <c r="BU580" s="3"/>
      <c r="BV580" s="3"/>
      <c r="BW580" s="3"/>
      <c r="BX580" s="3"/>
      <c r="BY580" s="3"/>
      <c r="BZ580" s="3"/>
      <c r="CA580" s="3"/>
      <c r="CB580" s="3"/>
      <c r="CC580" s="3"/>
      <c r="CD580" s="3"/>
      <c r="CE580" s="3"/>
      <c r="CF580" s="3"/>
      <c r="CG580" s="3"/>
      <c r="CH580" s="3"/>
      <c r="CI580" s="3"/>
      <c r="CJ580" s="3"/>
      <c r="CK580" s="3"/>
      <c r="CL580" s="3"/>
      <c r="CM580" s="3"/>
      <c r="CN580" s="3"/>
    </row>
    <row r="581" spans="1:92" x14ac:dyDescent="0.3">
      <c r="A581" s="13"/>
      <c r="B581" s="3"/>
      <c r="C581" s="3"/>
      <c r="D581" s="3"/>
      <c r="E581" s="3"/>
      <c r="F581" s="3"/>
      <c r="G581" s="3"/>
      <c r="H581" s="3"/>
      <c r="I581" s="3"/>
      <c r="J581" s="1"/>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c r="AZ581" s="3"/>
      <c r="BA581" s="3"/>
      <c r="BB581" s="3"/>
      <c r="BC581" s="3"/>
      <c r="BD581" s="3"/>
      <c r="BE581" s="3"/>
      <c r="BF581" s="3"/>
      <c r="BG581" s="3"/>
      <c r="BH581" s="3"/>
      <c r="BI581" s="3"/>
      <c r="BJ581" s="3"/>
      <c r="BK581" s="3"/>
      <c r="BL581" s="3"/>
      <c r="BM581" s="3"/>
      <c r="BN581" s="3"/>
      <c r="BO581" s="3"/>
      <c r="BP581" s="3"/>
      <c r="BQ581" s="3"/>
      <c r="BR581" s="3"/>
      <c r="BS581" s="3"/>
      <c r="BT581" s="3"/>
      <c r="BU581" s="3"/>
      <c r="BV581" s="3"/>
      <c r="BW581" s="3"/>
      <c r="BX581" s="3"/>
      <c r="BY581" s="3"/>
      <c r="BZ581" s="3"/>
      <c r="CA581" s="3"/>
      <c r="CB581" s="3"/>
      <c r="CC581" s="3"/>
      <c r="CD581" s="3"/>
      <c r="CE581" s="3"/>
      <c r="CF581" s="3"/>
      <c r="CG581" s="3"/>
      <c r="CH581" s="3"/>
      <c r="CI581" s="3"/>
      <c r="CJ581" s="3"/>
      <c r="CK581" s="3"/>
      <c r="CL581" s="3"/>
      <c r="CM581" s="3"/>
      <c r="CN581" s="3"/>
    </row>
    <row r="582" spans="1:92" x14ac:dyDescent="0.3">
      <c r="A582" s="13"/>
      <c r="B582" s="3"/>
      <c r="C582" s="3"/>
      <c r="D582" s="3"/>
      <c r="E582" s="3"/>
      <c r="F582" s="3"/>
      <c r="G582" s="3"/>
      <c r="H582" s="3"/>
      <c r="I582" s="3"/>
      <c r="J582" s="1"/>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c r="AZ582" s="3"/>
      <c r="BA582" s="3"/>
      <c r="BB582" s="3"/>
      <c r="BC582" s="3"/>
      <c r="BD582" s="3"/>
      <c r="BE582" s="3"/>
      <c r="BF582" s="3"/>
      <c r="BG582" s="3"/>
      <c r="BH582" s="3"/>
      <c r="BI582" s="3"/>
      <c r="BJ582" s="3"/>
      <c r="BK582" s="3"/>
      <c r="BL582" s="3"/>
      <c r="BM582" s="3"/>
      <c r="BN582" s="3"/>
      <c r="BO582" s="3"/>
      <c r="BP582" s="3"/>
      <c r="BQ582" s="3"/>
      <c r="BR582" s="3"/>
      <c r="BS582" s="3"/>
      <c r="BT582" s="3"/>
      <c r="BU582" s="3"/>
      <c r="BV582" s="3"/>
      <c r="BW582" s="3"/>
      <c r="BX582" s="3"/>
      <c r="BY582" s="3"/>
      <c r="BZ582" s="3"/>
      <c r="CA582" s="3"/>
      <c r="CB582" s="3"/>
      <c r="CC582" s="3"/>
      <c r="CD582" s="3"/>
      <c r="CE582" s="3"/>
      <c r="CF582" s="3"/>
      <c r="CG582" s="3"/>
      <c r="CH582" s="3"/>
      <c r="CI582" s="3"/>
      <c r="CJ582" s="3"/>
      <c r="CK582" s="3"/>
      <c r="CL582" s="3"/>
      <c r="CM582" s="3"/>
      <c r="CN582" s="3"/>
    </row>
    <row r="583" spans="1:92" x14ac:dyDescent="0.3">
      <c r="A583" s="13"/>
      <c r="B583" s="3"/>
      <c r="C583" s="3"/>
      <c r="D583" s="3"/>
      <c r="E583" s="3"/>
      <c r="F583" s="3"/>
      <c r="G583" s="3"/>
      <c r="H583" s="3"/>
      <c r="I583" s="3"/>
      <c r="J583" s="1"/>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c r="AZ583" s="3"/>
      <c r="BA583" s="3"/>
      <c r="BB583" s="3"/>
      <c r="BC583" s="3"/>
      <c r="BD583" s="3"/>
      <c r="BE583" s="3"/>
      <c r="BF583" s="3"/>
      <c r="BG583" s="3"/>
      <c r="BH583" s="3"/>
      <c r="BI583" s="3"/>
      <c r="BJ583" s="3"/>
      <c r="BK583" s="3"/>
      <c r="BL583" s="3"/>
      <c r="BM583" s="3"/>
      <c r="BN583" s="3"/>
      <c r="BO583" s="3"/>
      <c r="BP583" s="3"/>
      <c r="BQ583" s="3"/>
      <c r="BR583" s="3"/>
      <c r="BS583" s="3"/>
      <c r="BT583" s="3"/>
      <c r="BU583" s="3"/>
      <c r="BV583" s="3"/>
      <c r="BW583" s="3"/>
      <c r="BX583" s="3"/>
      <c r="BY583" s="3"/>
      <c r="BZ583" s="3"/>
      <c r="CA583" s="3"/>
      <c r="CB583" s="3"/>
      <c r="CC583" s="3"/>
      <c r="CD583" s="3"/>
      <c r="CE583" s="3"/>
      <c r="CF583" s="3"/>
      <c r="CG583" s="3"/>
      <c r="CH583" s="3"/>
      <c r="CI583" s="3"/>
      <c r="CJ583" s="3"/>
      <c r="CK583" s="3"/>
      <c r="CL583" s="3"/>
      <c r="CM583" s="3"/>
      <c r="CN583" s="3"/>
    </row>
    <row r="584" spans="1:92" x14ac:dyDescent="0.3">
      <c r="A584" s="13"/>
      <c r="B584" s="3"/>
      <c r="C584" s="3"/>
      <c r="D584" s="3"/>
      <c r="E584" s="3"/>
      <c r="F584" s="3"/>
      <c r="G584" s="3"/>
      <c r="H584" s="3"/>
      <c r="I584" s="3"/>
      <c r="J584" s="1"/>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c r="AZ584" s="3"/>
      <c r="BA584" s="3"/>
      <c r="BB584" s="3"/>
      <c r="BC584" s="3"/>
      <c r="BD584" s="3"/>
      <c r="BE584" s="3"/>
      <c r="BF584" s="3"/>
      <c r="BG584" s="3"/>
      <c r="BH584" s="3"/>
      <c r="BI584" s="3"/>
      <c r="BJ584" s="3"/>
      <c r="BK584" s="3"/>
      <c r="BL584" s="3"/>
      <c r="BM584" s="3"/>
      <c r="BN584" s="3"/>
      <c r="BO584" s="3"/>
      <c r="BP584" s="3"/>
      <c r="BQ584" s="3"/>
      <c r="BR584" s="3"/>
      <c r="BS584" s="3"/>
      <c r="BT584" s="3"/>
      <c r="BU584" s="3"/>
      <c r="BV584" s="3"/>
      <c r="BW584" s="3"/>
      <c r="BX584" s="3"/>
      <c r="BY584" s="3"/>
      <c r="BZ584" s="3"/>
      <c r="CA584" s="3"/>
      <c r="CB584" s="3"/>
      <c r="CC584" s="3"/>
      <c r="CD584" s="3"/>
      <c r="CE584" s="3"/>
      <c r="CF584" s="3"/>
      <c r="CG584" s="3"/>
      <c r="CH584" s="3"/>
      <c r="CI584" s="3"/>
      <c r="CJ584" s="3"/>
      <c r="CK584" s="3"/>
      <c r="CL584" s="3"/>
      <c r="CM584" s="3"/>
      <c r="CN584" s="3"/>
    </row>
    <row r="585" spans="1:92" x14ac:dyDescent="0.3">
      <c r="A585" s="13"/>
      <c r="B585" s="3"/>
      <c r="C585" s="3"/>
      <c r="D585" s="3"/>
      <c r="E585" s="3"/>
      <c r="F585" s="3"/>
      <c r="G585" s="3"/>
      <c r="H585" s="3"/>
      <c r="I585" s="3"/>
      <c r="J585" s="1"/>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c r="AZ585" s="3"/>
      <c r="BA585" s="3"/>
      <c r="BB585" s="3"/>
      <c r="BC585" s="3"/>
      <c r="BD585" s="3"/>
      <c r="BE585" s="3"/>
      <c r="BF585" s="3"/>
      <c r="BG585" s="3"/>
      <c r="BH585" s="3"/>
      <c r="BI585" s="3"/>
      <c r="BJ585" s="3"/>
      <c r="BK585" s="3"/>
      <c r="BL585" s="3"/>
      <c r="BM585" s="3"/>
      <c r="BN585" s="3"/>
      <c r="BO585" s="3"/>
      <c r="BP585" s="3"/>
      <c r="BQ585" s="3"/>
      <c r="BR585" s="3"/>
      <c r="BS585" s="3"/>
      <c r="BT585" s="3"/>
      <c r="BU585" s="3"/>
      <c r="BV585" s="3"/>
      <c r="BW585" s="3"/>
      <c r="BX585" s="3"/>
      <c r="BY585" s="3"/>
      <c r="BZ585" s="3"/>
      <c r="CA585" s="3"/>
      <c r="CB585" s="3"/>
      <c r="CC585" s="3"/>
      <c r="CD585" s="3"/>
      <c r="CE585" s="3"/>
      <c r="CF585" s="3"/>
      <c r="CG585" s="3"/>
      <c r="CH585" s="3"/>
      <c r="CI585" s="3"/>
      <c r="CJ585" s="3"/>
      <c r="CK585" s="3"/>
      <c r="CL585" s="3"/>
      <c r="CM585" s="3"/>
      <c r="CN585" s="3"/>
    </row>
    <row r="586" spans="1:92" x14ac:dyDescent="0.3">
      <c r="A586" s="13"/>
      <c r="B586" s="3"/>
      <c r="C586" s="3"/>
      <c r="D586" s="3"/>
      <c r="E586" s="3"/>
      <c r="F586" s="3"/>
      <c r="G586" s="3"/>
      <c r="H586" s="3"/>
      <c r="I586" s="3"/>
      <c r="J586" s="1"/>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c r="AZ586" s="3"/>
      <c r="BA586" s="3"/>
      <c r="BB586" s="3"/>
      <c r="BC586" s="3"/>
      <c r="BD586" s="3"/>
      <c r="BE586" s="3"/>
      <c r="BF586" s="3"/>
      <c r="BG586" s="3"/>
      <c r="BH586" s="3"/>
      <c r="BI586" s="3"/>
      <c r="BJ586" s="3"/>
      <c r="BK586" s="3"/>
      <c r="BL586" s="3"/>
      <c r="BM586" s="3"/>
      <c r="BN586" s="3"/>
      <c r="BO586" s="3"/>
      <c r="BP586" s="3"/>
      <c r="BQ586" s="3"/>
      <c r="BR586" s="3"/>
      <c r="BS586" s="3"/>
      <c r="BT586" s="3"/>
      <c r="BU586" s="3"/>
      <c r="BV586" s="3"/>
      <c r="BW586" s="3"/>
      <c r="BX586" s="3"/>
      <c r="BY586" s="3"/>
      <c r="BZ586" s="3"/>
      <c r="CA586" s="3"/>
      <c r="CB586" s="3"/>
      <c r="CC586" s="3"/>
      <c r="CD586" s="3"/>
      <c r="CE586" s="3"/>
      <c r="CF586" s="3"/>
      <c r="CG586" s="3"/>
      <c r="CH586" s="3"/>
      <c r="CI586" s="3"/>
      <c r="CJ586" s="3"/>
      <c r="CK586" s="3"/>
      <c r="CL586" s="3"/>
      <c r="CM586" s="3"/>
      <c r="CN586" s="3"/>
    </row>
    <row r="587" spans="1:92" x14ac:dyDescent="0.3">
      <c r="A587" s="13"/>
      <c r="B587" s="3"/>
      <c r="C587" s="3"/>
      <c r="D587" s="3"/>
      <c r="E587" s="3"/>
      <c r="F587" s="3"/>
      <c r="G587" s="3"/>
      <c r="H587" s="3"/>
      <c r="I587" s="3"/>
      <c r="J587" s="1"/>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c r="AZ587" s="3"/>
      <c r="BA587" s="3"/>
      <c r="BB587" s="3"/>
      <c r="BC587" s="3"/>
      <c r="BD587" s="3"/>
      <c r="BE587" s="3"/>
      <c r="BF587" s="3"/>
      <c r="BG587" s="3"/>
      <c r="BH587" s="3"/>
      <c r="BI587" s="3"/>
      <c r="BJ587" s="3"/>
      <c r="BK587" s="3"/>
      <c r="BL587" s="3"/>
      <c r="BM587" s="3"/>
      <c r="BN587" s="3"/>
      <c r="BO587" s="3"/>
      <c r="BP587" s="3"/>
      <c r="BQ587" s="3"/>
      <c r="BR587" s="3"/>
      <c r="BS587" s="3"/>
      <c r="BT587" s="3"/>
      <c r="BU587" s="3"/>
      <c r="BV587" s="3"/>
      <c r="BW587" s="3"/>
      <c r="BX587" s="3"/>
      <c r="BY587" s="3"/>
      <c r="BZ587" s="3"/>
      <c r="CA587" s="3"/>
      <c r="CB587" s="3"/>
      <c r="CC587" s="3"/>
      <c r="CD587" s="3"/>
      <c r="CE587" s="3"/>
      <c r="CF587" s="3"/>
      <c r="CG587" s="3"/>
      <c r="CH587" s="3"/>
      <c r="CI587" s="3"/>
      <c r="CJ587" s="3"/>
      <c r="CK587" s="3"/>
      <c r="CL587" s="3"/>
      <c r="CM587" s="3"/>
      <c r="CN587" s="3"/>
    </row>
    <row r="588" spans="1:92" x14ac:dyDescent="0.3">
      <c r="A588" s="13"/>
      <c r="B588" s="3"/>
      <c r="C588" s="3"/>
      <c r="D588" s="3"/>
      <c r="E588" s="3"/>
      <c r="F588" s="3"/>
      <c r="G588" s="3"/>
      <c r="H588" s="3"/>
      <c r="I588" s="3"/>
      <c r="J588" s="1"/>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c r="AZ588" s="3"/>
      <c r="BA588" s="3"/>
      <c r="BB588" s="3"/>
      <c r="BC588" s="3"/>
      <c r="BD588" s="3"/>
      <c r="BE588" s="3"/>
      <c r="BF588" s="3"/>
      <c r="BG588" s="3"/>
      <c r="BH588" s="3"/>
      <c r="BI588" s="3"/>
      <c r="BJ588" s="3"/>
      <c r="BK588" s="3"/>
      <c r="BL588" s="3"/>
      <c r="BM588" s="3"/>
      <c r="BN588" s="3"/>
      <c r="BO588" s="3"/>
      <c r="BP588" s="3"/>
      <c r="BQ588" s="3"/>
      <c r="BR588" s="3"/>
      <c r="BS588" s="3"/>
      <c r="BT588" s="3"/>
      <c r="BU588" s="3"/>
      <c r="BV588" s="3"/>
      <c r="BW588" s="3"/>
      <c r="BX588" s="3"/>
      <c r="BY588" s="3"/>
      <c r="BZ588" s="3"/>
      <c r="CA588" s="3"/>
      <c r="CB588" s="3"/>
      <c r="CC588" s="3"/>
      <c r="CD588" s="3"/>
      <c r="CE588" s="3"/>
      <c r="CF588" s="3"/>
      <c r="CG588" s="3"/>
      <c r="CH588" s="3"/>
      <c r="CI588" s="3"/>
      <c r="CJ588" s="3"/>
      <c r="CK588" s="3"/>
      <c r="CL588" s="3"/>
      <c r="CM588" s="3"/>
      <c r="CN588" s="3"/>
    </row>
    <row r="589" spans="1:92" x14ac:dyDescent="0.3">
      <c r="A589" s="13"/>
      <c r="B589" s="3"/>
      <c r="C589" s="3"/>
      <c r="D589" s="3"/>
      <c r="E589" s="3"/>
      <c r="F589" s="3"/>
      <c r="G589" s="3"/>
      <c r="H589" s="3"/>
      <c r="I589" s="3"/>
      <c r="J589" s="1"/>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c r="AZ589" s="3"/>
      <c r="BA589" s="3"/>
      <c r="BB589" s="3"/>
      <c r="BC589" s="3"/>
      <c r="BD589" s="3"/>
      <c r="BE589" s="3"/>
      <c r="BF589" s="3"/>
      <c r="BG589" s="3"/>
      <c r="BH589" s="3"/>
      <c r="BI589" s="3"/>
      <c r="BJ589" s="3"/>
      <c r="BK589" s="3"/>
      <c r="BL589" s="3"/>
      <c r="BM589" s="3"/>
      <c r="BN589" s="3"/>
      <c r="BO589" s="3"/>
      <c r="BP589" s="3"/>
      <c r="BQ589" s="3"/>
      <c r="BR589" s="3"/>
      <c r="BS589" s="3"/>
      <c r="BT589" s="3"/>
      <c r="BU589" s="3"/>
      <c r="BV589" s="3"/>
      <c r="BW589" s="3"/>
      <c r="BX589" s="3"/>
      <c r="BY589" s="3"/>
      <c r="BZ589" s="3"/>
      <c r="CA589" s="3"/>
      <c r="CB589" s="3"/>
      <c r="CC589" s="3"/>
      <c r="CD589" s="3"/>
      <c r="CE589" s="3"/>
      <c r="CF589" s="3"/>
      <c r="CG589" s="3"/>
      <c r="CH589" s="3"/>
      <c r="CI589" s="3"/>
      <c r="CJ589" s="3"/>
      <c r="CK589" s="3"/>
      <c r="CL589" s="3"/>
      <c r="CM589" s="3"/>
      <c r="CN589" s="3"/>
    </row>
    <row r="590" spans="1:92" x14ac:dyDescent="0.3">
      <c r="A590" s="13"/>
      <c r="B590" s="3"/>
      <c r="C590" s="3"/>
      <c r="D590" s="3"/>
      <c r="E590" s="3"/>
      <c r="F590" s="3"/>
      <c r="G590" s="3"/>
      <c r="H590" s="3"/>
      <c r="I590" s="3"/>
      <c r="J590" s="1"/>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c r="AZ590" s="3"/>
      <c r="BA590" s="3"/>
      <c r="BB590" s="3"/>
      <c r="BC590" s="3"/>
      <c r="BD590" s="3"/>
      <c r="BE590" s="3"/>
      <c r="BF590" s="3"/>
      <c r="BG590" s="3"/>
      <c r="BH590" s="3"/>
      <c r="BI590" s="3"/>
      <c r="BJ590" s="3"/>
      <c r="BK590" s="3"/>
      <c r="BL590" s="3"/>
      <c r="BM590" s="3"/>
      <c r="BN590" s="3"/>
      <c r="BO590" s="3"/>
      <c r="BP590" s="3"/>
      <c r="BQ590" s="3"/>
      <c r="BR590" s="3"/>
      <c r="BS590" s="3"/>
      <c r="BT590" s="3"/>
      <c r="BU590" s="3"/>
      <c r="BV590" s="3"/>
      <c r="BW590" s="3"/>
      <c r="BX590" s="3"/>
      <c r="BY590" s="3"/>
      <c r="BZ590" s="3"/>
      <c r="CA590" s="3"/>
      <c r="CB590" s="3"/>
      <c r="CC590" s="3"/>
      <c r="CD590" s="3"/>
      <c r="CE590" s="3"/>
      <c r="CF590" s="3"/>
      <c r="CG590" s="3"/>
      <c r="CH590" s="3"/>
      <c r="CI590" s="3"/>
      <c r="CJ590" s="3"/>
      <c r="CK590" s="3"/>
      <c r="CL590" s="3"/>
      <c r="CM590" s="3"/>
      <c r="CN590" s="3"/>
    </row>
    <row r="591" spans="1:92" x14ac:dyDescent="0.3">
      <c r="A591" s="13"/>
      <c r="B591" s="3"/>
      <c r="C591" s="3"/>
      <c r="D591" s="3"/>
      <c r="E591" s="3"/>
      <c r="F591" s="3"/>
      <c r="G591" s="3"/>
      <c r="H591" s="3"/>
      <c r="I591" s="3"/>
      <c r="J591" s="1"/>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c r="AZ591" s="3"/>
      <c r="BA591" s="3"/>
      <c r="BB591" s="3"/>
      <c r="BC591" s="3"/>
      <c r="BD591" s="3"/>
      <c r="BE591" s="3"/>
      <c r="BF591" s="3"/>
      <c r="BG591" s="3"/>
      <c r="BH591" s="3"/>
      <c r="BI591" s="3"/>
      <c r="BJ591" s="3"/>
      <c r="BK591" s="3"/>
      <c r="BL591" s="3"/>
      <c r="BM591" s="3"/>
      <c r="BN591" s="3"/>
      <c r="BO591" s="3"/>
      <c r="BP591" s="3"/>
      <c r="BQ591" s="3"/>
      <c r="BR591" s="3"/>
      <c r="BS591" s="3"/>
      <c r="BT591" s="3"/>
      <c r="BU591" s="3"/>
      <c r="BV591" s="3"/>
      <c r="BW591" s="3"/>
      <c r="BX591" s="3"/>
      <c r="BY591" s="3"/>
      <c r="BZ591" s="3"/>
      <c r="CA591" s="3"/>
      <c r="CB591" s="3"/>
      <c r="CC591" s="3"/>
      <c r="CD591" s="3"/>
      <c r="CE591" s="3"/>
      <c r="CF591" s="3"/>
      <c r="CG591" s="3"/>
      <c r="CH591" s="3"/>
      <c r="CI591" s="3"/>
      <c r="CJ591" s="3"/>
      <c r="CK591" s="3"/>
      <c r="CL591" s="3"/>
      <c r="CM591" s="3"/>
      <c r="CN591" s="3"/>
    </row>
    <row r="592" spans="1:92" x14ac:dyDescent="0.3">
      <c r="A592" s="13"/>
      <c r="B592" s="3"/>
      <c r="C592" s="3"/>
      <c r="D592" s="3"/>
      <c r="E592" s="3"/>
      <c r="F592" s="3"/>
      <c r="G592" s="3"/>
      <c r="H592" s="3"/>
      <c r="I592" s="3"/>
      <c r="J592" s="1"/>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c r="AZ592" s="3"/>
      <c r="BA592" s="3"/>
      <c r="BB592" s="3"/>
      <c r="BC592" s="3"/>
      <c r="BD592" s="3"/>
      <c r="BE592" s="3"/>
      <c r="BF592" s="3"/>
      <c r="BG592" s="3"/>
      <c r="BH592" s="3"/>
      <c r="BI592" s="3"/>
      <c r="BJ592" s="3"/>
      <c r="BK592" s="3"/>
      <c r="BL592" s="3"/>
      <c r="BM592" s="3"/>
      <c r="BN592" s="3"/>
      <c r="BO592" s="3"/>
      <c r="BP592" s="3"/>
      <c r="BQ592" s="3"/>
      <c r="BR592" s="3"/>
      <c r="BS592" s="3"/>
      <c r="BT592" s="3"/>
      <c r="BU592" s="3"/>
      <c r="BV592" s="3"/>
      <c r="BW592" s="3"/>
      <c r="BX592" s="3"/>
      <c r="BY592" s="3"/>
      <c r="BZ592" s="3"/>
      <c r="CA592" s="3"/>
      <c r="CB592" s="3"/>
      <c r="CC592" s="3"/>
      <c r="CD592" s="3"/>
      <c r="CE592" s="3"/>
      <c r="CF592" s="3"/>
      <c r="CG592" s="3"/>
      <c r="CH592" s="3"/>
      <c r="CI592" s="3"/>
      <c r="CJ592" s="3"/>
      <c r="CK592" s="3"/>
      <c r="CL592" s="3"/>
      <c r="CM592" s="3"/>
      <c r="CN592" s="3"/>
    </row>
    <row r="593" spans="1:92" x14ac:dyDescent="0.3">
      <c r="A593" s="13"/>
      <c r="B593" s="3"/>
      <c r="C593" s="3"/>
      <c r="D593" s="3"/>
      <c r="E593" s="3"/>
      <c r="F593" s="3"/>
      <c r="G593" s="3"/>
      <c r="H593" s="3"/>
      <c r="I593" s="3"/>
      <c r="J593" s="1"/>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c r="AZ593" s="3"/>
      <c r="BA593" s="3"/>
      <c r="BB593" s="3"/>
      <c r="BC593" s="3"/>
      <c r="BD593" s="3"/>
      <c r="BE593" s="3"/>
      <c r="BF593" s="3"/>
      <c r="BG593" s="3"/>
      <c r="BH593" s="3"/>
      <c r="BI593" s="3"/>
      <c r="BJ593" s="3"/>
      <c r="BK593" s="3"/>
      <c r="BL593" s="3"/>
      <c r="BM593" s="3"/>
      <c r="BN593" s="3"/>
      <c r="BO593" s="3"/>
      <c r="BP593" s="3"/>
      <c r="BQ593" s="3"/>
      <c r="BR593" s="3"/>
      <c r="BS593" s="3"/>
      <c r="BT593" s="3"/>
      <c r="BU593" s="3"/>
      <c r="BV593" s="3"/>
      <c r="BW593" s="3"/>
      <c r="BX593" s="3"/>
      <c r="BY593" s="3"/>
      <c r="BZ593" s="3"/>
      <c r="CA593" s="3"/>
      <c r="CB593" s="3"/>
      <c r="CC593" s="3"/>
      <c r="CD593" s="3"/>
      <c r="CE593" s="3"/>
      <c r="CF593" s="3"/>
      <c r="CG593" s="3"/>
      <c r="CH593" s="3"/>
      <c r="CI593" s="3"/>
      <c r="CJ593" s="3"/>
      <c r="CK593" s="3"/>
      <c r="CL593" s="3"/>
      <c r="CM593" s="3"/>
      <c r="CN593" s="3"/>
    </row>
    <row r="594" spans="1:92" x14ac:dyDescent="0.3">
      <c r="A594" s="13"/>
      <c r="B594" s="3"/>
      <c r="C594" s="3"/>
      <c r="D594" s="3"/>
      <c r="E594" s="3"/>
      <c r="F594" s="3"/>
      <c r="G594" s="3"/>
      <c r="H594" s="3"/>
      <c r="I594" s="3"/>
      <c r="J594" s="1"/>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c r="AZ594" s="3"/>
      <c r="BA594" s="3"/>
      <c r="BB594" s="3"/>
      <c r="BC594" s="3"/>
      <c r="BD594" s="3"/>
      <c r="BE594" s="3"/>
      <c r="BF594" s="3"/>
      <c r="BG594" s="3"/>
      <c r="BH594" s="3"/>
      <c r="BI594" s="3"/>
      <c r="BJ594" s="3"/>
      <c r="BK594" s="3"/>
      <c r="BL594" s="3"/>
      <c r="BM594" s="3"/>
      <c r="BN594" s="3"/>
      <c r="BO594" s="3"/>
      <c r="BP594" s="3"/>
      <c r="BQ594" s="3"/>
      <c r="BR594" s="3"/>
      <c r="BS594" s="3"/>
      <c r="BT594" s="3"/>
      <c r="BU594" s="3"/>
      <c r="BV594" s="3"/>
      <c r="BW594" s="3"/>
      <c r="BX594" s="3"/>
      <c r="BY594" s="3"/>
      <c r="BZ594" s="3"/>
      <c r="CA594" s="3"/>
      <c r="CB594" s="3"/>
      <c r="CC594" s="3"/>
      <c r="CD594" s="3"/>
      <c r="CE594" s="3"/>
      <c r="CF594" s="3"/>
      <c r="CG594" s="3"/>
      <c r="CH594" s="3"/>
      <c r="CI594" s="3"/>
      <c r="CJ594" s="3"/>
      <c r="CK594" s="3"/>
      <c r="CL594" s="3"/>
      <c r="CM594" s="3"/>
      <c r="CN594" s="3"/>
    </row>
    <row r="595" spans="1:92" x14ac:dyDescent="0.3">
      <c r="A595" s="13"/>
      <c r="B595" s="3"/>
      <c r="C595" s="3"/>
      <c r="D595" s="3"/>
      <c r="E595" s="3"/>
      <c r="F595" s="3"/>
      <c r="G595" s="3"/>
      <c r="H595" s="3"/>
      <c r="I595" s="3"/>
      <c r="J595" s="1"/>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c r="AZ595" s="3"/>
      <c r="BA595" s="3"/>
      <c r="BB595" s="3"/>
      <c r="BC595" s="3"/>
      <c r="BD595" s="3"/>
      <c r="BE595" s="3"/>
      <c r="BF595" s="3"/>
      <c r="BG595" s="3"/>
      <c r="BH595" s="3"/>
      <c r="BI595" s="3"/>
      <c r="BJ595" s="3"/>
      <c r="BK595" s="3"/>
      <c r="BL595" s="3"/>
      <c r="BM595" s="3"/>
      <c r="BN595" s="3"/>
      <c r="BO595" s="3"/>
      <c r="BP595" s="3"/>
      <c r="BQ595" s="3"/>
      <c r="BR595" s="3"/>
      <c r="BS595" s="3"/>
      <c r="BT595" s="3"/>
      <c r="BU595" s="3"/>
      <c r="BV595" s="3"/>
      <c r="BW595" s="3"/>
      <c r="BX595" s="3"/>
      <c r="BY595" s="3"/>
      <c r="BZ595" s="3"/>
      <c r="CA595" s="3"/>
      <c r="CB595" s="3"/>
      <c r="CC595" s="3"/>
      <c r="CD595" s="3"/>
      <c r="CE595" s="3"/>
      <c r="CF595" s="3"/>
      <c r="CG595" s="3"/>
      <c r="CH595" s="3"/>
      <c r="CI595" s="3"/>
      <c r="CJ595" s="3"/>
      <c r="CK595" s="3"/>
      <c r="CL595" s="3"/>
      <c r="CM595" s="3"/>
      <c r="CN595" s="3"/>
    </row>
    <row r="596" spans="1:92" x14ac:dyDescent="0.3">
      <c r="A596" s="13"/>
      <c r="B596" s="3"/>
      <c r="C596" s="3"/>
      <c r="D596" s="3"/>
      <c r="E596" s="3"/>
      <c r="F596" s="3"/>
      <c r="G596" s="3"/>
      <c r="H596" s="3"/>
      <c r="I596" s="3"/>
      <c r="J596" s="1"/>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c r="AZ596" s="3"/>
      <c r="BA596" s="3"/>
      <c r="BB596" s="3"/>
      <c r="BC596" s="3"/>
      <c r="BD596" s="3"/>
      <c r="BE596" s="3"/>
      <c r="BF596" s="3"/>
      <c r="BG596" s="3"/>
      <c r="BH596" s="3"/>
      <c r="BI596" s="3"/>
      <c r="BJ596" s="3"/>
      <c r="BK596" s="3"/>
      <c r="BL596" s="3"/>
      <c r="BM596" s="3"/>
      <c r="BN596" s="3"/>
      <c r="BO596" s="3"/>
      <c r="BP596" s="3"/>
      <c r="BQ596" s="3"/>
      <c r="BR596" s="3"/>
      <c r="BS596" s="3"/>
      <c r="BT596" s="3"/>
      <c r="BU596" s="3"/>
      <c r="BV596" s="3"/>
      <c r="BW596" s="3"/>
      <c r="BX596" s="3"/>
      <c r="BY596" s="3"/>
      <c r="BZ596" s="3"/>
      <c r="CA596" s="3"/>
      <c r="CB596" s="3"/>
      <c r="CC596" s="3"/>
      <c r="CD596" s="3"/>
      <c r="CE596" s="3"/>
      <c r="CF596" s="3"/>
      <c r="CG596" s="3"/>
      <c r="CH596" s="3"/>
      <c r="CI596" s="3"/>
      <c r="CJ596" s="3"/>
      <c r="CK596" s="3"/>
      <c r="CL596" s="3"/>
      <c r="CM596" s="3"/>
      <c r="CN596" s="3"/>
    </row>
    <row r="597" spans="1:92" x14ac:dyDescent="0.3">
      <c r="A597" s="13"/>
      <c r="B597" s="3"/>
      <c r="C597" s="3"/>
      <c r="D597" s="3"/>
      <c r="E597" s="3"/>
      <c r="F597" s="3"/>
      <c r="G597" s="3"/>
      <c r="H597" s="3"/>
      <c r="I597" s="3"/>
      <c r="J597" s="1"/>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c r="AZ597" s="3"/>
      <c r="BA597" s="3"/>
      <c r="BB597" s="3"/>
      <c r="BC597" s="3"/>
      <c r="BD597" s="3"/>
      <c r="BE597" s="3"/>
      <c r="BF597" s="3"/>
      <c r="BG597" s="3"/>
      <c r="BH597" s="3"/>
      <c r="BI597" s="3"/>
      <c r="BJ597" s="3"/>
      <c r="BK597" s="3"/>
      <c r="BL597" s="3"/>
      <c r="BM597" s="3"/>
      <c r="BN597" s="3"/>
      <c r="BO597" s="3"/>
      <c r="BP597" s="3"/>
      <c r="BQ597" s="3"/>
      <c r="BR597" s="3"/>
      <c r="BS597" s="3"/>
      <c r="BT597" s="3"/>
      <c r="BU597" s="3"/>
      <c r="BV597" s="3"/>
      <c r="BW597" s="3"/>
      <c r="BX597" s="3"/>
      <c r="BY597" s="3"/>
      <c r="BZ597" s="3"/>
      <c r="CA597" s="3"/>
      <c r="CB597" s="3"/>
      <c r="CC597" s="3"/>
      <c r="CD597" s="3"/>
      <c r="CE597" s="3"/>
      <c r="CF597" s="3"/>
      <c r="CG597" s="3"/>
      <c r="CH597" s="3"/>
      <c r="CI597" s="3"/>
      <c r="CJ597" s="3"/>
      <c r="CK597" s="3"/>
      <c r="CL597" s="3"/>
      <c r="CM597" s="3"/>
      <c r="CN597" s="3"/>
    </row>
    <row r="598" spans="1:92" x14ac:dyDescent="0.3">
      <c r="A598" s="13"/>
      <c r="B598" s="3"/>
      <c r="C598" s="3"/>
      <c r="D598" s="3"/>
      <c r="E598" s="3"/>
      <c r="F598" s="3"/>
      <c r="G598" s="3"/>
      <c r="H598" s="3"/>
      <c r="I598" s="3"/>
      <c r="J598" s="1"/>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c r="AZ598" s="3"/>
      <c r="BA598" s="3"/>
      <c r="BB598" s="3"/>
      <c r="BC598" s="3"/>
      <c r="BD598" s="3"/>
      <c r="BE598" s="3"/>
      <c r="BF598" s="3"/>
      <c r="BG598" s="3"/>
      <c r="BH598" s="3"/>
      <c r="BI598" s="3"/>
      <c r="BJ598" s="3"/>
      <c r="BK598" s="3"/>
      <c r="BL598" s="3"/>
      <c r="BM598" s="3"/>
      <c r="BN598" s="3"/>
      <c r="BO598" s="3"/>
      <c r="BP598" s="3"/>
      <c r="BQ598" s="3"/>
      <c r="BR598" s="3"/>
      <c r="BS598" s="3"/>
      <c r="BT598" s="3"/>
      <c r="BU598" s="3"/>
      <c r="BV598" s="3"/>
      <c r="BW598" s="3"/>
      <c r="BX598" s="3"/>
      <c r="BY598" s="3"/>
      <c r="BZ598" s="3"/>
      <c r="CA598" s="3"/>
      <c r="CB598" s="3"/>
      <c r="CC598" s="3"/>
      <c r="CD598" s="3"/>
      <c r="CE598" s="3"/>
      <c r="CF598" s="3"/>
      <c r="CG598" s="3"/>
      <c r="CH598" s="3"/>
      <c r="CI598" s="3"/>
      <c r="CJ598" s="3"/>
      <c r="CK598" s="3"/>
      <c r="CL598" s="3"/>
      <c r="CM598" s="3"/>
      <c r="CN598" s="3"/>
    </row>
    <row r="599" spans="1:92" x14ac:dyDescent="0.3">
      <c r="A599" s="13"/>
      <c r="B599" s="3"/>
      <c r="C599" s="3"/>
      <c r="D599" s="3"/>
      <c r="E599" s="3"/>
      <c r="F599" s="3"/>
      <c r="G599" s="3"/>
      <c r="H599" s="3"/>
      <c r="I599" s="3"/>
      <c r="J599" s="1"/>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c r="AZ599" s="3"/>
      <c r="BA599" s="3"/>
      <c r="BB599" s="3"/>
      <c r="BC599" s="3"/>
      <c r="BD599" s="3"/>
      <c r="BE599" s="3"/>
      <c r="BF599" s="3"/>
      <c r="BG599" s="3"/>
      <c r="BH599" s="3"/>
      <c r="BI599" s="3"/>
      <c r="BJ599" s="3"/>
      <c r="BK599" s="3"/>
      <c r="BL599" s="3"/>
      <c r="BM599" s="3"/>
      <c r="BN599" s="3"/>
      <c r="BO599" s="3"/>
      <c r="BP599" s="3"/>
      <c r="BQ599" s="3"/>
      <c r="BR599" s="3"/>
      <c r="BS599" s="3"/>
      <c r="BT599" s="3"/>
      <c r="BU599" s="3"/>
      <c r="BV599" s="3"/>
      <c r="BW599" s="3"/>
      <c r="BX599" s="3"/>
      <c r="BY599" s="3"/>
      <c r="BZ599" s="3"/>
      <c r="CA599" s="3"/>
      <c r="CB599" s="3"/>
      <c r="CC599" s="3"/>
      <c r="CD599" s="3"/>
      <c r="CE599" s="3"/>
      <c r="CF599" s="3"/>
      <c r="CG599" s="3"/>
      <c r="CH599" s="3"/>
      <c r="CI599" s="3"/>
      <c r="CJ599" s="3"/>
      <c r="CK599" s="3"/>
      <c r="CL599" s="3"/>
      <c r="CM599" s="3"/>
      <c r="CN599" s="3"/>
    </row>
    <row r="600" spans="1:92" x14ac:dyDescent="0.3">
      <c r="A600" s="13"/>
      <c r="B600" s="3"/>
      <c r="C600" s="3"/>
      <c r="D600" s="3"/>
      <c r="E600" s="3"/>
      <c r="F600" s="3"/>
      <c r="G600" s="3"/>
      <c r="H600" s="3"/>
      <c r="I600" s="3"/>
      <c r="J600" s="1"/>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c r="AZ600" s="3"/>
      <c r="BA600" s="3"/>
      <c r="BB600" s="3"/>
      <c r="BC600" s="3"/>
      <c r="BD600" s="3"/>
      <c r="BE600" s="3"/>
      <c r="BF600" s="3"/>
      <c r="BG600" s="3"/>
      <c r="BH600" s="3"/>
      <c r="BI600" s="3"/>
      <c r="BJ600" s="3"/>
      <c r="BK600" s="3"/>
      <c r="BL600" s="3"/>
      <c r="BM600" s="3"/>
      <c r="BN600" s="3"/>
      <c r="BO600" s="3"/>
      <c r="BP600" s="3"/>
      <c r="BQ600" s="3"/>
      <c r="BR600" s="3"/>
      <c r="BS600" s="3"/>
      <c r="BT600" s="3"/>
      <c r="BU600" s="3"/>
      <c r="BV600" s="3"/>
      <c r="BW600" s="3"/>
      <c r="BX600" s="3"/>
      <c r="BY600" s="3"/>
      <c r="BZ600" s="3"/>
      <c r="CA600" s="3"/>
      <c r="CB600" s="3"/>
      <c r="CC600" s="3"/>
      <c r="CD600" s="3"/>
      <c r="CE600" s="3"/>
      <c r="CF600" s="3"/>
      <c r="CG600" s="3"/>
      <c r="CH600" s="3"/>
      <c r="CI600" s="3"/>
      <c r="CJ600" s="3"/>
      <c r="CK600" s="3"/>
      <c r="CL600" s="3"/>
      <c r="CM600" s="3"/>
      <c r="CN600" s="3"/>
    </row>
    <row r="601" spans="1:92" x14ac:dyDescent="0.3">
      <c r="A601" s="13"/>
      <c r="B601" s="3"/>
      <c r="C601" s="3"/>
      <c r="D601" s="3"/>
      <c r="E601" s="3"/>
      <c r="F601" s="3"/>
      <c r="G601" s="3"/>
      <c r="H601" s="3"/>
      <c r="I601" s="3"/>
      <c r="J601" s="1"/>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c r="AZ601" s="3"/>
      <c r="BA601" s="3"/>
      <c r="BB601" s="3"/>
      <c r="BC601" s="3"/>
      <c r="BD601" s="3"/>
      <c r="BE601" s="3"/>
      <c r="BF601" s="3"/>
      <c r="BG601" s="3"/>
      <c r="BH601" s="3"/>
      <c r="BI601" s="3"/>
      <c r="BJ601" s="3"/>
      <c r="BK601" s="3"/>
      <c r="BL601" s="3"/>
      <c r="BM601" s="3"/>
      <c r="BN601" s="3"/>
      <c r="BO601" s="3"/>
      <c r="BP601" s="3"/>
      <c r="BQ601" s="3"/>
      <c r="BR601" s="3"/>
      <c r="BS601" s="3"/>
      <c r="BT601" s="3"/>
      <c r="BU601" s="3"/>
      <c r="BV601" s="3"/>
      <c r="BW601" s="3"/>
      <c r="BX601" s="3"/>
      <c r="BY601" s="3"/>
      <c r="BZ601" s="3"/>
      <c r="CA601" s="3"/>
      <c r="CB601" s="3"/>
      <c r="CC601" s="3"/>
      <c r="CD601" s="3"/>
      <c r="CE601" s="3"/>
      <c r="CF601" s="3"/>
      <c r="CG601" s="3"/>
      <c r="CH601" s="3"/>
      <c r="CI601" s="3"/>
      <c r="CJ601" s="3"/>
      <c r="CK601" s="3"/>
      <c r="CL601" s="3"/>
      <c r="CM601" s="3"/>
      <c r="CN601" s="3"/>
    </row>
    <row r="602" spans="1:92" x14ac:dyDescent="0.3">
      <c r="A602" s="13"/>
      <c r="B602" s="3"/>
      <c r="C602" s="3"/>
      <c r="D602" s="3"/>
      <c r="E602" s="3"/>
      <c r="F602" s="3"/>
      <c r="G602" s="3"/>
      <c r="H602" s="3"/>
      <c r="I602" s="3"/>
      <c r="J602" s="1"/>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c r="AZ602" s="3"/>
      <c r="BA602" s="3"/>
      <c r="BB602" s="3"/>
      <c r="BC602" s="3"/>
      <c r="BD602" s="3"/>
      <c r="BE602" s="3"/>
      <c r="BF602" s="3"/>
      <c r="BG602" s="3"/>
      <c r="BH602" s="3"/>
      <c r="BI602" s="3"/>
      <c r="BJ602" s="3"/>
      <c r="BK602" s="3"/>
      <c r="BL602" s="3"/>
      <c r="BM602" s="3"/>
      <c r="BN602" s="3"/>
      <c r="BO602" s="3"/>
      <c r="BP602" s="3"/>
      <c r="BQ602" s="3"/>
      <c r="BR602" s="3"/>
      <c r="BS602" s="3"/>
      <c r="BT602" s="3"/>
      <c r="BU602" s="3"/>
      <c r="BV602" s="3"/>
      <c r="BW602" s="3"/>
      <c r="BX602" s="3"/>
      <c r="BY602" s="3"/>
      <c r="BZ602" s="3"/>
      <c r="CA602" s="3"/>
      <c r="CB602" s="3"/>
      <c r="CC602" s="3"/>
      <c r="CD602" s="3"/>
      <c r="CE602" s="3"/>
      <c r="CF602" s="3"/>
      <c r="CG602" s="3"/>
      <c r="CH602" s="3"/>
      <c r="CI602" s="3"/>
      <c r="CJ602" s="3"/>
      <c r="CK602" s="3"/>
      <c r="CL602" s="3"/>
      <c r="CM602" s="3"/>
      <c r="CN602" s="3"/>
    </row>
    <row r="603" spans="1:92" x14ac:dyDescent="0.3">
      <c r="A603" s="13"/>
      <c r="B603" s="3"/>
      <c r="C603" s="3"/>
      <c r="D603" s="3"/>
      <c r="E603" s="3"/>
      <c r="F603" s="3"/>
      <c r="G603" s="3"/>
      <c r="H603" s="3"/>
      <c r="I603" s="3"/>
      <c r="J603" s="1"/>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c r="AZ603" s="3"/>
      <c r="BA603" s="3"/>
      <c r="BB603" s="3"/>
      <c r="BC603" s="3"/>
      <c r="BD603" s="3"/>
      <c r="BE603" s="3"/>
      <c r="BF603" s="3"/>
      <c r="BG603" s="3"/>
      <c r="BH603" s="3"/>
      <c r="BI603" s="3"/>
      <c r="BJ603" s="3"/>
      <c r="BK603" s="3"/>
      <c r="BL603" s="3"/>
      <c r="BM603" s="3"/>
      <c r="BN603" s="3"/>
      <c r="BO603" s="3"/>
      <c r="BP603" s="3"/>
      <c r="BQ603" s="3"/>
      <c r="BR603" s="3"/>
      <c r="BS603" s="3"/>
      <c r="BT603" s="3"/>
      <c r="BU603" s="3"/>
      <c r="BV603" s="3"/>
      <c r="BW603" s="3"/>
      <c r="BX603" s="3"/>
      <c r="BY603" s="3"/>
      <c r="BZ603" s="3"/>
      <c r="CA603" s="3"/>
      <c r="CB603" s="3"/>
      <c r="CC603" s="3"/>
      <c r="CD603" s="3"/>
      <c r="CE603" s="3"/>
      <c r="CF603" s="3"/>
      <c r="CG603" s="3"/>
      <c r="CH603" s="3"/>
      <c r="CI603" s="3"/>
      <c r="CJ603" s="3"/>
      <c r="CK603" s="3"/>
      <c r="CL603" s="3"/>
      <c r="CM603" s="3"/>
      <c r="CN603" s="3"/>
    </row>
    <row r="604" spans="1:92" x14ac:dyDescent="0.3">
      <c r="A604" s="13"/>
      <c r="B604" s="3"/>
      <c r="C604" s="3"/>
      <c r="D604" s="3"/>
      <c r="E604" s="3"/>
      <c r="F604" s="3"/>
      <c r="G604" s="3"/>
      <c r="H604" s="3"/>
      <c r="I604" s="3"/>
      <c r="J604" s="1"/>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c r="AZ604" s="3"/>
      <c r="BA604" s="3"/>
      <c r="BB604" s="3"/>
      <c r="BC604" s="3"/>
      <c r="BD604" s="3"/>
      <c r="BE604" s="3"/>
      <c r="BF604" s="3"/>
      <c r="BG604" s="3"/>
      <c r="BH604" s="3"/>
      <c r="BI604" s="3"/>
      <c r="BJ604" s="3"/>
      <c r="BK604" s="3"/>
      <c r="BL604" s="3"/>
      <c r="BM604" s="3"/>
      <c r="BN604" s="3"/>
      <c r="BO604" s="3"/>
      <c r="BP604" s="3"/>
      <c r="BQ604" s="3"/>
      <c r="BR604" s="3"/>
      <c r="BS604" s="3"/>
      <c r="BT604" s="3"/>
      <c r="BU604" s="3"/>
      <c r="BV604" s="3"/>
      <c r="BW604" s="3"/>
      <c r="BX604" s="3"/>
      <c r="BY604" s="3"/>
      <c r="BZ604" s="3"/>
      <c r="CA604" s="3"/>
      <c r="CB604" s="3"/>
      <c r="CC604" s="3"/>
      <c r="CD604" s="3"/>
      <c r="CE604" s="3"/>
      <c r="CF604" s="3"/>
      <c r="CG604" s="3"/>
      <c r="CH604" s="3"/>
      <c r="CI604" s="3"/>
      <c r="CJ604" s="3"/>
      <c r="CK604" s="3"/>
      <c r="CL604" s="3"/>
      <c r="CM604" s="3"/>
      <c r="CN604" s="3"/>
    </row>
    <row r="605" spans="1:92" x14ac:dyDescent="0.3">
      <c r="A605" s="13"/>
      <c r="B605" s="3"/>
      <c r="C605" s="3"/>
      <c r="D605" s="3"/>
      <c r="E605" s="3"/>
      <c r="F605" s="3"/>
      <c r="G605" s="3"/>
      <c r="H605" s="3"/>
      <c r="I605" s="3"/>
      <c r="J605" s="1"/>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c r="AZ605" s="3"/>
      <c r="BA605" s="3"/>
      <c r="BB605" s="3"/>
      <c r="BC605" s="3"/>
      <c r="BD605" s="3"/>
      <c r="BE605" s="3"/>
      <c r="BF605" s="3"/>
      <c r="BG605" s="3"/>
      <c r="BH605" s="3"/>
      <c r="BI605" s="3"/>
      <c r="BJ605" s="3"/>
      <c r="BK605" s="3"/>
      <c r="BL605" s="3"/>
      <c r="BM605" s="3"/>
      <c r="BN605" s="3"/>
      <c r="BO605" s="3"/>
      <c r="BP605" s="3"/>
      <c r="BQ605" s="3"/>
      <c r="BR605" s="3"/>
      <c r="BS605" s="3"/>
      <c r="BT605" s="3"/>
      <c r="BU605" s="3"/>
      <c r="BV605" s="3"/>
      <c r="BW605" s="3"/>
      <c r="BX605" s="3"/>
      <c r="BY605" s="3"/>
      <c r="BZ605" s="3"/>
      <c r="CA605" s="3"/>
      <c r="CB605" s="3"/>
      <c r="CC605" s="3"/>
      <c r="CD605" s="3"/>
      <c r="CE605" s="3"/>
      <c r="CF605" s="3"/>
      <c r="CG605" s="3"/>
      <c r="CH605" s="3"/>
      <c r="CI605" s="3"/>
      <c r="CJ605" s="3"/>
      <c r="CK605" s="3"/>
      <c r="CL605" s="3"/>
      <c r="CM605" s="3"/>
      <c r="CN605" s="3"/>
    </row>
    <row r="606" spans="1:92" x14ac:dyDescent="0.3">
      <c r="A606" s="13"/>
      <c r="B606" s="3"/>
      <c r="C606" s="3"/>
      <c r="D606" s="3"/>
      <c r="E606" s="3"/>
      <c r="F606" s="3"/>
      <c r="G606" s="3"/>
      <c r="H606" s="3"/>
      <c r="I606" s="3"/>
      <c r="J606" s="1"/>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c r="AZ606" s="3"/>
      <c r="BA606" s="3"/>
      <c r="BB606" s="3"/>
      <c r="BC606" s="3"/>
      <c r="BD606" s="3"/>
      <c r="BE606" s="3"/>
      <c r="BF606" s="3"/>
      <c r="BG606" s="3"/>
      <c r="BH606" s="3"/>
      <c r="BI606" s="3"/>
      <c r="BJ606" s="3"/>
      <c r="BK606" s="3"/>
      <c r="BL606" s="3"/>
      <c r="BM606" s="3"/>
      <c r="BN606" s="3"/>
      <c r="BO606" s="3"/>
      <c r="BP606" s="3"/>
      <c r="BQ606" s="3"/>
      <c r="BR606" s="3"/>
      <c r="BS606" s="3"/>
      <c r="BT606" s="3"/>
      <c r="BU606" s="3"/>
      <c r="BV606" s="3"/>
      <c r="BW606" s="3"/>
      <c r="BX606" s="3"/>
      <c r="BY606" s="3"/>
      <c r="BZ606" s="3"/>
      <c r="CA606" s="3"/>
      <c r="CB606" s="3"/>
      <c r="CC606" s="3"/>
      <c r="CD606" s="3"/>
      <c r="CE606" s="3"/>
      <c r="CF606" s="3"/>
      <c r="CG606" s="3"/>
      <c r="CH606" s="3"/>
      <c r="CI606" s="3"/>
      <c r="CJ606" s="3"/>
      <c r="CK606" s="3"/>
      <c r="CL606" s="3"/>
      <c r="CM606" s="3"/>
      <c r="CN606" s="3"/>
    </row>
    <row r="607" spans="1:92" x14ac:dyDescent="0.3">
      <c r="A607" s="13"/>
      <c r="B607" s="3"/>
      <c r="C607" s="3"/>
      <c r="D607" s="3"/>
      <c r="E607" s="3"/>
      <c r="F607" s="3"/>
      <c r="G607" s="3"/>
      <c r="H607" s="3"/>
      <c r="I607" s="3"/>
      <c r="J607" s="1"/>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c r="AZ607" s="3"/>
      <c r="BA607" s="3"/>
      <c r="BB607" s="3"/>
      <c r="BC607" s="3"/>
      <c r="BD607" s="3"/>
      <c r="BE607" s="3"/>
      <c r="BF607" s="3"/>
      <c r="BG607" s="3"/>
      <c r="BH607" s="3"/>
      <c r="BI607" s="3"/>
      <c r="BJ607" s="3"/>
      <c r="BK607" s="3"/>
      <c r="BL607" s="3"/>
      <c r="BM607" s="3"/>
      <c r="BN607" s="3"/>
      <c r="BO607" s="3"/>
      <c r="BP607" s="3"/>
      <c r="BQ607" s="3"/>
      <c r="BR607" s="3"/>
      <c r="BS607" s="3"/>
      <c r="BT607" s="3"/>
      <c r="BU607" s="3"/>
      <c r="BV607" s="3"/>
      <c r="BW607" s="3"/>
      <c r="BX607" s="3"/>
      <c r="BY607" s="3"/>
      <c r="BZ607" s="3"/>
      <c r="CA607" s="3"/>
      <c r="CB607" s="3"/>
      <c r="CC607" s="3"/>
      <c r="CD607" s="3"/>
      <c r="CE607" s="3"/>
      <c r="CF607" s="3"/>
      <c r="CG607" s="3"/>
      <c r="CH607" s="3"/>
      <c r="CI607" s="3"/>
      <c r="CJ607" s="3"/>
      <c r="CK607" s="3"/>
      <c r="CL607" s="3"/>
      <c r="CM607" s="3"/>
      <c r="CN607" s="3"/>
    </row>
    <row r="608" spans="1:92" x14ac:dyDescent="0.3">
      <c r="A608" s="13"/>
      <c r="B608" s="3"/>
      <c r="C608" s="3"/>
      <c r="D608" s="3"/>
      <c r="E608" s="3"/>
      <c r="F608" s="3"/>
      <c r="G608" s="3"/>
      <c r="H608" s="3"/>
      <c r="I608" s="3"/>
      <c r="J608" s="1"/>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c r="AZ608" s="3"/>
      <c r="BA608" s="3"/>
      <c r="BB608" s="3"/>
      <c r="BC608" s="3"/>
      <c r="BD608" s="3"/>
      <c r="BE608" s="3"/>
      <c r="BF608" s="3"/>
      <c r="BG608" s="3"/>
      <c r="BH608" s="3"/>
      <c r="BI608" s="3"/>
      <c r="BJ608" s="3"/>
      <c r="BK608" s="3"/>
      <c r="BL608" s="3"/>
      <c r="BM608" s="3"/>
      <c r="BN608" s="3"/>
      <c r="BO608" s="3"/>
      <c r="BP608" s="3"/>
      <c r="BQ608" s="3"/>
      <c r="BR608" s="3"/>
      <c r="BS608" s="3"/>
      <c r="BT608" s="3"/>
      <c r="BU608" s="3"/>
      <c r="BV608" s="3"/>
      <c r="BW608" s="3"/>
      <c r="BX608" s="3"/>
      <c r="BY608" s="3"/>
      <c r="BZ608" s="3"/>
      <c r="CA608" s="3"/>
      <c r="CB608" s="3"/>
      <c r="CC608" s="3"/>
      <c r="CD608" s="3"/>
      <c r="CE608" s="3"/>
      <c r="CF608" s="3"/>
      <c r="CG608" s="3"/>
      <c r="CH608" s="3"/>
      <c r="CI608" s="3"/>
      <c r="CJ608" s="3"/>
      <c r="CK608" s="3"/>
      <c r="CL608" s="3"/>
      <c r="CM608" s="3"/>
      <c r="CN608" s="3"/>
    </row>
    <row r="609" spans="1:92" x14ac:dyDescent="0.3">
      <c r="A609" s="13"/>
      <c r="B609" s="3"/>
      <c r="C609" s="3"/>
      <c r="D609" s="3"/>
      <c r="E609" s="3"/>
      <c r="F609" s="3"/>
      <c r="G609" s="3"/>
      <c r="H609" s="3"/>
      <c r="I609" s="3"/>
      <c r="J609" s="1"/>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c r="AZ609" s="3"/>
      <c r="BA609" s="3"/>
      <c r="BB609" s="3"/>
      <c r="BC609" s="3"/>
      <c r="BD609" s="3"/>
      <c r="BE609" s="3"/>
      <c r="BF609" s="3"/>
      <c r="BG609" s="3"/>
      <c r="BH609" s="3"/>
      <c r="BI609" s="3"/>
      <c r="BJ609" s="3"/>
      <c r="BK609" s="3"/>
      <c r="BL609" s="3"/>
      <c r="BM609" s="3"/>
      <c r="BN609" s="3"/>
      <c r="BO609" s="3"/>
      <c r="BP609" s="3"/>
      <c r="BQ609" s="3"/>
      <c r="BR609" s="3"/>
      <c r="BS609" s="3"/>
      <c r="BT609" s="3"/>
      <c r="BU609" s="3"/>
      <c r="BV609" s="3"/>
      <c r="BW609" s="3"/>
      <c r="BX609" s="3"/>
      <c r="BY609" s="3"/>
      <c r="BZ609" s="3"/>
      <c r="CA609" s="3"/>
      <c r="CB609" s="3"/>
      <c r="CC609" s="3"/>
      <c r="CD609" s="3"/>
      <c r="CE609" s="3"/>
      <c r="CF609" s="3"/>
      <c r="CG609" s="3"/>
      <c r="CH609" s="3"/>
      <c r="CI609" s="3"/>
      <c r="CJ609" s="3"/>
      <c r="CK609" s="3"/>
      <c r="CL609" s="3"/>
      <c r="CM609" s="3"/>
      <c r="CN609" s="3"/>
    </row>
    <row r="610" spans="1:92" x14ac:dyDescent="0.3">
      <c r="A610" s="13"/>
      <c r="B610" s="3"/>
      <c r="C610" s="3"/>
      <c r="D610" s="3"/>
      <c r="E610" s="3"/>
      <c r="F610" s="3"/>
      <c r="G610" s="3"/>
      <c r="H610" s="3"/>
      <c r="I610" s="3"/>
      <c r="J610" s="1"/>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c r="AZ610" s="3"/>
      <c r="BA610" s="3"/>
      <c r="BB610" s="3"/>
      <c r="BC610" s="3"/>
      <c r="BD610" s="3"/>
      <c r="BE610" s="3"/>
      <c r="BF610" s="3"/>
      <c r="BG610" s="3"/>
      <c r="BH610" s="3"/>
      <c r="BI610" s="3"/>
      <c r="BJ610" s="3"/>
      <c r="BK610" s="3"/>
      <c r="BL610" s="3"/>
      <c r="BM610" s="3"/>
      <c r="BN610" s="3"/>
      <c r="BO610" s="3"/>
      <c r="BP610" s="3"/>
      <c r="BQ610" s="3"/>
      <c r="BR610" s="3"/>
      <c r="BS610" s="3"/>
      <c r="BT610" s="3"/>
      <c r="BU610" s="3"/>
      <c r="BV610" s="3"/>
      <c r="BW610" s="3"/>
      <c r="BX610" s="3"/>
      <c r="BY610" s="3"/>
      <c r="BZ610" s="3"/>
      <c r="CA610" s="3"/>
      <c r="CB610" s="3"/>
      <c r="CC610" s="3"/>
      <c r="CD610" s="3"/>
      <c r="CE610" s="3"/>
      <c r="CF610" s="3"/>
      <c r="CG610" s="3"/>
      <c r="CH610" s="3"/>
      <c r="CI610" s="3"/>
      <c r="CJ610" s="3"/>
      <c r="CK610" s="3"/>
      <c r="CL610" s="3"/>
      <c r="CM610" s="3"/>
      <c r="CN610" s="3"/>
    </row>
    <row r="611" spans="1:92" x14ac:dyDescent="0.3">
      <c r="A611" s="13"/>
      <c r="B611" s="3"/>
      <c r="C611" s="3"/>
      <c r="D611" s="3"/>
      <c r="E611" s="3"/>
      <c r="F611" s="3"/>
      <c r="G611" s="3"/>
      <c r="H611" s="3"/>
      <c r="I611" s="3"/>
      <c r="J611" s="1"/>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c r="AZ611" s="3"/>
      <c r="BA611" s="3"/>
      <c r="BB611" s="3"/>
      <c r="BC611" s="3"/>
      <c r="BD611" s="3"/>
      <c r="BE611" s="3"/>
      <c r="BF611" s="3"/>
      <c r="BG611" s="3"/>
      <c r="BH611" s="3"/>
      <c r="BI611" s="3"/>
      <c r="BJ611" s="3"/>
      <c r="BK611" s="3"/>
      <c r="BL611" s="3"/>
      <c r="BM611" s="3"/>
      <c r="BN611" s="3"/>
      <c r="BO611" s="3"/>
      <c r="BP611" s="3"/>
      <c r="BQ611" s="3"/>
      <c r="BR611" s="3"/>
      <c r="BS611" s="3"/>
      <c r="BT611" s="3"/>
      <c r="BU611" s="3"/>
      <c r="BV611" s="3"/>
      <c r="BW611" s="3"/>
      <c r="BX611" s="3"/>
      <c r="BY611" s="3"/>
      <c r="BZ611" s="3"/>
      <c r="CA611" s="3"/>
      <c r="CB611" s="3"/>
      <c r="CC611" s="3"/>
      <c r="CD611" s="3"/>
      <c r="CE611" s="3"/>
      <c r="CF611" s="3"/>
      <c r="CG611" s="3"/>
      <c r="CH611" s="3"/>
      <c r="CI611" s="3"/>
      <c r="CJ611" s="3"/>
      <c r="CK611" s="3"/>
      <c r="CL611" s="3"/>
      <c r="CM611" s="3"/>
      <c r="CN611" s="3"/>
    </row>
    <row r="612" spans="1:92" x14ac:dyDescent="0.3">
      <c r="A612" s="13"/>
      <c r="B612" s="3"/>
      <c r="C612" s="3"/>
      <c r="D612" s="3"/>
      <c r="E612" s="3"/>
      <c r="F612" s="3"/>
      <c r="G612" s="3"/>
      <c r="H612" s="3"/>
      <c r="I612" s="3"/>
      <c r="J612" s="1"/>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c r="AZ612" s="3"/>
      <c r="BA612" s="3"/>
      <c r="BB612" s="3"/>
      <c r="BC612" s="3"/>
      <c r="BD612" s="3"/>
      <c r="BE612" s="3"/>
      <c r="BF612" s="3"/>
      <c r="BG612" s="3"/>
      <c r="BH612" s="3"/>
      <c r="BI612" s="3"/>
      <c r="BJ612" s="3"/>
      <c r="BK612" s="3"/>
      <c r="BL612" s="3"/>
      <c r="BM612" s="3"/>
      <c r="BN612" s="3"/>
      <c r="BO612" s="3"/>
      <c r="BP612" s="3"/>
      <c r="BQ612" s="3"/>
      <c r="BR612" s="3"/>
      <c r="BS612" s="3"/>
      <c r="BT612" s="3"/>
      <c r="BU612" s="3"/>
      <c r="BV612" s="3"/>
      <c r="BW612" s="3"/>
      <c r="BX612" s="3"/>
      <c r="BY612" s="3"/>
      <c r="BZ612" s="3"/>
      <c r="CA612" s="3"/>
      <c r="CB612" s="3"/>
      <c r="CC612" s="3"/>
      <c r="CD612" s="3"/>
      <c r="CE612" s="3"/>
      <c r="CF612" s="3"/>
      <c r="CG612" s="3"/>
      <c r="CH612" s="3"/>
      <c r="CI612" s="3"/>
      <c r="CJ612" s="3"/>
      <c r="CK612" s="3"/>
      <c r="CL612" s="3"/>
      <c r="CM612" s="3"/>
      <c r="CN612" s="3"/>
    </row>
    <row r="613" spans="1:92" x14ac:dyDescent="0.3">
      <c r="A613" s="13"/>
      <c r="B613" s="3"/>
      <c r="C613" s="3"/>
      <c r="D613" s="3"/>
      <c r="E613" s="3"/>
      <c r="F613" s="3"/>
      <c r="G613" s="3"/>
      <c r="H613" s="3"/>
      <c r="I613" s="3"/>
      <c r="J613" s="1"/>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c r="AZ613" s="3"/>
      <c r="BA613" s="3"/>
      <c r="BB613" s="3"/>
      <c r="BC613" s="3"/>
      <c r="BD613" s="3"/>
      <c r="BE613" s="3"/>
      <c r="BF613" s="3"/>
      <c r="BG613" s="3"/>
      <c r="BH613" s="3"/>
      <c r="BI613" s="3"/>
      <c r="BJ613" s="3"/>
      <c r="BK613" s="3"/>
      <c r="BL613" s="3"/>
      <c r="BM613" s="3"/>
      <c r="BN613" s="3"/>
      <c r="BO613" s="3"/>
      <c r="BP613" s="3"/>
      <c r="BQ613" s="3"/>
      <c r="BR613" s="3"/>
      <c r="BS613" s="3"/>
      <c r="BT613" s="3"/>
      <c r="BU613" s="3"/>
      <c r="BV613" s="3"/>
      <c r="BW613" s="3"/>
      <c r="BX613" s="3"/>
      <c r="BY613" s="3"/>
      <c r="BZ613" s="3"/>
      <c r="CA613" s="3"/>
      <c r="CB613" s="3"/>
      <c r="CC613" s="3"/>
      <c r="CD613" s="3"/>
      <c r="CE613" s="3"/>
      <c r="CF613" s="3"/>
      <c r="CG613" s="3"/>
      <c r="CH613" s="3"/>
      <c r="CI613" s="3"/>
      <c r="CJ613" s="3"/>
      <c r="CK613" s="3"/>
      <c r="CL613" s="3"/>
      <c r="CM613" s="3"/>
      <c r="CN613" s="3"/>
    </row>
    <row r="614" spans="1:92" x14ac:dyDescent="0.3">
      <c r="A614" s="13"/>
      <c r="B614" s="3"/>
      <c r="C614" s="3"/>
      <c r="D614" s="3"/>
      <c r="E614" s="3"/>
      <c r="F614" s="3"/>
      <c r="G614" s="3"/>
      <c r="H614" s="3"/>
      <c r="I614" s="3"/>
      <c r="J614" s="1"/>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c r="AZ614" s="3"/>
      <c r="BA614" s="3"/>
      <c r="BB614" s="3"/>
      <c r="BC614" s="3"/>
      <c r="BD614" s="3"/>
      <c r="BE614" s="3"/>
      <c r="BF614" s="3"/>
      <c r="BG614" s="3"/>
      <c r="BH614" s="3"/>
      <c r="BI614" s="3"/>
      <c r="BJ614" s="3"/>
      <c r="BK614" s="3"/>
      <c r="BL614" s="3"/>
      <c r="BM614" s="3"/>
      <c r="BN614" s="3"/>
      <c r="BO614" s="3"/>
      <c r="BP614" s="3"/>
      <c r="BQ614" s="3"/>
      <c r="BR614" s="3"/>
      <c r="BS614" s="3"/>
      <c r="BT614" s="3"/>
      <c r="BU614" s="3"/>
      <c r="BV614" s="3"/>
      <c r="BW614" s="3"/>
      <c r="BX614" s="3"/>
      <c r="BY614" s="3"/>
      <c r="BZ614" s="3"/>
      <c r="CA614" s="3"/>
      <c r="CB614" s="3"/>
      <c r="CC614" s="3"/>
      <c r="CD614" s="3"/>
      <c r="CE614" s="3"/>
      <c r="CF614" s="3"/>
      <c r="CG614" s="3"/>
      <c r="CH614" s="3"/>
      <c r="CI614" s="3"/>
      <c r="CJ614" s="3"/>
      <c r="CK614" s="3"/>
      <c r="CL614" s="3"/>
      <c r="CM614" s="3"/>
      <c r="CN614" s="3"/>
    </row>
    <row r="615" spans="1:92" x14ac:dyDescent="0.3">
      <c r="A615" s="13"/>
      <c r="B615" s="3"/>
      <c r="C615" s="3"/>
      <c r="D615" s="3"/>
      <c r="E615" s="3"/>
      <c r="F615" s="3"/>
      <c r="G615" s="3"/>
      <c r="H615" s="3"/>
      <c r="I615" s="3"/>
      <c r="J615" s="1"/>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c r="AZ615" s="3"/>
      <c r="BA615" s="3"/>
      <c r="BB615" s="3"/>
      <c r="BC615" s="3"/>
      <c r="BD615" s="3"/>
      <c r="BE615" s="3"/>
      <c r="BF615" s="3"/>
      <c r="BG615" s="3"/>
      <c r="BH615" s="3"/>
      <c r="BI615" s="3"/>
      <c r="BJ615" s="3"/>
      <c r="BK615" s="3"/>
      <c r="BL615" s="3"/>
      <c r="BM615" s="3"/>
      <c r="BN615" s="3"/>
      <c r="BO615" s="3"/>
      <c r="BP615" s="3"/>
      <c r="BQ615" s="3"/>
      <c r="BR615" s="3"/>
      <c r="BS615" s="3"/>
      <c r="BT615" s="3"/>
      <c r="BU615" s="3"/>
      <c r="BV615" s="3"/>
      <c r="BW615" s="3"/>
      <c r="BX615" s="3"/>
      <c r="BY615" s="3"/>
      <c r="BZ615" s="3"/>
      <c r="CA615" s="3"/>
      <c r="CB615" s="3"/>
      <c r="CC615" s="3"/>
      <c r="CD615" s="3"/>
      <c r="CE615" s="3"/>
      <c r="CF615" s="3"/>
      <c r="CG615" s="3"/>
      <c r="CH615" s="3"/>
      <c r="CI615" s="3"/>
      <c r="CJ615" s="3"/>
      <c r="CK615" s="3"/>
      <c r="CL615" s="3"/>
      <c r="CM615" s="3"/>
      <c r="CN615" s="3"/>
    </row>
    <row r="616" spans="1:92" x14ac:dyDescent="0.3">
      <c r="A616" s="13"/>
      <c r="B616" s="3"/>
      <c r="C616" s="3"/>
      <c r="D616" s="3"/>
      <c r="E616" s="3"/>
      <c r="F616" s="3"/>
      <c r="G616" s="3"/>
      <c r="H616" s="3"/>
      <c r="I616" s="3"/>
      <c r="J616" s="1"/>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c r="AZ616" s="3"/>
      <c r="BA616" s="3"/>
      <c r="BB616" s="3"/>
      <c r="BC616" s="3"/>
      <c r="BD616" s="3"/>
      <c r="BE616" s="3"/>
      <c r="BF616" s="3"/>
      <c r="BG616" s="3"/>
      <c r="BH616" s="3"/>
      <c r="BI616" s="3"/>
      <c r="BJ616" s="3"/>
      <c r="BK616" s="3"/>
      <c r="BL616" s="3"/>
      <c r="BM616" s="3"/>
      <c r="BN616" s="3"/>
      <c r="BO616" s="3"/>
      <c r="BP616" s="3"/>
      <c r="BQ616" s="3"/>
      <c r="BR616" s="3"/>
      <c r="BS616" s="3"/>
      <c r="BT616" s="3"/>
      <c r="BU616" s="3"/>
      <c r="BV616" s="3"/>
      <c r="BW616" s="3"/>
      <c r="BX616" s="3"/>
      <c r="BY616" s="3"/>
      <c r="BZ616" s="3"/>
      <c r="CA616" s="3"/>
      <c r="CB616" s="3"/>
      <c r="CC616" s="3"/>
      <c r="CD616" s="3"/>
      <c r="CE616" s="3"/>
      <c r="CF616" s="3"/>
      <c r="CG616" s="3"/>
      <c r="CH616" s="3"/>
      <c r="CI616" s="3"/>
      <c r="CJ616" s="3"/>
      <c r="CK616" s="3"/>
      <c r="CL616" s="3"/>
      <c r="CM616" s="3"/>
      <c r="CN616" s="3"/>
    </row>
    <row r="617" spans="1:92" x14ac:dyDescent="0.3">
      <c r="A617" s="13"/>
      <c r="B617" s="3"/>
      <c r="C617" s="3"/>
      <c r="D617" s="3"/>
      <c r="E617" s="3"/>
      <c r="F617" s="3"/>
      <c r="G617" s="3"/>
      <c r="H617" s="3"/>
      <c r="I617" s="3"/>
      <c r="J617" s="1"/>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c r="AZ617" s="3"/>
      <c r="BA617" s="3"/>
      <c r="BB617" s="3"/>
      <c r="BC617" s="3"/>
      <c r="BD617" s="3"/>
      <c r="BE617" s="3"/>
      <c r="BF617" s="3"/>
      <c r="BG617" s="3"/>
      <c r="BH617" s="3"/>
      <c r="BI617" s="3"/>
      <c r="BJ617" s="3"/>
      <c r="BK617" s="3"/>
      <c r="BL617" s="3"/>
      <c r="BM617" s="3"/>
      <c r="BN617" s="3"/>
      <c r="BO617" s="3"/>
      <c r="BP617" s="3"/>
      <c r="BQ617" s="3"/>
      <c r="BR617" s="3"/>
      <c r="BS617" s="3"/>
      <c r="BT617" s="3"/>
      <c r="BU617" s="3"/>
      <c r="BV617" s="3"/>
      <c r="BW617" s="3"/>
      <c r="BX617" s="3"/>
      <c r="BY617" s="3"/>
      <c r="BZ617" s="3"/>
      <c r="CA617" s="3"/>
      <c r="CB617" s="3"/>
      <c r="CC617" s="3"/>
      <c r="CD617" s="3"/>
      <c r="CE617" s="3"/>
      <c r="CF617" s="3"/>
      <c r="CG617" s="3"/>
      <c r="CH617" s="3"/>
      <c r="CI617" s="3"/>
      <c r="CJ617" s="3"/>
      <c r="CK617" s="3"/>
      <c r="CL617" s="3"/>
      <c r="CM617" s="3"/>
      <c r="CN617" s="3"/>
    </row>
    <row r="618" spans="1:92" x14ac:dyDescent="0.3">
      <c r="A618" s="13"/>
      <c r="B618" s="3"/>
      <c r="C618" s="3"/>
      <c r="D618" s="3"/>
      <c r="E618" s="3"/>
      <c r="F618" s="3"/>
      <c r="G618" s="3"/>
      <c r="H618" s="3"/>
      <c r="I618" s="3"/>
      <c r="J618" s="1"/>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c r="AZ618" s="3"/>
      <c r="BA618" s="3"/>
      <c r="BB618" s="3"/>
      <c r="BC618" s="3"/>
      <c r="BD618" s="3"/>
      <c r="BE618" s="3"/>
      <c r="BF618" s="3"/>
      <c r="BG618" s="3"/>
      <c r="BH618" s="3"/>
      <c r="BI618" s="3"/>
      <c r="BJ618" s="3"/>
      <c r="BK618" s="3"/>
      <c r="BL618" s="3"/>
      <c r="BM618" s="3"/>
      <c r="BN618" s="3"/>
      <c r="BO618" s="3"/>
      <c r="BP618" s="3"/>
      <c r="BQ618" s="3"/>
      <c r="BR618" s="3"/>
      <c r="BS618" s="3"/>
      <c r="BT618" s="3"/>
      <c r="BU618" s="3"/>
      <c r="BV618" s="3"/>
      <c r="BW618" s="3"/>
      <c r="BX618" s="3"/>
      <c r="BY618" s="3"/>
      <c r="BZ618" s="3"/>
      <c r="CA618" s="3"/>
      <c r="CB618" s="3"/>
      <c r="CC618" s="3"/>
      <c r="CD618" s="3"/>
      <c r="CE618" s="3"/>
      <c r="CF618" s="3"/>
      <c r="CG618" s="3"/>
      <c r="CH618" s="3"/>
      <c r="CI618" s="3"/>
      <c r="CJ618" s="3"/>
      <c r="CK618" s="3"/>
      <c r="CL618" s="3"/>
      <c r="CM618" s="3"/>
      <c r="CN618" s="3"/>
    </row>
    <row r="619" spans="1:92" x14ac:dyDescent="0.3">
      <c r="A619" s="13"/>
      <c r="B619" s="3"/>
      <c r="C619" s="3"/>
      <c r="D619" s="3"/>
      <c r="E619" s="3"/>
      <c r="F619" s="3"/>
      <c r="G619" s="3"/>
      <c r="H619" s="3"/>
      <c r="I619" s="3"/>
      <c r="J619" s="1"/>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c r="AZ619" s="3"/>
      <c r="BA619" s="3"/>
      <c r="BB619" s="3"/>
      <c r="BC619" s="3"/>
      <c r="BD619" s="3"/>
      <c r="BE619" s="3"/>
      <c r="BF619" s="3"/>
      <c r="BG619" s="3"/>
      <c r="BH619" s="3"/>
      <c r="BI619" s="3"/>
      <c r="BJ619" s="3"/>
      <c r="BK619" s="3"/>
      <c r="BL619" s="3"/>
      <c r="BM619" s="3"/>
      <c r="BN619" s="3"/>
      <c r="BO619" s="3"/>
      <c r="BP619" s="3"/>
      <c r="BQ619" s="3"/>
      <c r="BR619" s="3"/>
      <c r="BS619" s="3"/>
      <c r="BT619" s="3"/>
      <c r="BU619" s="3"/>
      <c r="BV619" s="3"/>
      <c r="BW619" s="3"/>
      <c r="BX619" s="3"/>
      <c r="BY619" s="3"/>
      <c r="BZ619" s="3"/>
      <c r="CA619" s="3"/>
      <c r="CB619" s="3"/>
      <c r="CC619" s="3"/>
      <c r="CD619" s="3"/>
      <c r="CE619" s="3"/>
      <c r="CF619" s="3"/>
      <c r="CG619" s="3"/>
      <c r="CH619" s="3"/>
      <c r="CI619" s="3"/>
      <c r="CJ619" s="3"/>
      <c r="CK619" s="3"/>
      <c r="CL619" s="3"/>
      <c r="CM619" s="3"/>
      <c r="CN619" s="3"/>
    </row>
    <row r="620" spans="1:92" x14ac:dyDescent="0.3">
      <c r="A620" s="13"/>
      <c r="B620" s="3"/>
      <c r="C620" s="3"/>
      <c r="D620" s="3"/>
      <c r="E620" s="3"/>
      <c r="F620" s="3"/>
      <c r="G620" s="3"/>
      <c r="H620" s="3"/>
      <c r="I620" s="3"/>
      <c r="J620" s="1"/>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c r="AZ620" s="3"/>
      <c r="BA620" s="3"/>
      <c r="BB620" s="3"/>
      <c r="BC620" s="3"/>
      <c r="BD620" s="3"/>
      <c r="BE620" s="3"/>
      <c r="BF620" s="3"/>
      <c r="BG620" s="3"/>
      <c r="BH620" s="3"/>
      <c r="BI620" s="3"/>
      <c r="BJ620" s="3"/>
      <c r="BK620" s="3"/>
      <c r="BL620" s="3"/>
      <c r="BM620" s="3"/>
      <c r="BN620" s="3"/>
      <c r="BO620" s="3"/>
      <c r="BP620" s="3"/>
      <c r="BQ620" s="3"/>
      <c r="BR620" s="3"/>
      <c r="BS620" s="3"/>
      <c r="BT620" s="3"/>
      <c r="BU620" s="3"/>
      <c r="BV620" s="3"/>
      <c r="BW620" s="3"/>
      <c r="BX620" s="3"/>
      <c r="BY620" s="3"/>
      <c r="BZ620" s="3"/>
      <c r="CA620" s="3"/>
      <c r="CB620" s="3"/>
      <c r="CC620" s="3"/>
      <c r="CD620" s="3"/>
      <c r="CE620" s="3"/>
      <c r="CF620" s="3"/>
      <c r="CG620" s="3"/>
      <c r="CH620" s="3"/>
      <c r="CI620" s="3"/>
      <c r="CJ620" s="3"/>
      <c r="CK620" s="3"/>
      <c r="CL620" s="3"/>
      <c r="CM620" s="3"/>
      <c r="CN620" s="3"/>
    </row>
    <row r="621" spans="1:92" x14ac:dyDescent="0.3">
      <c r="A621" s="13"/>
      <c r="B621" s="3"/>
      <c r="C621" s="3"/>
      <c r="D621" s="3"/>
      <c r="E621" s="3"/>
      <c r="F621" s="3"/>
      <c r="G621" s="3"/>
      <c r="H621" s="3"/>
      <c r="I621" s="3"/>
      <c r="J621" s="1"/>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c r="AZ621" s="3"/>
      <c r="BA621" s="3"/>
      <c r="BB621" s="3"/>
      <c r="BC621" s="3"/>
      <c r="BD621" s="3"/>
      <c r="BE621" s="3"/>
      <c r="BF621" s="3"/>
      <c r="BG621" s="3"/>
      <c r="BH621" s="3"/>
      <c r="BI621" s="3"/>
      <c r="BJ621" s="3"/>
      <c r="BK621" s="3"/>
      <c r="BL621" s="3"/>
      <c r="BM621" s="3"/>
      <c r="BN621" s="3"/>
      <c r="BO621" s="3"/>
      <c r="BP621" s="3"/>
      <c r="BQ621" s="3"/>
      <c r="BR621" s="3"/>
      <c r="BS621" s="3"/>
      <c r="BT621" s="3"/>
      <c r="BU621" s="3"/>
      <c r="BV621" s="3"/>
      <c r="BW621" s="3"/>
      <c r="BX621" s="3"/>
      <c r="BY621" s="3"/>
      <c r="BZ621" s="3"/>
      <c r="CA621" s="3"/>
      <c r="CB621" s="3"/>
      <c r="CC621" s="3"/>
      <c r="CD621" s="3"/>
      <c r="CE621" s="3"/>
      <c r="CF621" s="3"/>
      <c r="CG621" s="3"/>
      <c r="CH621" s="3"/>
      <c r="CI621" s="3"/>
      <c r="CJ621" s="3"/>
      <c r="CK621" s="3"/>
      <c r="CL621" s="3"/>
      <c r="CM621" s="3"/>
      <c r="CN621" s="3"/>
    </row>
    <row r="622" spans="1:92" x14ac:dyDescent="0.3">
      <c r="A622" s="13"/>
      <c r="B622" s="3"/>
      <c r="C622" s="3"/>
      <c r="D622" s="3"/>
      <c r="E622" s="3"/>
      <c r="F622" s="3"/>
      <c r="G622" s="3"/>
      <c r="H622" s="3"/>
      <c r="I622" s="3"/>
      <c r="J622" s="1"/>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c r="AZ622" s="3"/>
      <c r="BA622" s="3"/>
      <c r="BB622" s="3"/>
      <c r="BC622" s="3"/>
      <c r="BD622" s="3"/>
      <c r="BE622" s="3"/>
      <c r="BF622" s="3"/>
      <c r="BG622" s="3"/>
      <c r="BH622" s="3"/>
      <c r="BI622" s="3"/>
      <c r="BJ622" s="3"/>
      <c r="BK622" s="3"/>
      <c r="BL622" s="3"/>
      <c r="BM622" s="3"/>
      <c r="BN622" s="3"/>
      <c r="BO622" s="3"/>
      <c r="BP622" s="3"/>
      <c r="BQ622" s="3"/>
      <c r="BR622" s="3"/>
      <c r="BS622" s="3"/>
      <c r="BT622" s="3"/>
      <c r="BU622" s="3"/>
      <c r="BV622" s="3"/>
      <c r="BW622" s="3"/>
      <c r="BX622" s="3"/>
      <c r="BY622" s="3"/>
      <c r="BZ622" s="3"/>
      <c r="CA622" s="3"/>
      <c r="CB622" s="3"/>
      <c r="CC622" s="3"/>
      <c r="CD622" s="3"/>
      <c r="CE622" s="3"/>
      <c r="CF622" s="3"/>
      <c r="CG622" s="3"/>
      <c r="CH622" s="3"/>
      <c r="CI622" s="3"/>
      <c r="CJ622" s="3"/>
      <c r="CK622" s="3"/>
      <c r="CL622" s="3"/>
      <c r="CM622" s="3"/>
      <c r="CN622" s="3"/>
    </row>
    <row r="623" spans="1:92" x14ac:dyDescent="0.3">
      <c r="A623" s="13"/>
      <c r="B623" s="3"/>
      <c r="C623" s="3"/>
      <c r="D623" s="3"/>
      <c r="E623" s="3"/>
      <c r="F623" s="3"/>
      <c r="G623" s="3"/>
      <c r="H623" s="3"/>
      <c r="I623" s="3"/>
      <c r="J623" s="1"/>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c r="AZ623" s="3"/>
      <c r="BA623" s="3"/>
      <c r="BB623" s="3"/>
      <c r="BC623" s="3"/>
      <c r="BD623" s="3"/>
      <c r="BE623" s="3"/>
      <c r="BF623" s="3"/>
      <c r="BG623" s="3"/>
      <c r="BH623" s="3"/>
      <c r="BI623" s="3"/>
      <c r="BJ623" s="3"/>
      <c r="BK623" s="3"/>
      <c r="BL623" s="3"/>
      <c r="BM623" s="3"/>
      <c r="BN623" s="3"/>
      <c r="BO623" s="3"/>
      <c r="BP623" s="3"/>
      <c r="BQ623" s="3"/>
      <c r="BR623" s="3"/>
      <c r="BS623" s="3"/>
      <c r="BT623" s="3"/>
      <c r="BU623" s="3"/>
      <c r="BV623" s="3"/>
      <c r="BW623" s="3"/>
      <c r="BX623" s="3"/>
      <c r="BY623" s="3"/>
      <c r="BZ623" s="3"/>
      <c r="CA623" s="3"/>
      <c r="CB623" s="3"/>
      <c r="CC623" s="3"/>
      <c r="CD623" s="3"/>
      <c r="CE623" s="3"/>
      <c r="CF623" s="3"/>
      <c r="CG623" s="3"/>
      <c r="CH623" s="3"/>
      <c r="CI623" s="3"/>
      <c r="CJ623" s="3"/>
      <c r="CK623" s="3"/>
      <c r="CL623" s="3"/>
      <c r="CM623" s="3"/>
      <c r="CN623" s="3"/>
    </row>
    <row r="624" spans="1:92" x14ac:dyDescent="0.3">
      <c r="A624" s="13"/>
      <c r="B624" s="3"/>
      <c r="C624" s="3"/>
      <c r="D624" s="3"/>
      <c r="E624" s="3"/>
      <c r="F624" s="3"/>
      <c r="G624" s="3"/>
      <c r="H624" s="3"/>
      <c r="I624" s="3"/>
      <c r="J624" s="1"/>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c r="AZ624" s="3"/>
      <c r="BA624" s="3"/>
      <c r="BB624" s="3"/>
      <c r="BC624" s="3"/>
      <c r="BD624" s="3"/>
      <c r="BE624" s="3"/>
      <c r="BF624" s="3"/>
      <c r="BG624" s="3"/>
      <c r="BH624" s="3"/>
      <c r="BI624" s="3"/>
      <c r="BJ624" s="3"/>
      <c r="BK624" s="3"/>
      <c r="BL624" s="3"/>
      <c r="BM624" s="3"/>
      <c r="BN624" s="3"/>
      <c r="BO624" s="3"/>
      <c r="BP624" s="3"/>
      <c r="BQ624" s="3"/>
      <c r="BR624" s="3"/>
      <c r="BS624" s="3"/>
      <c r="BT624" s="3"/>
      <c r="BU624" s="3"/>
      <c r="BV624" s="3"/>
      <c r="BW624" s="3"/>
      <c r="BX624" s="3"/>
      <c r="BY624" s="3"/>
      <c r="BZ624" s="3"/>
      <c r="CA624" s="3"/>
      <c r="CB624" s="3"/>
      <c r="CC624" s="3"/>
      <c r="CD624" s="3"/>
      <c r="CE624" s="3"/>
      <c r="CF624" s="3"/>
      <c r="CG624" s="3"/>
      <c r="CH624" s="3"/>
      <c r="CI624" s="3"/>
      <c r="CJ624" s="3"/>
      <c r="CK624" s="3"/>
      <c r="CL624" s="3"/>
      <c r="CM624" s="3"/>
      <c r="CN624" s="3"/>
    </row>
    <row r="625" spans="1:92" x14ac:dyDescent="0.3">
      <c r="A625" s="13"/>
      <c r="B625" s="3"/>
      <c r="C625" s="3"/>
      <c r="D625" s="3"/>
      <c r="E625" s="3"/>
      <c r="F625" s="3"/>
      <c r="G625" s="3"/>
      <c r="H625" s="3"/>
      <c r="I625" s="3"/>
      <c r="J625" s="1"/>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c r="AZ625" s="3"/>
      <c r="BA625" s="3"/>
      <c r="BB625" s="3"/>
      <c r="BC625" s="3"/>
      <c r="BD625" s="3"/>
      <c r="BE625" s="3"/>
      <c r="BF625" s="3"/>
      <c r="BG625" s="3"/>
      <c r="BH625" s="3"/>
      <c r="BI625" s="3"/>
      <c r="BJ625" s="3"/>
      <c r="BK625" s="3"/>
      <c r="BL625" s="3"/>
      <c r="BM625" s="3"/>
      <c r="BN625" s="3"/>
      <c r="BO625" s="3"/>
      <c r="BP625" s="3"/>
      <c r="BQ625" s="3"/>
      <c r="BR625" s="3"/>
      <c r="BS625" s="3"/>
      <c r="BT625" s="3"/>
      <c r="BU625" s="3"/>
      <c r="BV625" s="3"/>
      <c r="BW625" s="3"/>
      <c r="BX625" s="3"/>
      <c r="BY625" s="3"/>
      <c r="BZ625" s="3"/>
      <c r="CA625" s="3"/>
      <c r="CB625" s="3"/>
      <c r="CC625" s="3"/>
      <c r="CD625" s="3"/>
      <c r="CE625" s="3"/>
      <c r="CF625" s="3"/>
      <c r="CG625" s="3"/>
      <c r="CH625" s="3"/>
      <c r="CI625" s="3"/>
      <c r="CJ625" s="3"/>
      <c r="CK625" s="3"/>
      <c r="CL625" s="3"/>
      <c r="CM625" s="3"/>
      <c r="CN625" s="3"/>
    </row>
    <row r="626" spans="1:92" x14ac:dyDescent="0.3">
      <c r="A626" s="13"/>
      <c r="B626" s="3"/>
      <c r="C626" s="3"/>
      <c r="D626" s="3"/>
      <c r="E626" s="3"/>
      <c r="F626" s="3"/>
      <c r="G626" s="3"/>
      <c r="H626" s="3"/>
      <c r="I626" s="3"/>
      <c r="J626" s="1"/>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c r="AZ626" s="3"/>
      <c r="BA626" s="3"/>
      <c r="BB626" s="3"/>
      <c r="BC626" s="3"/>
      <c r="BD626" s="3"/>
      <c r="BE626" s="3"/>
      <c r="BF626" s="3"/>
      <c r="BG626" s="3"/>
      <c r="BH626" s="3"/>
      <c r="BI626" s="3"/>
      <c r="BJ626" s="3"/>
      <c r="BK626" s="3"/>
      <c r="BL626" s="3"/>
      <c r="BM626" s="3"/>
      <c r="BN626" s="3"/>
      <c r="BO626" s="3"/>
      <c r="BP626" s="3"/>
      <c r="BQ626" s="3"/>
      <c r="BR626" s="3"/>
      <c r="BS626" s="3"/>
      <c r="BT626" s="3"/>
      <c r="BU626" s="3"/>
      <c r="BV626" s="3"/>
      <c r="BW626" s="3"/>
      <c r="BX626" s="3"/>
      <c r="BY626" s="3"/>
      <c r="BZ626" s="3"/>
      <c r="CA626" s="3"/>
      <c r="CB626" s="3"/>
      <c r="CC626" s="3"/>
      <c r="CD626" s="3"/>
      <c r="CE626" s="3"/>
      <c r="CF626" s="3"/>
      <c r="CG626" s="3"/>
      <c r="CH626" s="3"/>
      <c r="CI626" s="3"/>
      <c r="CJ626" s="3"/>
      <c r="CK626" s="3"/>
      <c r="CL626" s="3"/>
      <c r="CM626" s="3"/>
      <c r="CN626" s="3"/>
    </row>
    <row r="627" spans="1:92" x14ac:dyDescent="0.3">
      <c r="A627" s="13"/>
      <c r="B627" s="3"/>
      <c r="C627" s="3"/>
      <c r="D627" s="3"/>
      <c r="E627" s="3"/>
      <c r="F627" s="3"/>
      <c r="G627" s="3"/>
      <c r="H627" s="3"/>
      <c r="I627" s="3"/>
      <c r="J627" s="1"/>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c r="AZ627" s="3"/>
      <c r="BA627" s="3"/>
      <c r="BB627" s="3"/>
      <c r="BC627" s="3"/>
      <c r="BD627" s="3"/>
      <c r="BE627" s="3"/>
      <c r="BF627" s="3"/>
      <c r="BG627" s="3"/>
      <c r="BH627" s="3"/>
      <c r="BI627" s="3"/>
      <c r="BJ627" s="3"/>
      <c r="BK627" s="3"/>
      <c r="BL627" s="3"/>
      <c r="BM627" s="3"/>
      <c r="BN627" s="3"/>
      <c r="BO627" s="3"/>
      <c r="BP627" s="3"/>
      <c r="BQ627" s="3"/>
      <c r="BR627" s="3"/>
      <c r="BS627" s="3"/>
      <c r="BT627" s="3"/>
      <c r="BU627" s="3"/>
      <c r="BV627" s="3"/>
      <c r="BW627" s="3"/>
      <c r="BX627" s="3"/>
      <c r="BY627" s="3"/>
      <c r="BZ627" s="3"/>
      <c r="CA627" s="3"/>
      <c r="CB627" s="3"/>
      <c r="CC627" s="3"/>
      <c r="CD627" s="3"/>
      <c r="CE627" s="3"/>
      <c r="CF627" s="3"/>
      <c r="CG627" s="3"/>
      <c r="CH627" s="3"/>
      <c r="CI627" s="3"/>
      <c r="CJ627" s="3"/>
      <c r="CK627" s="3"/>
      <c r="CL627" s="3"/>
      <c r="CM627" s="3"/>
      <c r="CN627" s="3"/>
    </row>
    <row r="628" spans="1:92" x14ac:dyDescent="0.3">
      <c r="A628" s="13"/>
      <c r="B628" s="3"/>
      <c r="C628" s="3"/>
      <c r="D628" s="3"/>
      <c r="E628" s="3"/>
      <c r="F628" s="3"/>
      <c r="G628" s="3"/>
      <c r="H628" s="3"/>
      <c r="I628" s="3"/>
      <c r="J628" s="1"/>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c r="AZ628" s="3"/>
      <c r="BA628" s="3"/>
      <c r="BB628" s="3"/>
      <c r="BC628" s="3"/>
      <c r="BD628" s="3"/>
      <c r="BE628" s="3"/>
      <c r="BF628" s="3"/>
      <c r="BG628" s="3"/>
      <c r="BH628" s="3"/>
      <c r="BI628" s="3"/>
      <c r="BJ628" s="3"/>
      <c r="BK628" s="3"/>
      <c r="BL628" s="3"/>
      <c r="BM628" s="3"/>
      <c r="BN628" s="3"/>
      <c r="BO628" s="3"/>
      <c r="BP628" s="3"/>
      <c r="BQ628" s="3"/>
      <c r="BR628" s="3"/>
      <c r="BS628" s="3"/>
      <c r="BT628" s="3"/>
      <c r="BU628" s="3"/>
      <c r="BV628" s="3"/>
      <c r="BW628" s="3"/>
      <c r="BX628" s="3"/>
      <c r="BY628" s="3"/>
      <c r="BZ628" s="3"/>
      <c r="CA628" s="3"/>
      <c r="CB628" s="3"/>
      <c r="CC628" s="3"/>
      <c r="CD628" s="3"/>
      <c r="CE628" s="3"/>
      <c r="CF628" s="3"/>
      <c r="CG628" s="3"/>
      <c r="CH628" s="3"/>
      <c r="CI628" s="3"/>
      <c r="CJ628" s="3"/>
      <c r="CK628" s="3"/>
      <c r="CL628" s="3"/>
      <c r="CM628" s="3"/>
      <c r="CN628" s="3"/>
    </row>
    <row r="629" spans="1:92" x14ac:dyDescent="0.3">
      <c r="A629" s="13"/>
      <c r="B629" s="3"/>
      <c r="C629" s="3"/>
      <c r="D629" s="3"/>
      <c r="E629" s="3"/>
      <c r="F629" s="3"/>
      <c r="G629" s="3"/>
      <c r="H629" s="3"/>
      <c r="I629" s="3"/>
      <c r="J629" s="1"/>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c r="AZ629" s="3"/>
      <c r="BA629" s="3"/>
      <c r="BB629" s="3"/>
      <c r="BC629" s="3"/>
      <c r="BD629" s="3"/>
      <c r="BE629" s="3"/>
      <c r="BF629" s="3"/>
      <c r="BG629" s="3"/>
      <c r="BH629" s="3"/>
      <c r="BI629" s="3"/>
      <c r="BJ629" s="3"/>
      <c r="BK629" s="3"/>
      <c r="BL629" s="3"/>
      <c r="BM629" s="3"/>
      <c r="BN629" s="3"/>
      <c r="BO629" s="3"/>
      <c r="BP629" s="3"/>
      <c r="BQ629" s="3"/>
      <c r="BR629" s="3"/>
      <c r="BS629" s="3"/>
      <c r="BT629" s="3"/>
      <c r="BU629" s="3"/>
      <c r="BV629" s="3"/>
      <c r="BW629" s="3"/>
      <c r="BX629" s="3"/>
      <c r="BY629" s="3"/>
      <c r="BZ629" s="3"/>
      <c r="CA629" s="3"/>
      <c r="CB629" s="3"/>
      <c r="CC629" s="3"/>
      <c r="CD629" s="3"/>
      <c r="CE629" s="3"/>
      <c r="CF629" s="3"/>
      <c r="CG629" s="3"/>
      <c r="CH629" s="3"/>
      <c r="CI629" s="3"/>
      <c r="CJ629" s="3"/>
      <c r="CK629" s="3"/>
      <c r="CL629" s="3"/>
      <c r="CM629" s="3"/>
      <c r="CN629" s="3"/>
    </row>
    <row r="630" spans="1:92" x14ac:dyDescent="0.3">
      <c r="A630" s="13"/>
      <c r="B630" s="3"/>
      <c r="C630" s="3"/>
      <c r="D630" s="3"/>
      <c r="E630" s="3"/>
      <c r="F630" s="3"/>
      <c r="G630" s="3"/>
      <c r="H630" s="3"/>
      <c r="I630" s="3"/>
      <c r="J630" s="1"/>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c r="AZ630" s="3"/>
      <c r="BA630" s="3"/>
      <c r="BB630" s="3"/>
      <c r="BC630" s="3"/>
      <c r="BD630" s="3"/>
      <c r="BE630" s="3"/>
      <c r="BF630" s="3"/>
      <c r="BG630" s="3"/>
      <c r="BH630" s="3"/>
      <c r="BI630" s="3"/>
      <c r="BJ630" s="3"/>
      <c r="BK630" s="3"/>
      <c r="BL630" s="3"/>
      <c r="BM630" s="3"/>
      <c r="BN630" s="3"/>
      <c r="BO630" s="3"/>
      <c r="BP630" s="3"/>
      <c r="BQ630" s="3"/>
      <c r="BR630" s="3"/>
      <c r="BS630" s="3"/>
      <c r="BT630" s="3"/>
      <c r="BU630" s="3"/>
      <c r="BV630" s="3"/>
      <c r="BW630" s="3"/>
      <c r="BX630" s="3"/>
      <c r="BY630" s="3"/>
      <c r="BZ630" s="3"/>
      <c r="CA630" s="3"/>
      <c r="CB630" s="3"/>
      <c r="CC630" s="3"/>
      <c r="CD630" s="3"/>
      <c r="CE630" s="3"/>
      <c r="CF630" s="3"/>
      <c r="CG630" s="3"/>
      <c r="CH630" s="3"/>
      <c r="CI630" s="3"/>
      <c r="CJ630" s="3"/>
      <c r="CK630" s="3"/>
      <c r="CL630" s="3"/>
      <c r="CM630" s="3"/>
      <c r="CN630" s="3"/>
    </row>
    <row r="631" spans="1:92" x14ac:dyDescent="0.3">
      <c r="A631" s="13"/>
      <c r="B631" s="3"/>
      <c r="C631" s="3"/>
      <c r="D631" s="3"/>
      <c r="E631" s="3"/>
      <c r="F631" s="3"/>
      <c r="G631" s="3"/>
      <c r="H631" s="3"/>
      <c r="I631" s="3"/>
      <c r="J631" s="1"/>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c r="AZ631" s="3"/>
      <c r="BA631" s="3"/>
      <c r="BB631" s="3"/>
      <c r="BC631" s="3"/>
      <c r="BD631" s="3"/>
      <c r="BE631" s="3"/>
      <c r="BF631" s="3"/>
      <c r="BG631" s="3"/>
      <c r="BH631" s="3"/>
      <c r="BI631" s="3"/>
      <c r="BJ631" s="3"/>
      <c r="BK631" s="3"/>
      <c r="BL631" s="3"/>
      <c r="BM631" s="3"/>
      <c r="BN631" s="3"/>
      <c r="BO631" s="3"/>
      <c r="BP631" s="3"/>
      <c r="BQ631" s="3"/>
      <c r="BR631" s="3"/>
      <c r="BS631" s="3"/>
      <c r="BT631" s="3"/>
      <c r="BU631" s="3"/>
      <c r="BV631" s="3"/>
      <c r="BW631" s="3"/>
      <c r="BX631" s="3"/>
      <c r="BY631" s="3"/>
      <c r="BZ631" s="3"/>
      <c r="CA631" s="3"/>
      <c r="CB631" s="3"/>
      <c r="CC631" s="3"/>
      <c r="CD631" s="3"/>
      <c r="CE631" s="3"/>
      <c r="CF631" s="3"/>
      <c r="CG631" s="3"/>
      <c r="CH631" s="3"/>
      <c r="CI631" s="3"/>
      <c r="CJ631" s="3"/>
      <c r="CK631" s="3"/>
      <c r="CL631" s="3"/>
      <c r="CM631" s="3"/>
      <c r="CN631" s="3"/>
    </row>
    <row r="632" spans="1:92" x14ac:dyDescent="0.3">
      <c r="A632" s="13"/>
      <c r="B632" s="3"/>
      <c r="C632" s="3"/>
      <c r="D632" s="3"/>
      <c r="E632" s="3"/>
      <c r="F632" s="3"/>
      <c r="G632" s="3"/>
      <c r="H632" s="3"/>
      <c r="I632" s="3"/>
      <c r="J632" s="1"/>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c r="AZ632" s="3"/>
      <c r="BA632" s="3"/>
      <c r="BB632" s="3"/>
      <c r="BC632" s="3"/>
      <c r="BD632" s="3"/>
      <c r="BE632" s="3"/>
      <c r="BF632" s="3"/>
      <c r="BG632" s="3"/>
      <c r="BH632" s="3"/>
      <c r="BI632" s="3"/>
      <c r="BJ632" s="3"/>
      <c r="BK632" s="3"/>
      <c r="BL632" s="3"/>
      <c r="BM632" s="3"/>
      <c r="BN632" s="3"/>
      <c r="BO632" s="3"/>
      <c r="BP632" s="3"/>
      <c r="BQ632" s="3"/>
      <c r="BR632" s="3"/>
      <c r="BS632" s="3"/>
      <c r="BT632" s="3"/>
      <c r="BU632" s="3"/>
      <c r="BV632" s="3"/>
      <c r="BW632" s="3"/>
      <c r="BX632" s="3"/>
      <c r="BY632" s="3"/>
      <c r="BZ632" s="3"/>
      <c r="CA632" s="3"/>
      <c r="CB632" s="3"/>
      <c r="CC632" s="3"/>
      <c r="CD632" s="3"/>
      <c r="CE632" s="3"/>
      <c r="CF632" s="3"/>
      <c r="CG632" s="3"/>
      <c r="CH632" s="3"/>
      <c r="CI632" s="3"/>
      <c r="CJ632" s="3"/>
      <c r="CK632" s="3"/>
      <c r="CL632" s="3"/>
      <c r="CM632" s="3"/>
      <c r="CN632" s="3"/>
    </row>
    <row r="633" spans="1:92" x14ac:dyDescent="0.3">
      <c r="A633" s="13"/>
      <c r="B633" s="3"/>
      <c r="C633" s="3"/>
      <c r="D633" s="3"/>
      <c r="E633" s="3"/>
      <c r="F633" s="3"/>
      <c r="G633" s="3"/>
      <c r="H633" s="3"/>
      <c r="I633" s="3"/>
      <c r="J633" s="1"/>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c r="AZ633" s="3"/>
      <c r="BA633" s="3"/>
      <c r="BB633" s="3"/>
      <c r="BC633" s="3"/>
      <c r="BD633" s="3"/>
      <c r="BE633" s="3"/>
      <c r="BF633" s="3"/>
      <c r="BG633" s="3"/>
      <c r="BH633" s="3"/>
      <c r="BI633" s="3"/>
      <c r="BJ633" s="3"/>
      <c r="BK633" s="3"/>
      <c r="BL633" s="3"/>
      <c r="BM633" s="3"/>
      <c r="BN633" s="3"/>
      <c r="BO633" s="3"/>
      <c r="BP633" s="3"/>
      <c r="BQ633" s="3"/>
      <c r="BR633" s="3"/>
      <c r="BS633" s="3"/>
      <c r="BT633" s="3"/>
      <c r="BU633" s="3"/>
      <c r="BV633" s="3"/>
      <c r="BW633" s="3"/>
      <c r="BX633" s="3"/>
      <c r="BY633" s="3"/>
      <c r="BZ633" s="3"/>
      <c r="CA633" s="3"/>
      <c r="CB633" s="3"/>
      <c r="CC633" s="3"/>
      <c r="CD633" s="3"/>
      <c r="CE633" s="3"/>
      <c r="CF633" s="3"/>
      <c r="CG633" s="3"/>
      <c r="CH633" s="3"/>
      <c r="CI633" s="3"/>
      <c r="CJ633" s="3"/>
      <c r="CK633" s="3"/>
      <c r="CL633" s="3"/>
      <c r="CM633" s="3"/>
      <c r="CN633" s="3"/>
    </row>
    <row r="634" spans="1:92" x14ac:dyDescent="0.3">
      <c r="A634" s="13"/>
      <c r="B634" s="3"/>
      <c r="C634" s="3"/>
      <c r="D634" s="3"/>
      <c r="E634" s="3"/>
      <c r="F634" s="3"/>
      <c r="G634" s="3"/>
      <c r="H634" s="3"/>
      <c r="I634" s="3"/>
      <c r="J634" s="1"/>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c r="AZ634" s="3"/>
      <c r="BA634" s="3"/>
      <c r="BB634" s="3"/>
      <c r="BC634" s="3"/>
      <c r="BD634" s="3"/>
      <c r="BE634" s="3"/>
      <c r="BF634" s="3"/>
      <c r="BG634" s="3"/>
      <c r="BH634" s="3"/>
      <c r="BI634" s="3"/>
      <c r="BJ634" s="3"/>
      <c r="BK634" s="3"/>
      <c r="BL634" s="3"/>
      <c r="BM634" s="3"/>
      <c r="BN634" s="3"/>
      <c r="BO634" s="3"/>
      <c r="BP634" s="3"/>
      <c r="BQ634" s="3"/>
      <c r="BR634" s="3"/>
      <c r="BS634" s="3"/>
      <c r="BT634" s="3"/>
      <c r="BU634" s="3"/>
      <c r="BV634" s="3"/>
      <c r="BW634" s="3"/>
      <c r="BX634" s="3"/>
      <c r="BY634" s="3"/>
      <c r="BZ634" s="3"/>
      <c r="CA634" s="3"/>
      <c r="CB634" s="3"/>
      <c r="CC634" s="3"/>
      <c r="CD634" s="3"/>
      <c r="CE634" s="3"/>
      <c r="CF634" s="3"/>
      <c r="CG634" s="3"/>
      <c r="CH634" s="3"/>
      <c r="CI634" s="3"/>
      <c r="CJ634" s="3"/>
      <c r="CK634" s="3"/>
      <c r="CL634" s="3"/>
      <c r="CM634" s="3"/>
      <c r="CN634" s="3"/>
    </row>
    <row r="635" spans="1:92" x14ac:dyDescent="0.3">
      <c r="A635" s="13"/>
      <c r="B635" s="3"/>
      <c r="C635" s="3"/>
      <c r="D635" s="3"/>
      <c r="E635" s="3"/>
      <c r="F635" s="3"/>
      <c r="G635" s="3"/>
      <c r="H635" s="3"/>
      <c r="I635" s="3"/>
      <c r="J635" s="1"/>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c r="AZ635" s="3"/>
      <c r="BA635" s="3"/>
      <c r="BB635" s="3"/>
      <c r="BC635" s="3"/>
      <c r="BD635" s="3"/>
      <c r="BE635" s="3"/>
      <c r="BF635" s="3"/>
      <c r="BG635" s="3"/>
      <c r="BH635" s="3"/>
      <c r="BI635" s="3"/>
      <c r="BJ635" s="3"/>
      <c r="BK635" s="3"/>
      <c r="BL635" s="3"/>
      <c r="BM635" s="3"/>
      <c r="BN635" s="3"/>
      <c r="BO635" s="3"/>
      <c r="BP635" s="3"/>
      <c r="BQ635" s="3"/>
      <c r="BR635" s="3"/>
      <c r="BS635" s="3"/>
      <c r="BT635" s="3"/>
      <c r="BU635" s="3"/>
      <c r="BV635" s="3"/>
      <c r="BW635" s="3"/>
      <c r="BX635" s="3"/>
      <c r="BY635" s="3"/>
      <c r="BZ635" s="3"/>
      <c r="CA635" s="3"/>
      <c r="CB635" s="3"/>
      <c r="CC635" s="3"/>
      <c r="CD635" s="3"/>
      <c r="CE635" s="3"/>
      <c r="CF635" s="3"/>
      <c r="CG635" s="3"/>
      <c r="CH635" s="3"/>
      <c r="CI635" s="3"/>
      <c r="CJ635" s="3"/>
      <c r="CK635" s="3"/>
      <c r="CL635" s="3"/>
      <c r="CM635" s="3"/>
      <c r="CN635" s="3"/>
    </row>
    <row r="636" spans="1:92" x14ac:dyDescent="0.3">
      <c r="A636" s="13"/>
      <c r="B636" s="3"/>
      <c r="C636" s="3"/>
      <c r="D636" s="3"/>
      <c r="E636" s="3"/>
      <c r="F636" s="3"/>
      <c r="G636" s="3"/>
      <c r="H636" s="3"/>
      <c r="I636" s="3"/>
      <c r="J636" s="1"/>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c r="AZ636" s="3"/>
      <c r="BA636" s="3"/>
      <c r="BB636" s="3"/>
      <c r="BC636" s="3"/>
      <c r="BD636" s="3"/>
      <c r="BE636" s="3"/>
      <c r="BF636" s="3"/>
      <c r="BG636" s="3"/>
      <c r="BH636" s="3"/>
      <c r="BI636" s="3"/>
      <c r="BJ636" s="3"/>
      <c r="BK636" s="3"/>
      <c r="BL636" s="3"/>
      <c r="BM636" s="3"/>
      <c r="BN636" s="3"/>
      <c r="BO636" s="3"/>
      <c r="BP636" s="3"/>
      <c r="BQ636" s="3"/>
      <c r="BR636" s="3"/>
      <c r="BS636" s="3"/>
      <c r="BT636" s="3"/>
      <c r="BU636" s="3"/>
      <c r="BV636" s="3"/>
      <c r="BW636" s="3"/>
      <c r="BX636" s="3"/>
      <c r="BY636" s="3"/>
      <c r="BZ636" s="3"/>
      <c r="CA636" s="3"/>
      <c r="CB636" s="3"/>
      <c r="CC636" s="3"/>
      <c r="CD636" s="3"/>
      <c r="CE636" s="3"/>
      <c r="CF636" s="3"/>
      <c r="CG636" s="3"/>
      <c r="CH636" s="3"/>
      <c r="CI636" s="3"/>
      <c r="CJ636" s="3"/>
      <c r="CK636" s="3"/>
      <c r="CL636" s="3"/>
      <c r="CM636" s="3"/>
      <c r="CN636" s="3"/>
    </row>
    <row r="637" spans="1:92" x14ac:dyDescent="0.3">
      <c r="A637" s="13"/>
      <c r="B637" s="3"/>
      <c r="C637" s="3"/>
      <c r="D637" s="3"/>
      <c r="E637" s="3"/>
      <c r="F637" s="3"/>
      <c r="G637" s="3"/>
      <c r="H637" s="3"/>
      <c r="I637" s="3"/>
      <c r="J637" s="1"/>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c r="AZ637" s="3"/>
      <c r="BA637" s="3"/>
      <c r="BB637" s="3"/>
      <c r="BC637" s="3"/>
      <c r="BD637" s="3"/>
      <c r="BE637" s="3"/>
      <c r="BF637" s="3"/>
      <c r="BG637" s="3"/>
      <c r="BH637" s="3"/>
      <c r="BI637" s="3"/>
      <c r="BJ637" s="3"/>
      <c r="BK637" s="3"/>
      <c r="BL637" s="3"/>
      <c r="BM637" s="3"/>
      <c r="BN637" s="3"/>
      <c r="BO637" s="3"/>
      <c r="BP637" s="3"/>
      <c r="BQ637" s="3"/>
      <c r="BR637" s="3"/>
      <c r="BS637" s="3"/>
      <c r="BT637" s="3"/>
      <c r="BU637" s="3"/>
      <c r="BV637" s="3"/>
      <c r="BW637" s="3"/>
      <c r="BX637" s="3"/>
      <c r="BY637" s="3"/>
      <c r="BZ637" s="3"/>
      <c r="CA637" s="3"/>
      <c r="CB637" s="3"/>
      <c r="CC637" s="3"/>
      <c r="CD637" s="3"/>
      <c r="CE637" s="3"/>
      <c r="CF637" s="3"/>
      <c r="CG637" s="3"/>
      <c r="CH637" s="3"/>
      <c r="CI637" s="3"/>
      <c r="CJ637" s="3"/>
      <c r="CK637" s="3"/>
      <c r="CL637" s="3"/>
      <c r="CM637" s="3"/>
      <c r="CN637" s="3"/>
    </row>
    <row r="638" spans="1:92" x14ac:dyDescent="0.3">
      <c r="A638" s="13"/>
      <c r="B638" s="3"/>
      <c r="C638" s="3"/>
      <c r="D638" s="3"/>
      <c r="E638" s="3"/>
      <c r="F638" s="3"/>
      <c r="G638" s="3"/>
      <c r="H638" s="3"/>
      <c r="I638" s="3"/>
      <c r="J638" s="1"/>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c r="AZ638" s="3"/>
      <c r="BA638" s="3"/>
      <c r="BB638" s="3"/>
      <c r="BC638" s="3"/>
      <c r="BD638" s="3"/>
      <c r="BE638" s="3"/>
      <c r="BF638" s="3"/>
      <c r="BG638" s="3"/>
      <c r="BH638" s="3"/>
      <c r="BI638" s="3"/>
      <c r="BJ638" s="3"/>
      <c r="BK638" s="3"/>
      <c r="BL638" s="3"/>
      <c r="BM638" s="3"/>
      <c r="BN638" s="3"/>
      <c r="BO638" s="3"/>
      <c r="BP638" s="3"/>
      <c r="BQ638" s="3"/>
      <c r="BR638" s="3"/>
      <c r="BS638" s="3"/>
      <c r="BT638" s="3"/>
      <c r="BU638" s="3"/>
      <c r="BV638" s="3"/>
      <c r="BW638" s="3"/>
      <c r="BX638" s="3"/>
      <c r="BY638" s="3"/>
      <c r="BZ638" s="3"/>
      <c r="CA638" s="3"/>
      <c r="CB638" s="3"/>
      <c r="CC638" s="3"/>
      <c r="CD638" s="3"/>
      <c r="CE638" s="3"/>
      <c r="CF638" s="3"/>
      <c r="CG638" s="3"/>
      <c r="CH638" s="3"/>
      <c r="CI638" s="3"/>
      <c r="CJ638" s="3"/>
      <c r="CK638" s="3"/>
      <c r="CL638" s="3"/>
      <c r="CM638" s="3"/>
      <c r="CN638" s="3"/>
    </row>
    <row r="639" spans="1:92" x14ac:dyDescent="0.3">
      <c r="A639" s="13"/>
      <c r="B639" s="3"/>
      <c r="C639" s="3"/>
      <c r="D639" s="3"/>
      <c r="E639" s="3"/>
      <c r="F639" s="3"/>
      <c r="G639" s="3"/>
      <c r="H639" s="3"/>
      <c r="I639" s="3"/>
      <c r="J639" s="1"/>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c r="AZ639" s="3"/>
      <c r="BA639" s="3"/>
      <c r="BB639" s="3"/>
      <c r="BC639" s="3"/>
      <c r="BD639" s="3"/>
      <c r="BE639" s="3"/>
      <c r="BF639" s="3"/>
      <c r="BG639" s="3"/>
      <c r="BH639" s="3"/>
      <c r="BI639" s="3"/>
      <c r="BJ639" s="3"/>
      <c r="BK639" s="3"/>
      <c r="BL639" s="3"/>
      <c r="BM639" s="3"/>
      <c r="BN639" s="3"/>
      <c r="BO639" s="3"/>
      <c r="BP639" s="3"/>
      <c r="BQ639" s="3"/>
      <c r="BR639" s="3"/>
      <c r="BS639" s="3"/>
      <c r="BT639" s="3"/>
      <c r="BU639" s="3"/>
      <c r="BV639" s="3"/>
      <c r="BW639" s="3"/>
      <c r="BX639" s="3"/>
      <c r="BY639" s="3"/>
      <c r="BZ639" s="3"/>
      <c r="CA639" s="3"/>
      <c r="CB639" s="3"/>
      <c r="CC639" s="3"/>
      <c r="CD639" s="3"/>
      <c r="CE639" s="3"/>
      <c r="CF639" s="3"/>
      <c r="CG639" s="3"/>
      <c r="CH639" s="3"/>
      <c r="CI639" s="3"/>
      <c r="CJ639" s="3"/>
      <c r="CK639" s="3"/>
      <c r="CL639" s="3"/>
      <c r="CM639" s="3"/>
      <c r="CN639" s="3"/>
    </row>
    <row r="640" spans="1:92" x14ac:dyDescent="0.3">
      <c r="A640" s="13"/>
      <c r="B640" s="3"/>
      <c r="C640" s="3"/>
      <c r="D640" s="3"/>
      <c r="E640" s="3"/>
      <c r="F640" s="3"/>
      <c r="G640" s="3"/>
      <c r="H640" s="3"/>
      <c r="I640" s="3"/>
      <c r="J640" s="1"/>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c r="AZ640" s="3"/>
      <c r="BA640" s="3"/>
      <c r="BB640" s="3"/>
      <c r="BC640" s="3"/>
      <c r="BD640" s="3"/>
      <c r="BE640" s="3"/>
      <c r="BF640" s="3"/>
      <c r="BG640" s="3"/>
      <c r="BH640" s="3"/>
      <c r="BI640" s="3"/>
      <c r="BJ640" s="3"/>
      <c r="BK640" s="3"/>
      <c r="BL640" s="3"/>
      <c r="BM640" s="3"/>
      <c r="BN640" s="3"/>
      <c r="BO640" s="3"/>
      <c r="BP640" s="3"/>
      <c r="BQ640" s="3"/>
      <c r="BR640" s="3"/>
      <c r="BS640" s="3"/>
      <c r="BT640" s="3"/>
      <c r="BU640" s="3"/>
      <c r="BV640" s="3"/>
      <c r="BW640" s="3"/>
      <c r="BX640" s="3"/>
      <c r="BY640" s="3"/>
      <c r="BZ640" s="3"/>
      <c r="CA640" s="3"/>
      <c r="CB640" s="3"/>
      <c r="CC640" s="3"/>
      <c r="CD640" s="3"/>
      <c r="CE640" s="3"/>
      <c r="CF640" s="3"/>
      <c r="CG640" s="3"/>
      <c r="CH640" s="3"/>
      <c r="CI640" s="3"/>
      <c r="CJ640" s="3"/>
      <c r="CK640" s="3"/>
      <c r="CL640" s="3"/>
      <c r="CM640" s="3"/>
      <c r="CN640" s="3"/>
    </row>
    <row r="641" spans="1:92" x14ac:dyDescent="0.3">
      <c r="A641" s="13"/>
      <c r="B641" s="3"/>
      <c r="C641" s="3"/>
      <c r="D641" s="3"/>
      <c r="E641" s="3"/>
      <c r="F641" s="3"/>
      <c r="G641" s="3"/>
      <c r="H641" s="3"/>
      <c r="I641" s="3"/>
      <c r="J641" s="1"/>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c r="AZ641" s="3"/>
      <c r="BA641" s="3"/>
      <c r="BB641" s="3"/>
      <c r="BC641" s="3"/>
      <c r="BD641" s="3"/>
      <c r="BE641" s="3"/>
      <c r="BF641" s="3"/>
      <c r="BG641" s="3"/>
      <c r="BH641" s="3"/>
      <c r="BI641" s="3"/>
      <c r="BJ641" s="3"/>
      <c r="BK641" s="3"/>
      <c r="BL641" s="3"/>
      <c r="BM641" s="3"/>
      <c r="BN641" s="3"/>
      <c r="BO641" s="3"/>
      <c r="BP641" s="3"/>
      <c r="BQ641" s="3"/>
      <c r="BR641" s="3"/>
      <c r="BS641" s="3"/>
      <c r="BT641" s="3"/>
      <c r="BU641" s="3"/>
      <c r="BV641" s="3"/>
      <c r="BW641" s="3"/>
      <c r="BX641" s="3"/>
      <c r="BY641" s="3"/>
      <c r="BZ641" s="3"/>
      <c r="CA641" s="3"/>
      <c r="CB641" s="3"/>
      <c r="CC641" s="3"/>
      <c r="CD641" s="3"/>
      <c r="CE641" s="3"/>
      <c r="CF641" s="3"/>
      <c r="CG641" s="3"/>
      <c r="CH641" s="3"/>
      <c r="CI641" s="3"/>
      <c r="CJ641" s="3"/>
      <c r="CK641" s="3"/>
      <c r="CL641" s="3"/>
      <c r="CM641" s="3"/>
      <c r="CN641" s="3"/>
    </row>
    <row r="642" spans="1:92" x14ac:dyDescent="0.3">
      <c r="A642" s="13"/>
      <c r="B642" s="3"/>
      <c r="C642" s="3"/>
      <c r="D642" s="3"/>
      <c r="E642" s="3"/>
      <c r="F642" s="3"/>
      <c r="G642" s="3"/>
      <c r="H642" s="3"/>
      <c r="I642" s="3"/>
      <c r="J642" s="1"/>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c r="AZ642" s="3"/>
      <c r="BA642" s="3"/>
      <c r="BB642" s="3"/>
      <c r="BC642" s="3"/>
      <c r="BD642" s="3"/>
      <c r="BE642" s="3"/>
      <c r="BF642" s="3"/>
      <c r="BG642" s="3"/>
      <c r="BH642" s="3"/>
      <c r="BI642" s="3"/>
      <c r="BJ642" s="3"/>
      <c r="BK642" s="3"/>
      <c r="BL642" s="3"/>
      <c r="BM642" s="3"/>
      <c r="BN642" s="3"/>
      <c r="BO642" s="3"/>
      <c r="BP642" s="3"/>
      <c r="BQ642" s="3"/>
      <c r="BR642" s="3"/>
      <c r="BS642" s="3"/>
      <c r="BT642" s="3"/>
      <c r="BU642" s="3"/>
      <c r="BV642" s="3"/>
      <c r="BW642" s="3"/>
      <c r="BX642" s="3"/>
      <c r="BY642" s="3"/>
      <c r="BZ642" s="3"/>
      <c r="CA642" s="3"/>
      <c r="CB642" s="3"/>
      <c r="CC642" s="3"/>
      <c r="CD642" s="3"/>
      <c r="CE642" s="3"/>
      <c r="CF642" s="3"/>
      <c r="CG642" s="3"/>
      <c r="CH642" s="3"/>
      <c r="CI642" s="3"/>
      <c r="CJ642" s="3"/>
      <c r="CK642" s="3"/>
      <c r="CL642" s="3"/>
      <c r="CM642" s="3"/>
      <c r="CN642" s="3"/>
    </row>
    <row r="643" spans="1:92" x14ac:dyDescent="0.3">
      <c r="A643" s="13"/>
      <c r="B643" s="3"/>
      <c r="C643" s="3"/>
      <c r="D643" s="3"/>
      <c r="E643" s="3"/>
      <c r="F643" s="3"/>
      <c r="G643" s="3"/>
      <c r="H643" s="3"/>
      <c r="I643" s="3"/>
      <c r="J643" s="1"/>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c r="AZ643" s="3"/>
      <c r="BA643" s="3"/>
      <c r="BB643" s="3"/>
      <c r="BC643" s="3"/>
      <c r="BD643" s="3"/>
      <c r="BE643" s="3"/>
      <c r="BF643" s="3"/>
      <c r="BG643" s="3"/>
      <c r="BH643" s="3"/>
      <c r="BI643" s="3"/>
      <c r="BJ643" s="3"/>
      <c r="BK643" s="3"/>
      <c r="BL643" s="3"/>
      <c r="BM643" s="3"/>
      <c r="BN643" s="3"/>
      <c r="BO643" s="3"/>
      <c r="BP643" s="3"/>
      <c r="BQ643" s="3"/>
      <c r="BR643" s="3"/>
      <c r="BS643" s="3"/>
      <c r="BT643" s="3"/>
      <c r="BU643" s="3"/>
      <c r="BV643" s="3"/>
      <c r="BW643" s="3"/>
      <c r="BX643" s="3"/>
      <c r="BY643" s="3"/>
      <c r="BZ643" s="3"/>
      <c r="CA643" s="3"/>
      <c r="CB643" s="3"/>
      <c r="CC643" s="3"/>
      <c r="CD643" s="3"/>
      <c r="CE643" s="3"/>
      <c r="CF643" s="3"/>
      <c r="CG643" s="3"/>
      <c r="CH643" s="3"/>
      <c r="CI643" s="3"/>
      <c r="CJ643" s="3"/>
      <c r="CK643" s="3"/>
      <c r="CL643" s="3"/>
      <c r="CM643" s="3"/>
      <c r="CN643" s="3"/>
    </row>
    <row r="644" spans="1:92" x14ac:dyDescent="0.3">
      <c r="A644" s="13"/>
      <c r="B644" s="3"/>
      <c r="C644" s="3"/>
      <c r="D644" s="3"/>
      <c r="E644" s="3"/>
      <c r="F644" s="3"/>
      <c r="G644" s="3"/>
      <c r="H644" s="3"/>
      <c r="I644" s="3"/>
      <c r="J644" s="1"/>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c r="AZ644" s="3"/>
      <c r="BA644" s="3"/>
      <c r="BB644" s="3"/>
      <c r="BC644" s="3"/>
      <c r="BD644" s="3"/>
      <c r="BE644" s="3"/>
      <c r="BF644" s="3"/>
      <c r="BG644" s="3"/>
      <c r="BH644" s="3"/>
      <c r="BI644" s="3"/>
      <c r="BJ644" s="3"/>
      <c r="BK644" s="3"/>
      <c r="BL644" s="3"/>
      <c r="BM644" s="3"/>
      <c r="BN644" s="3"/>
      <c r="BO644" s="3"/>
      <c r="BP644" s="3"/>
      <c r="BQ644" s="3"/>
      <c r="BR644" s="3"/>
      <c r="BS644" s="3"/>
      <c r="BT644" s="3"/>
      <c r="BU644" s="3"/>
      <c r="BV644" s="3"/>
      <c r="BW644" s="3"/>
      <c r="BX644" s="3"/>
      <c r="BY644" s="3"/>
      <c r="BZ644" s="3"/>
      <c r="CA644" s="3"/>
      <c r="CB644" s="3"/>
      <c r="CC644" s="3"/>
      <c r="CD644" s="3"/>
      <c r="CE644" s="3"/>
      <c r="CF644" s="3"/>
      <c r="CG644" s="3"/>
      <c r="CH644" s="3"/>
      <c r="CI644" s="3"/>
      <c r="CJ644" s="3"/>
      <c r="CK644" s="3"/>
      <c r="CL644" s="3"/>
      <c r="CM644" s="3"/>
      <c r="CN644" s="3"/>
    </row>
    <row r="645" spans="1:92" x14ac:dyDescent="0.3">
      <c r="A645" s="13"/>
      <c r="B645" s="3"/>
      <c r="C645" s="3"/>
      <c r="D645" s="3"/>
      <c r="E645" s="3"/>
      <c r="F645" s="3"/>
      <c r="G645" s="3"/>
      <c r="H645" s="3"/>
      <c r="I645" s="3"/>
      <c r="J645" s="1"/>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c r="AZ645" s="3"/>
      <c r="BA645" s="3"/>
      <c r="BB645" s="3"/>
      <c r="BC645" s="3"/>
      <c r="BD645" s="3"/>
      <c r="BE645" s="3"/>
      <c r="BF645" s="3"/>
      <c r="BG645" s="3"/>
      <c r="BH645" s="3"/>
      <c r="BI645" s="3"/>
      <c r="BJ645" s="3"/>
      <c r="BK645" s="3"/>
      <c r="BL645" s="3"/>
      <c r="BM645" s="3"/>
      <c r="BN645" s="3"/>
      <c r="BO645" s="3"/>
      <c r="BP645" s="3"/>
      <c r="BQ645" s="3"/>
      <c r="BR645" s="3"/>
      <c r="BS645" s="3"/>
      <c r="BT645" s="3"/>
      <c r="BU645" s="3"/>
      <c r="BV645" s="3"/>
      <c r="BW645" s="3"/>
      <c r="BX645" s="3"/>
      <c r="BY645" s="3"/>
      <c r="BZ645" s="3"/>
      <c r="CA645" s="3"/>
      <c r="CB645" s="3"/>
      <c r="CC645" s="3"/>
      <c r="CD645" s="3"/>
      <c r="CE645" s="3"/>
      <c r="CF645" s="3"/>
      <c r="CG645" s="3"/>
      <c r="CH645" s="3"/>
      <c r="CI645" s="3"/>
      <c r="CJ645" s="3"/>
      <c r="CK645" s="3"/>
      <c r="CL645" s="3"/>
      <c r="CM645" s="3"/>
      <c r="CN645" s="3"/>
    </row>
    <row r="646" spans="1:92" x14ac:dyDescent="0.3">
      <c r="A646" s="13"/>
      <c r="B646" s="3"/>
      <c r="C646" s="3"/>
      <c r="D646" s="3"/>
      <c r="E646" s="3"/>
      <c r="F646" s="3"/>
      <c r="G646" s="3"/>
      <c r="H646" s="3"/>
      <c r="I646" s="3"/>
      <c r="J646" s="1"/>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c r="AZ646" s="3"/>
      <c r="BA646" s="3"/>
      <c r="BB646" s="3"/>
      <c r="BC646" s="3"/>
      <c r="BD646" s="3"/>
      <c r="BE646" s="3"/>
      <c r="BF646" s="3"/>
      <c r="BG646" s="3"/>
      <c r="BH646" s="3"/>
      <c r="BI646" s="3"/>
      <c r="BJ646" s="3"/>
      <c r="BK646" s="3"/>
      <c r="BL646" s="3"/>
      <c r="BM646" s="3"/>
      <c r="BN646" s="3"/>
      <c r="BO646" s="3"/>
      <c r="BP646" s="3"/>
      <c r="BQ646" s="3"/>
      <c r="BR646" s="3"/>
      <c r="BS646" s="3"/>
      <c r="BT646" s="3"/>
      <c r="BU646" s="3"/>
      <c r="BV646" s="3"/>
      <c r="BW646" s="3"/>
      <c r="BX646" s="3"/>
      <c r="BY646" s="3"/>
      <c r="BZ646" s="3"/>
      <c r="CA646" s="3"/>
      <c r="CB646" s="3"/>
      <c r="CC646" s="3"/>
      <c r="CD646" s="3"/>
      <c r="CE646" s="3"/>
      <c r="CF646" s="3"/>
      <c r="CG646" s="3"/>
      <c r="CH646" s="3"/>
      <c r="CI646" s="3"/>
      <c r="CJ646" s="3"/>
      <c r="CK646" s="3"/>
      <c r="CL646" s="3"/>
      <c r="CM646" s="3"/>
      <c r="CN646" s="3"/>
    </row>
    <row r="647" spans="1:92" x14ac:dyDescent="0.3">
      <c r="A647" s="13"/>
      <c r="B647" s="3"/>
      <c r="C647" s="3"/>
      <c r="D647" s="3"/>
      <c r="E647" s="3"/>
      <c r="F647" s="3"/>
      <c r="G647" s="3"/>
      <c r="H647" s="3"/>
      <c r="I647" s="3"/>
      <c r="J647" s="1"/>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c r="AZ647" s="3"/>
      <c r="BA647" s="3"/>
      <c r="BB647" s="3"/>
      <c r="BC647" s="3"/>
      <c r="BD647" s="3"/>
      <c r="BE647" s="3"/>
      <c r="BF647" s="3"/>
      <c r="BG647" s="3"/>
      <c r="BH647" s="3"/>
      <c r="BI647" s="3"/>
      <c r="BJ647" s="3"/>
      <c r="BK647" s="3"/>
      <c r="BL647" s="3"/>
      <c r="BM647" s="3"/>
      <c r="BN647" s="3"/>
      <c r="BO647" s="3"/>
      <c r="BP647" s="3"/>
      <c r="BQ647" s="3"/>
      <c r="BR647" s="3"/>
      <c r="BS647" s="3"/>
      <c r="BT647" s="3"/>
      <c r="BU647" s="3"/>
      <c r="BV647" s="3"/>
      <c r="BW647" s="3"/>
      <c r="BX647" s="3"/>
      <c r="BY647" s="3"/>
      <c r="BZ647" s="3"/>
      <c r="CA647" s="3"/>
      <c r="CB647" s="3"/>
      <c r="CC647" s="3"/>
      <c r="CD647" s="3"/>
      <c r="CE647" s="3"/>
      <c r="CF647" s="3"/>
      <c r="CG647" s="3"/>
      <c r="CH647" s="3"/>
      <c r="CI647" s="3"/>
      <c r="CJ647" s="3"/>
      <c r="CK647" s="3"/>
      <c r="CL647" s="3"/>
      <c r="CM647" s="3"/>
      <c r="CN647" s="3"/>
    </row>
    <row r="648" spans="1:92" x14ac:dyDescent="0.3">
      <c r="A648" s="13"/>
      <c r="B648" s="3"/>
      <c r="C648" s="3"/>
      <c r="D648" s="3"/>
      <c r="E648" s="3"/>
      <c r="F648" s="3"/>
      <c r="G648" s="3"/>
      <c r="H648" s="3"/>
      <c r="I648" s="3"/>
      <c r="J648" s="1"/>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c r="AZ648" s="3"/>
      <c r="BA648" s="3"/>
      <c r="BB648" s="3"/>
      <c r="BC648" s="3"/>
      <c r="BD648" s="3"/>
      <c r="BE648" s="3"/>
      <c r="BF648" s="3"/>
      <c r="BG648" s="3"/>
      <c r="BH648" s="3"/>
      <c r="BI648" s="3"/>
      <c r="BJ648" s="3"/>
      <c r="BK648" s="3"/>
      <c r="BL648" s="3"/>
      <c r="BM648" s="3"/>
      <c r="BN648" s="3"/>
      <c r="BO648" s="3"/>
      <c r="BP648" s="3"/>
      <c r="BQ648" s="3"/>
      <c r="BR648" s="3"/>
      <c r="BS648" s="3"/>
      <c r="BT648" s="3"/>
      <c r="BU648" s="3"/>
      <c r="BV648" s="3"/>
      <c r="BW648" s="3"/>
      <c r="BX648" s="3"/>
      <c r="BY648" s="3"/>
      <c r="BZ648" s="3"/>
      <c r="CA648" s="3"/>
      <c r="CB648" s="3"/>
      <c r="CC648" s="3"/>
      <c r="CD648" s="3"/>
      <c r="CE648" s="3"/>
      <c r="CF648" s="3"/>
      <c r="CG648" s="3"/>
      <c r="CH648" s="3"/>
      <c r="CI648" s="3"/>
      <c r="CJ648" s="3"/>
      <c r="CK648" s="3"/>
      <c r="CL648" s="3"/>
      <c r="CM648" s="3"/>
      <c r="CN648" s="3"/>
    </row>
    <row r="649" spans="1:92" x14ac:dyDescent="0.3">
      <c r="A649" s="13"/>
      <c r="B649" s="3"/>
      <c r="C649" s="3"/>
      <c r="D649" s="3"/>
      <c r="E649" s="3"/>
      <c r="F649" s="3"/>
      <c r="G649" s="3"/>
      <c r="H649" s="3"/>
      <c r="I649" s="3"/>
      <c r="J649" s="1"/>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c r="AZ649" s="3"/>
      <c r="BA649" s="3"/>
      <c r="BB649" s="3"/>
      <c r="BC649" s="3"/>
      <c r="BD649" s="3"/>
      <c r="BE649" s="3"/>
      <c r="BF649" s="3"/>
      <c r="BG649" s="3"/>
      <c r="BH649" s="3"/>
      <c r="BI649" s="3"/>
      <c r="BJ649" s="3"/>
      <c r="BK649" s="3"/>
      <c r="BL649" s="3"/>
      <c r="BM649" s="3"/>
      <c r="BN649" s="3"/>
      <c r="BO649" s="3"/>
      <c r="BP649" s="3"/>
      <c r="BQ649" s="3"/>
      <c r="BR649" s="3"/>
      <c r="BS649" s="3"/>
      <c r="BT649" s="3"/>
      <c r="BU649" s="3"/>
      <c r="BV649" s="3"/>
      <c r="BW649" s="3"/>
      <c r="BX649" s="3"/>
      <c r="BY649" s="3"/>
      <c r="BZ649" s="3"/>
      <c r="CA649" s="3"/>
      <c r="CB649" s="3"/>
      <c r="CC649" s="3"/>
      <c r="CD649" s="3"/>
      <c r="CE649" s="3"/>
      <c r="CF649" s="3"/>
      <c r="CG649" s="3"/>
      <c r="CH649" s="3"/>
      <c r="CI649" s="3"/>
      <c r="CJ649" s="3"/>
      <c r="CK649" s="3"/>
      <c r="CL649" s="3"/>
      <c r="CM649" s="3"/>
      <c r="CN649" s="3"/>
    </row>
    <row r="650" spans="1:92" x14ac:dyDescent="0.3">
      <c r="A650" s="13"/>
      <c r="B650" s="3"/>
      <c r="C650" s="3"/>
      <c r="D650" s="3"/>
      <c r="E650" s="3"/>
      <c r="F650" s="3"/>
      <c r="G650" s="3"/>
      <c r="H650" s="3"/>
      <c r="I650" s="3"/>
      <c r="J650" s="1"/>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c r="AZ650" s="3"/>
      <c r="BA650" s="3"/>
      <c r="BB650" s="3"/>
      <c r="BC650" s="3"/>
      <c r="BD650" s="3"/>
      <c r="BE650" s="3"/>
      <c r="BF650" s="3"/>
      <c r="BG650" s="3"/>
      <c r="BH650" s="3"/>
      <c r="BI650" s="3"/>
      <c r="BJ650" s="3"/>
      <c r="BK650" s="3"/>
      <c r="BL650" s="3"/>
      <c r="BM650" s="3"/>
      <c r="BN650" s="3"/>
      <c r="BO650" s="3"/>
      <c r="BP650" s="3"/>
      <c r="BQ650" s="3"/>
      <c r="BR650" s="3"/>
      <c r="BS650" s="3"/>
      <c r="BT650" s="3"/>
      <c r="BU650" s="3"/>
      <c r="BV650" s="3"/>
      <c r="BW650" s="3"/>
      <c r="BX650" s="3"/>
      <c r="BY650" s="3"/>
      <c r="BZ650" s="3"/>
      <c r="CA650" s="3"/>
      <c r="CB650" s="3"/>
      <c r="CC650" s="3"/>
      <c r="CD650" s="3"/>
      <c r="CE650" s="3"/>
      <c r="CF650" s="3"/>
      <c r="CG650" s="3"/>
      <c r="CH650" s="3"/>
      <c r="CI650" s="3"/>
      <c r="CJ650" s="3"/>
      <c r="CK650" s="3"/>
      <c r="CL650" s="3"/>
      <c r="CM650" s="3"/>
      <c r="CN650" s="3"/>
    </row>
    <row r="651" spans="1:92" x14ac:dyDescent="0.3">
      <c r="A651" s="13"/>
      <c r="B651" s="3"/>
      <c r="C651" s="3"/>
      <c r="D651" s="3"/>
      <c r="E651" s="3"/>
      <c r="F651" s="3"/>
      <c r="G651" s="3"/>
      <c r="H651" s="3"/>
      <c r="I651" s="3"/>
      <c r="J651" s="1"/>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c r="AZ651" s="3"/>
      <c r="BA651" s="3"/>
      <c r="BB651" s="3"/>
      <c r="BC651" s="3"/>
      <c r="BD651" s="3"/>
      <c r="BE651" s="3"/>
      <c r="BF651" s="3"/>
      <c r="BG651" s="3"/>
      <c r="BH651" s="3"/>
      <c r="BI651" s="3"/>
      <c r="BJ651" s="3"/>
      <c r="BK651" s="3"/>
      <c r="BL651" s="3"/>
      <c r="BM651" s="3"/>
      <c r="BN651" s="3"/>
      <c r="BO651" s="3"/>
      <c r="BP651" s="3"/>
      <c r="BQ651" s="3"/>
      <c r="BR651" s="3"/>
      <c r="BS651" s="3"/>
      <c r="BT651" s="3"/>
      <c r="BU651" s="3"/>
      <c r="BV651" s="3"/>
      <c r="BW651" s="3"/>
      <c r="BX651" s="3"/>
      <c r="BY651" s="3"/>
      <c r="BZ651" s="3"/>
      <c r="CA651" s="3"/>
      <c r="CB651" s="3"/>
      <c r="CC651" s="3"/>
      <c r="CD651" s="3"/>
      <c r="CE651" s="3"/>
      <c r="CF651" s="3"/>
      <c r="CG651" s="3"/>
      <c r="CH651" s="3"/>
      <c r="CI651" s="3"/>
      <c r="CJ651" s="3"/>
      <c r="CK651" s="3"/>
      <c r="CL651" s="3"/>
      <c r="CM651" s="3"/>
      <c r="CN651" s="3"/>
    </row>
    <row r="652" spans="1:92" x14ac:dyDescent="0.3">
      <c r="A652" s="13"/>
      <c r="B652" s="3"/>
      <c r="C652" s="3"/>
      <c r="D652" s="3"/>
      <c r="E652" s="3"/>
      <c r="F652" s="3"/>
      <c r="G652" s="3"/>
      <c r="H652" s="3"/>
      <c r="I652" s="3"/>
      <c r="J652" s="1"/>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c r="AZ652" s="3"/>
      <c r="BA652" s="3"/>
      <c r="BB652" s="3"/>
      <c r="BC652" s="3"/>
      <c r="BD652" s="3"/>
      <c r="BE652" s="3"/>
      <c r="BF652" s="3"/>
      <c r="BG652" s="3"/>
      <c r="BH652" s="3"/>
      <c r="BI652" s="3"/>
      <c r="BJ652" s="3"/>
      <c r="BK652" s="3"/>
      <c r="BL652" s="3"/>
      <c r="BM652" s="3"/>
      <c r="BN652" s="3"/>
      <c r="BO652" s="3"/>
      <c r="BP652" s="3"/>
      <c r="BQ652" s="3"/>
      <c r="BR652" s="3"/>
      <c r="BS652" s="3"/>
      <c r="BT652" s="3"/>
      <c r="BU652" s="3"/>
      <c r="BV652" s="3"/>
      <c r="BW652" s="3"/>
      <c r="BX652" s="3"/>
      <c r="BY652" s="3"/>
      <c r="BZ652" s="3"/>
      <c r="CA652" s="3"/>
      <c r="CB652" s="3"/>
      <c r="CC652" s="3"/>
      <c r="CD652" s="3"/>
      <c r="CE652" s="3"/>
      <c r="CF652" s="3"/>
      <c r="CG652" s="3"/>
      <c r="CH652" s="3"/>
      <c r="CI652" s="3"/>
      <c r="CJ652" s="3"/>
      <c r="CK652" s="3"/>
      <c r="CL652" s="3"/>
      <c r="CM652" s="3"/>
      <c r="CN652" s="3"/>
    </row>
    <row r="653" spans="1:92" x14ac:dyDescent="0.3">
      <c r="A653" s="13"/>
      <c r="B653" s="3"/>
      <c r="C653" s="3"/>
      <c r="D653" s="3"/>
      <c r="E653" s="3"/>
      <c r="F653" s="3"/>
      <c r="G653" s="3"/>
      <c r="H653" s="3"/>
      <c r="I653" s="3"/>
      <c r="J653" s="1"/>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c r="AZ653" s="3"/>
      <c r="BA653" s="3"/>
      <c r="BB653" s="3"/>
      <c r="BC653" s="3"/>
      <c r="BD653" s="3"/>
      <c r="BE653" s="3"/>
      <c r="BF653" s="3"/>
      <c r="BG653" s="3"/>
      <c r="BH653" s="3"/>
      <c r="BI653" s="3"/>
      <c r="BJ653" s="3"/>
      <c r="BK653" s="3"/>
      <c r="BL653" s="3"/>
      <c r="BM653" s="3"/>
      <c r="BN653" s="3"/>
      <c r="BO653" s="3"/>
      <c r="BP653" s="3"/>
      <c r="BQ653" s="3"/>
      <c r="BR653" s="3"/>
      <c r="BS653" s="3"/>
      <c r="BT653" s="3"/>
      <c r="BU653" s="3"/>
      <c r="BV653" s="3"/>
      <c r="BW653" s="3"/>
      <c r="BX653" s="3"/>
      <c r="BY653" s="3"/>
      <c r="BZ653" s="3"/>
      <c r="CA653" s="3"/>
      <c r="CB653" s="3"/>
      <c r="CC653" s="3"/>
      <c r="CD653" s="3"/>
      <c r="CE653" s="3"/>
      <c r="CF653" s="3"/>
      <c r="CG653" s="3"/>
      <c r="CH653" s="3"/>
      <c r="CI653" s="3"/>
      <c r="CJ653" s="3"/>
      <c r="CK653" s="3"/>
      <c r="CL653" s="3"/>
      <c r="CM653" s="3"/>
      <c r="CN653" s="3"/>
    </row>
    <row r="654" spans="1:92" x14ac:dyDescent="0.3">
      <c r="A654" s="13"/>
      <c r="B654" s="3"/>
      <c r="C654" s="3"/>
      <c r="D654" s="3"/>
      <c r="E654" s="3"/>
      <c r="F654" s="3"/>
      <c r="G654" s="3"/>
      <c r="H654" s="3"/>
      <c r="I654" s="3"/>
      <c r="J654" s="1"/>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c r="AZ654" s="3"/>
      <c r="BA654" s="3"/>
      <c r="BB654" s="3"/>
      <c r="BC654" s="3"/>
      <c r="BD654" s="3"/>
      <c r="BE654" s="3"/>
      <c r="BF654" s="3"/>
      <c r="BG654" s="3"/>
      <c r="BH654" s="3"/>
      <c r="BI654" s="3"/>
      <c r="BJ654" s="3"/>
      <c r="BK654" s="3"/>
      <c r="BL654" s="3"/>
      <c r="BM654" s="3"/>
      <c r="BN654" s="3"/>
      <c r="BO654" s="3"/>
      <c r="BP654" s="3"/>
      <c r="BQ654" s="3"/>
      <c r="BR654" s="3"/>
      <c r="BS654" s="3"/>
      <c r="BT654" s="3"/>
      <c r="BU654" s="3"/>
      <c r="BV654" s="3"/>
      <c r="BW654" s="3"/>
      <c r="BX654" s="3"/>
      <c r="BY654" s="3"/>
      <c r="BZ654" s="3"/>
      <c r="CA654" s="3"/>
      <c r="CB654" s="3"/>
      <c r="CC654" s="3"/>
      <c r="CD654" s="3"/>
      <c r="CE654" s="3"/>
      <c r="CF654" s="3"/>
      <c r="CG654" s="3"/>
      <c r="CH654" s="3"/>
      <c r="CI654" s="3"/>
      <c r="CJ654" s="3"/>
      <c r="CK654" s="3"/>
      <c r="CL654" s="3"/>
      <c r="CM654" s="3"/>
      <c r="CN654" s="3"/>
    </row>
    <row r="655" spans="1:92" x14ac:dyDescent="0.3">
      <c r="A655" s="13"/>
      <c r="B655" s="3"/>
      <c r="C655" s="3"/>
      <c r="D655" s="3"/>
      <c r="E655" s="3"/>
      <c r="F655" s="3"/>
      <c r="G655" s="3"/>
      <c r="H655" s="3"/>
      <c r="I655" s="3"/>
      <c r="J655" s="1"/>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c r="AZ655" s="3"/>
      <c r="BA655" s="3"/>
      <c r="BB655" s="3"/>
      <c r="BC655" s="3"/>
      <c r="BD655" s="3"/>
      <c r="BE655" s="3"/>
      <c r="BF655" s="3"/>
      <c r="BG655" s="3"/>
      <c r="BH655" s="3"/>
      <c r="BI655" s="3"/>
      <c r="BJ655" s="3"/>
      <c r="BK655" s="3"/>
      <c r="BL655" s="3"/>
      <c r="BM655" s="3"/>
      <c r="BN655" s="3"/>
      <c r="BO655" s="3"/>
      <c r="BP655" s="3"/>
      <c r="BQ655" s="3"/>
      <c r="BR655" s="3"/>
      <c r="BS655" s="3"/>
      <c r="BT655" s="3"/>
      <c r="BU655" s="3"/>
      <c r="BV655" s="3"/>
      <c r="BW655" s="3"/>
      <c r="BX655" s="3"/>
      <c r="BY655" s="3"/>
      <c r="BZ655" s="3"/>
      <c r="CA655" s="3"/>
      <c r="CB655" s="3"/>
      <c r="CC655" s="3"/>
      <c r="CD655" s="3"/>
      <c r="CE655" s="3"/>
      <c r="CF655" s="3"/>
      <c r="CG655" s="3"/>
      <c r="CH655" s="3"/>
      <c r="CI655" s="3"/>
      <c r="CJ655" s="3"/>
      <c r="CK655" s="3"/>
      <c r="CL655" s="3"/>
      <c r="CM655" s="3"/>
      <c r="CN655" s="3"/>
    </row>
    <row r="656" spans="1:92" x14ac:dyDescent="0.3">
      <c r="A656" s="13"/>
      <c r="B656" s="3"/>
      <c r="C656" s="3"/>
      <c r="D656" s="3"/>
      <c r="E656" s="3"/>
      <c r="F656" s="3"/>
      <c r="G656" s="3"/>
      <c r="H656" s="3"/>
      <c r="I656" s="3"/>
      <c r="J656" s="1"/>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c r="AZ656" s="3"/>
      <c r="BA656" s="3"/>
      <c r="BB656" s="3"/>
      <c r="BC656" s="3"/>
      <c r="BD656" s="3"/>
      <c r="BE656" s="3"/>
      <c r="BF656" s="3"/>
      <c r="BG656" s="3"/>
      <c r="BH656" s="3"/>
      <c r="BI656" s="3"/>
      <c r="BJ656" s="3"/>
      <c r="BK656" s="3"/>
      <c r="BL656" s="3"/>
      <c r="BM656" s="3"/>
      <c r="BN656" s="3"/>
      <c r="BO656" s="3"/>
      <c r="BP656" s="3"/>
      <c r="BQ656" s="3"/>
      <c r="BR656" s="3"/>
      <c r="BS656" s="3"/>
      <c r="BT656" s="3"/>
      <c r="BU656" s="3"/>
      <c r="BV656" s="3"/>
      <c r="BW656" s="3"/>
      <c r="BX656" s="3"/>
      <c r="BY656" s="3"/>
      <c r="BZ656" s="3"/>
      <c r="CA656" s="3"/>
      <c r="CB656" s="3"/>
      <c r="CC656" s="3"/>
      <c r="CD656" s="3"/>
      <c r="CE656" s="3"/>
      <c r="CF656" s="3"/>
      <c r="CG656" s="3"/>
      <c r="CH656" s="3"/>
      <c r="CI656" s="3"/>
      <c r="CJ656" s="3"/>
      <c r="CK656" s="3"/>
      <c r="CL656" s="3"/>
      <c r="CM656" s="3"/>
      <c r="CN656" s="3"/>
    </row>
    <row r="657" spans="1:92" x14ac:dyDescent="0.3">
      <c r="A657" s="13"/>
      <c r="B657" s="3"/>
      <c r="C657" s="3"/>
      <c r="D657" s="3"/>
      <c r="E657" s="3"/>
      <c r="F657" s="3"/>
      <c r="G657" s="3"/>
      <c r="H657" s="3"/>
      <c r="I657" s="3"/>
      <c r="J657" s="1"/>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c r="AZ657" s="3"/>
      <c r="BA657" s="3"/>
      <c r="BB657" s="3"/>
      <c r="BC657" s="3"/>
      <c r="BD657" s="3"/>
      <c r="BE657" s="3"/>
      <c r="BF657" s="3"/>
      <c r="BG657" s="3"/>
      <c r="BH657" s="3"/>
      <c r="BI657" s="3"/>
      <c r="BJ657" s="3"/>
      <c r="BK657" s="3"/>
      <c r="BL657" s="3"/>
      <c r="BM657" s="3"/>
      <c r="BN657" s="3"/>
      <c r="BO657" s="3"/>
      <c r="BP657" s="3"/>
      <c r="BQ657" s="3"/>
      <c r="BR657" s="3"/>
      <c r="BS657" s="3"/>
      <c r="BT657" s="3"/>
      <c r="BU657" s="3"/>
      <c r="BV657" s="3"/>
      <c r="BW657" s="3"/>
      <c r="BX657" s="3"/>
      <c r="BY657" s="3"/>
      <c r="BZ657" s="3"/>
      <c r="CA657" s="3"/>
      <c r="CB657" s="3"/>
      <c r="CC657" s="3"/>
      <c r="CD657" s="3"/>
      <c r="CE657" s="3"/>
      <c r="CF657" s="3"/>
      <c r="CG657" s="3"/>
      <c r="CH657" s="3"/>
      <c r="CI657" s="3"/>
      <c r="CJ657" s="3"/>
      <c r="CK657" s="3"/>
      <c r="CL657" s="3"/>
      <c r="CM657" s="3"/>
      <c r="CN657" s="3"/>
    </row>
    <row r="658" spans="1:92" x14ac:dyDescent="0.3">
      <c r="A658" s="13"/>
      <c r="B658" s="3"/>
      <c r="C658" s="3"/>
      <c r="D658" s="3"/>
      <c r="E658" s="3"/>
      <c r="F658" s="3"/>
      <c r="G658" s="3"/>
      <c r="H658" s="3"/>
      <c r="I658" s="3"/>
      <c r="J658" s="1"/>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c r="AZ658" s="3"/>
      <c r="BA658" s="3"/>
      <c r="BB658" s="3"/>
      <c r="BC658" s="3"/>
      <c r="BD658" s="3"/>
      <c r="BE658" s="3"/>
      <c r="BF658" s="3"/>
      <c r="BG658" s="3"/>
      <c r="BH658" s="3"/>
      <c r="BI658" s="3"/>
      <c r="BJ658" s="3"/>
      <c r="BK658" s="3"/>
      <c r="BL658" s="3"/>
      <c r="BM658" s="3"/>
      <c r="BN658" s="3"/>
      <c r="BO658" s="3"/>
      <c r="BP658" s="3"/>
      <c r="BQ658" s="3"/>
      <c r="BR658" s="3"/>
      <c r="BS658" s="3"/>
      <c r="BT658" s="3"/>
      <c r="BU658" s="3"/>
      <c r="BV658" s="3"/>
      <c r="BW658" s="3"/>
      <c r="BX658" s="3"/>
      <c r="BY658" s="3"/>
      <c r="BZ658" s="3"/>
      <c r="CA658" s="3"/>
      <c r="CB658" s="3"/>
      <c r="CC658" s="3"/>
      <c r="CD658" s="3"/>
      <c r="CE658" s="3"/>
      <c r="CF658" s="3"/>
      <c r="CG658" s="3"/>
      <c r="CH658" s="3"/>
      <c r="CI658" s="3"/>
      <c r="CJ658" s="3"/>
      <c r="CK658" s="3"/>
      <c r="CL658" s="3"/>
      <c r="CM658" s="3"/>
      <c r="CN658" s="3"/>
    </row>
    <row r="659" spans="1:92" x14ac:dyDescent="0.3">
      <c r="A659" s="13"/>
      <c r="B659" s="3"/>
      <c r="C659" s="3"/>
      <c r="D659" s="3"/>
      <c r="E659" s="3"/>
      <c r="F659" s="3"/>
      <c r="G659" s="3"/>
      <c r="H659" s="3"/>
      <c r="I659" s="3"/>
      <c r="J659" s="1"/>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c r="AZ659" s="3"/>
      <c r="BA659" s="3"/>
      <c r="BB659" s="3"/>
      <c r="BC659" s="3"/>
      <c r="BD659" s="3"/>
      <c r="BE659" s="3"/>
      <c r="BF659" s="3"/>
      <c r="BG659" s="3"/>
      <c r="BH659" s="3"/>
      <c r="BI659" s="3"/>
      <c r="BJ659" s="3"/>
      <c r="BK659" s="3"/>
      <c r="BL659" s="3"/>
      <c r="BM659" s="3"/>
      <c r="BN659" s="3"/>
      <c r="BO659" s="3"/>
      <c r="BP659" s="3"/>
      <c r="BQ659" s="3"/>
      <c r="BR659" s="3"/>
      <c r="BS659" s="3"/>
      <c r="BT659" s="3"/>
      <c r="BU659" s="3"/>
      <c r="BV659" s="3"/>
      <c r="BW659" s="3"/>
      <c r="BX659" s="3"/>
      <c r="BY659" s="3"/>
      <c r="BZ659" s="3"/>
      <c r="CA659" s="3"/>
      <c r="CB659" s="3"/>
      <c r="CC659" s="3"/>
      <c r="CD659" s="3"/>
      <c r="CE659" s="3"/>
      <c r="CF659" s="3"/>
      <c r="CG659" s="3"/>
      <c r="CH659" s="3"/>
      <c r="CI659" s="3"/>
      <c r="CJ659" s="3"/>
      <c r="CK659" s="3"/>
      <c r="CL659" s="3"/>
      <c r="CM659" s="3"/>
      <c r="CN659" s="3"/>
    </row>
    <row r="660" spans="1:92" x14ac:dyDescent="0.3">
      <c r="A660" s="13"/>
      <c r="B660" s="3"/>
      <c r="C660" s="3"/>
      <c r="D660" s="3"/>
      <c r="E660" s="3"/>
      <c r="F660" s="3"/>
      <c r="G660" s="3"/>
      <c r="H660" s="3"/>
      <c r="I660" s="3"/>
      <c r="J660" s="1"/>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c r="AZ660" s="3"/>
      <c r="BA660" s="3"/>
      <c r="BB660" s="3"/>
      <c r="BC660" s="3"/>
      <c r="BD660" s="3"/>
      <c r="BE660" s="3"/>
      <c r="BF660" s="3"/>
      <c r="BG660" s="3"/>
      <c r="BH660" s="3"/>
      <c r="BI660" s="3"/>
      <c r="BJ660" s="3"/>
      <c r="BK660" s="3"/>
      <c r="BL660" s="3"/>
      <c r="BM660" s="3"/>
      <c r="BN660" s="3"/>
      <c r="BO660" s="3"/>
      <c r="BP660" s="3"/>
      <c r="BQ660" s="3"/>
      <c r="BR660" s="3"/>
      <c r="BS660" s="3"/>
      <c r="BT660" s="3"/>
      <c r="BU660" s="3"/>
      <c r="BV660" s="3"/>
      <c r="BW660" s="3"/>
      <c r="BX660" s="3"/>
      <c r="BY660" s="3"/>
      <c r="BZ660" s="3"/>
      <c r="CA660" s="3"/>
      <c r="CB660" s="3"/>
      <c r="CC660" s="3"/>
      <c r="CD660" s="3"/>
      <c r="CE660" s="3"/>
      <c r="CF660" s="3"/>
      <c r="CG660" s="3"/>
      <c r="CH660" s="3"/>
      <c r="CI660" s="3"/>
      <c r="CJ660" s="3"/>
      <c r="CK660" s="3"/>
      <c r="CL660" s="3"/>
      <c r="CM660" s="3"/>
      <c r="CN660" s="3"/>
    </row>
    <row r="661" spans="1:92" x14ac:dyDescent="0.3">
      <c r="A661" s="13"/>
      <c r="B661" s="3"/>
      <c r="C661" s="3"/>
      <c r="D661" s="3"/>
      <c r="E661" s="3"/>
      <c r="F661" s="3"/>
      <c r="G661" s="3"/>
      <c r="H661" s="3"/>
      <c r="I661" s="3"/>
      <c r="J661" s="1"/>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c r="AZ661" s="3"/>
      <c r="BA661" s="3"/>
      <c r="BB661" s="3"/>
      <c r="BC661" s="3"/>
      <c r="BD661" s="3"/>
      <c r="BE661" s="3"/>
      <c r="BF661" s="3"/>
      <c r="BG661" s="3"/>
      <c r="BH661" s="3"/>
      <c r="BI661" s="3"/>
      <c r="BJ661" s="3"/>
      <c r="BK661" s="3"/>
      <c r="BL661" s="3"/>
      <c r="BM661" s="3"/>
      <c r="BN661" s="3"/>
      <c r="BO661" s="3"/>
      <c r="BP661" s="3"/>
      <c r="BQ661" s="3"/>
      <c r="BR661" s="3"/>
      <c r="BS661" s="3"/>
      <c r="BT661" s="3"/>
      <c r="BU661" s="3"/>
      <c r="BV661" s="3"/>
      <c r="BW661" s="3"/>
      <c r="BX661" s="3"/>
      <c r="BY661" s="3"/>
      <c r="BZ661" s="3"/>
      <c r="CA661" s="3"/>
      <c r="CB661" s="3"/>
      <c r="CC661" s="3"/>
      <c r="CD661" s="3"/>
      <c r="CE661" s="3"/>
      <c r="CF661" s="3"/>
      <c r="CG661" s="3"/>
      <c r="CH661" s="3"/>
      <c r="CI661" s="3"/>
      <c r="CJ661" s="3"/>
      <c r="CK661" s="3"/>
      <c r="CL661" s="3"/>
      <c r="CM661" s="3"/>
      <c r="CN661" s="3"/>
    </row>
    <row r="662" spans="1:92" x14ac:dyDescent="0.3">
      <c r="A662" s="13"/>
      <c r="B662" s="3"/>
      <c r="C662" s="3"/>
      <c r="D662" s="3"/>
      <c r="E662" s="3"/>
      <c r="F662" s="3"/>
      <c r="G662" s="3"/>
      <c r="H662" s="3"/>
      <c r="I662" s="3"/>
      <c r="J662" s="1"/>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c r="AZ662" s="3"/>
      <c r="BA662" s="3"/>
      <c r="BB662" s="3"/>
      <c r="BC662" s="3"/>
      <c r="BD662" s="3"/>
      <c r="BE662" s="3"/>
      <c r="BF662" s="3"/>
      <c r="BG662" s="3"/>
      <c r="BH662" s="3"/>
      <c r="BI662" s="3"/>
      <c r="BJ662" s="3"/>
      <c r="BK662" s="3"/>
      <c r="BL662" s="3"/>
      <c r="BM662" s="3"/>
      <c r="BN662" s="3"/>
      <c r="BO662" s="3"/>
      <c r="BP662" s="3"/>
      <c r="BQ662" s="3"/>
      <c r="BR662" s="3"/>
      <c r="BS662" s="3"/>
      <c r="BT662" s="3"/>
      <c r="BU662" s="3"/>
      <c r="BV662" s="3"/>
      <c r="BW662" s="3"/>
      <c r="BX662" s="3"/>
      <c r="BY662" s="3"/>
      <c r="BZ662" s="3"/>
      <c r="CA662" s="3"/>
      <c r="CB662" s="3"/>
      <c r="CC662" s="3"/>
      <c r="CD662" s="3"/>
      <c r="CE662" s="3"/>
      <c r="CF662" s="3"/>
      <c r="CG662" s="3"/>
      <c r="CH662" s="3"/>
      <c r="CI662" s="3"/>
      <c r="CJ662" s="3"/>
      <c r="CK662" s="3"/>
      <c r="CL662" s="3"/>
      <c r="CM662" s="3"/>
      <c r="CN662" s="3"/>
    </row>
    <row r="663" spans="1:92" x14ac:dyDescent="0.3">
      <c r="A663" s="13"/>
      <c r="B663" s="3"/>
      <c r="C663" s="3"/>
      <c r="D663" s="3"/>
      <c r="E663" s="3"/>
      <c r="F663" s="3"/>
      <c r="G663" s="3"/>
      <c r="H663" s="3"/>
      <c r="I663" s="3"/>
      <c r="J663" s="1"/>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c r="AZ663" s="3"/>
      <c r="BA663" s="3"/>
      <c r="BB663" s="3"/>
      <c r="BC663" s="3"/>
      <c r="BD663" s="3"/>
      <c r="BE663" s="3"/>
      <c r="BF663" s="3"/>
      <c r="BG663" s="3"/>
      <c r="BH663" s="3"/>
      <c r="BI663" s="3"/>
      <c r="BJ663" s="3"/>
      <c r="BK663" s="3"/>
      <c r="BL663" s="3"/>
      <c r="BM663" s="3"/>
      <c r="BN663" s="3"/>
      <c r="BO663" s="3"/>
      <c r="BP663" s="3"/>
      <c r="BQ663" s="3"/>
      <c r="BR663" s="3"/>
      <c r="BS663" s="3"/>
      <c r="BT663" s="3"/>
      <c r="BU663" s="3"/>
      <c r="BV663" s="3"/>
      <c r="BW663" s="3"/>
      <c r="BX663" s="3"/>
      <c r="BY663" s="3"/>
      <c r="BZ663" s="3"/>
      <c r="CA663" s="3"/>
      <c r="CB663" s="3"/>
      <c r="CC663" s="3"/>
      <c r="CD663" s="3"/>
      <c r="CE663" s="3"/>
      <c r="CF663" s="3"/>
      <c r="CG663" s="3"/>
      <c r="CH663" s="3"/>
      <c r="CI663" s="3"/>
      <c r="CJ663" s="3"/>
      <c r="CK663" s="3"/>
      <c r="CL663" s="3"/>
      <c r="CM663" s="3"/>
      <c r="CN663" s="3"/>
    </row>
    <row r="664" spans="1:92" x14ac:dyDescent="0.3">
      <c r="A664" s="13"/>
      <c r="B664" s="3"/>
      <c r="C664" s="3"/>
      <c r="D664" s="3"/>
      <c r="E664" s="3"/>
      <c r="F664" s="3"/>
      <c r="G664" s="3"/>
      <c r="H664" s="3"/>
      <c r="I664" s="3"/>
      <c r="J664" s="1"/>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c r="AZ664" s="3"/>
      <c r="BA664" s="3"/>
      <c r="BB664" s="3"/>
      <c r="BC664" s="3"/>
      <c r="BD664" s="3"/>
      <c r="BE664" s="3"/>
      <c r="BF664" s="3"/>
      <c r="BG664" s="3"/>
      <c r="BH664" s="3"/>
      <c r="BI664" s="3"/>
      <c r="BJ664" s="3"/>
      <c r="BK664" s="3"/>
      <c r="BL664" s="3"/>
      <c r="BM664" s="3"/>
      <c r="BN664" s="3"/>
      <c r="BO664" s="3"/>
      <c r="BP664" s="3"/>
      <c r="BQ664" s="3"/>
      <c r="BR664" s="3"/>
      <c r="BS664" s="3"/>
      <c r="BT664" s="3"/>
      <c r="BU664" s="3"/>
      <c r="BV664" s="3"/>
      <c r="BW664" s="3"/>
      <c r="BX664" s="3"/>
      <c r="BY664" s="3"/>
      <c r="BZ664" s="3"/>
      <c r="CA664" s="3"/>
      <c r="CB664" s="3"/>
      <c r="CC664" s="3"/>
      <c r="CD664" s="3"/>
      <c r="CE664" s="3"/>
      <c r="CF664" s="3"/>
      <c r="CG664" s="3"/>
      <c r="CH664" s="3"/>
      <c r="CI664" s="3"/>
      <c r="CJ664" s="3"/>
      <c r="CK664" s="3"/>
      <c r="CL664" s="3"/>
      <c r="CM664" s="3"/>
      <c r="CN664" s="3"/>
    </row>
    <row r="665" spans="1:92" x14ac:dyDescent="0.3">
      <c r="A665" s="13"/>
      <c r="B665" s="3"/>
      <c r="C665" s="3"/>
      <c r="D665" s="3"/>
      <c r="E665" s="3"/>
      <c r="F665" s="3"/>
      <c r="G665" s="3"/>
      <c r="H665" s="3"/>
      <c r="I665" s="3"/>
      <c r="J665" s="1"/>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c r="AZ665" s="3"/>
      <c r="BA665" s="3"/>
      <c r="BB665" s="3"/>
      <c r="BC665" s="3"/>
      <c r="BD665" s="3"/>
      <c r="BE665" s="3"/>
      <c r="BF665" s="3"/>
      <c r="BG665" s="3"/>
      <c r="BH665" s="3"/>
      <c r="BI665" s="3"/>
      <c r="BJ665" s="3"/>
      <c r="BK665" s="3"/>
      <c r="BL665" s="3"/>
      <c r="BM665" s="3"/>
      <c r="BN665" s="3"/>
      <c r="BO665" s="3"/>
      <c r="BP665" s="3"/>
      <c r="BQ665" s="3"/>
      <c r="BR665" s="3"/>
      <c r="BS665" s="3"/>
      <c r="BT665" s="3"/>
      <c r="BU665" s="3"/>
      <c r="BV665" s="3"/>
      <c r="BW665" s="3"/>
      <c r="BX665" s="3"/>
      <c r="BY665" s="3"/>
      <c r="BZ665" s="3"/>
      <c r="CA665" s="3"/>
      <c r="CB665" s="3"/>
      <c r="CC665" s="3"/>
      <c r="CD665" s="3"/>
      <c r="CE665" s="3"/>
      <c r="CF665" s="3"/>
      <c r="CG665" s="3"/>
      <c r="CH665" s="3"/>
      <c r="CI665" s="3"/>
      <c r="CJ665" s="3"/>
      <c r="CK665" s="3"/>
      <c r="CL665" s="3"/>
      <c r="CM665" s="3"/>
      <c r="CN665" s="3"/>
    </row>
    <row r="666" spans="1:92" x14ac:dyDescent="0.3">
      <c r="A666" s="13"/>
      <c r="B666" s="3"/>
      <c r="C666" s="3"/>
      <c r="D666" s="3"/>
      <c r="E666" s="3"/>
      <c r="F666" s="3"/>
      <c r="G666" s="3"/>
      <c r="H666" s="3"/>
      <c r="I666" s="3"/>
      <c r="J666" s="1"/>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c r="AZ666" s="3"/>
      <c r="BA666" s="3"/>
      <c r="BB666" s="3"/>
      <c r="BC666" s="3"/>
      <c r="BD666" s="3"/>
      <c r="BE666" s="3"/>
      <c r="BF666" s="3"/>
      <c r="BG666" s="3"/>
      <c r="BH666" s="3"/>
      <c r="BI666" s="3"/>
      <c r="BJ666" s="3"/>
      <c r="BK666" s="3"/>
      <c r="BL666" s="3"/>
      <c r="BM666" s="3"/>
      <c r="BN666" s="3"/>
      <c r="BO666" s="3"/>
      <c r="BP666" s="3"/>
      <c r="BQ666" s="3"/>
      <c r="BR666" s="3"/>
      <c r="BS666" s="3"/>
      <c r="BT666" s="3"/>
      <c r="BU666" s="3"/>
      <c r="BV666" s="3"/>
      <c r="BW666" s="3"/>
      <c r="BX666" s="3"/>
      <c r="BY666" s="3"/>
      <c r="BZ666" s="3"/>
      <c r="CA666" s="3"/>
      <c r="CB666" s="3"/>
      <c r="CC666" s="3"/>
      <c r="CD666" s="3"/>
      <c r="CE666" s="3"/>
      <c r="CF666" s="3"/>
      <c r="CG666" s="3"/>
      <c r="CH666" s="3"/>
      <c r="CI666" s="3"/>
      <c r="CJ666" s="3"/>
      <c r="CK666" s="3"/>
      <c r="CL666" s="3"/>
      <c r="CM666" s="3"/>
      <c r="CN666" s="3"/>
    </row>
    <row r="667" spans="1:92" x14ac:dyDescent="0.3">
      <c r="A667" s="13"/>
      <c r="B667" s="3"/>
      <c r="C667" s="3"/>
      <c r="D667" s="3"/>
      <c r="E667" s="3"/>
      <c r="F667" s="3"/>
      <c r="G667" s="3"/>
      <c r="H667" s="3"/>
      <c r="I667" s="3"/>
      <c r="J667" s="1"/>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c r="AZ667" s="3"/>
      <c r="BA667" s="3"/>
      <c r="BB667" s="3"/>
      <c r="BC667" s="3"/>
      <c r="BD667" s="3"/>
      <c r="BE667" s="3"/>
      <c r="BF667" s="3"/>
      <c r="BG667" s="3"/>
      <c r="BH667" s="3"/>
      <c r="BI667" s="3"/>
      <c r="BJ667" s="3"/>
      <c r="BK667" s="3"/>
      <c r="BL667" s="3"/>
      <c r="BM667" s="3"/>
      <c r="BN667" s="3"/>
      <c r="BO667" s="3"/>
      <c r="BP667" s="3"/>
      <c r="BQ667" s="3"/>
      <c r="BR667" s="3"/>
      <c r="BS667" s="3"/>
      <c r="BT667" s="3"/>
      <c r="BU667" s="3"/>
      <c r="BV667" s="3"/>
      <c r="BW667" s="3"/>
      <c r="BX667" s="3"/>
      <c r="BY667" s="3"/>
      <c r="BZ667" s="3"/>
      <c r="CA667" s="3"/>
      <c r="CB667" s="3"/>
      <c r="CC667" s="3"/>
      <c r="CD667" s="3"/>
      <c r="CE667" s="3"/>
      <c r="CF667" s="3"/>
      <c r="CG667" s="3"/>
      <c r="CH667" s="3"/>
      <c r="CI667" s="3"/>
      <c r="CJ667" s="3"/>
      <c r="CK667" s="3"/>
      <c r="CL667" s="3"/>
      <c r="CM667" s="3"/>
      <c r="CN667" s="3"/>
    </row>
    <row r="668" spans="1:92" x14ac:dyDescent="0.3">
      <c r="A668" s="13"/>
      <c r="B668" s="3"/>
      <c r="C668" s="3"/>
      <c r="D668" s="3"/>
      <c r="E668" s="3"/>
      <c r="F668" s="3"/>
      <c r="G668" s="3"/>
      <c r="H668" s="3"/>
      <c r="I668" s="3"/>
      <c r="J668" s="1"/>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c r="AZ668" s="3"/>
      <c r="BA668" s="3"/>
      <c r="BB668" s="3"/>
      <c r="BC668" s="3"/>
      <c r="BD668" s="3"/>
      <c r="BE668" s="3"/>
      <c r="BF668" s="3"/>
      <c r="BG668" s="3"/>
      <c r="BH668" s="3"/>
      <c r="BI668" s="3"/>
      <c r="BJ668" s="3"/>
      <c r="BK668" s="3"/>
      <c r="BL668" s="3"/>
      <c r="BM668" s="3"/>
      <c r="BN668" s="3"/>
      <c r="BO668" s="3"/>
      <c r="BP668" s="3"/>
      <c r="BQ668" s="3"/>
      <c r="BR668" s="3"/>
      <c r="BS668" s="3"/>
      <c r="BT668" s="3"/>
      <c r="BU668" s="3"/>
      <c r="BV668" s="3"/>
      <c r="BW668" s="3"/>
      <c r="BX668" s="3"/>
      <c r="BY668" s="3"/>
      <c r="BZ668" s="3"/>
      <c r="CA668" s="3"/>
      <c r="CB668" s="3"/>
      <c r="CC668" s="3"/>
      <c r="CD668" s="3"/>
      <c r="CE668" s="3"/>
      <c r="CF668" s="3"/>
      <c r="CG668" s="3"/>
      <c r="CH668" s="3"/>
      <c r="CI668" s="3"/>
      <c r="CJ668" s="3"/>
      <c r="CK668" s="3"/>
      <c r="CL668" s="3"/>
      <c r="CM668" s="3"/>
      <c r="CN668" s="3"/>
    </row>
    <row r="669" spans="1:92" x14ac:dyDescent="0.3">
      <c r="A669" s="13"/>
      <c r="B669" s="3"/>
      <c r="C669" s="3"/>
      <c r="D669" s="3"/>
      <c r="E669" s="3"/>
      <c r="F669" s="3"/>
      <c r="G669" s="3"/>
      <c r="H669" s="3"/>
      <c r="I669" s="3"/>
      <c r="J669" s="1"/>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c r="AZ669" s="3"/>
      <c r="BA669" s="3"/>
      <c r="BB669" s="3"/>
      <c r="BC669" s="3"/>
      <c r="BD669" s="3"/>
      <c r="BE669" s="3"/>
      <c r="BF669" s="3"/>
      <c r="BG669" s="3"/>
      <c r="BH669" s="3"/>
      <c r="BI669" s="3"/>
      <c r="BJ669" s="3"/>
      <c r="BK669" s="3"/>
      <c r="BL669" s="3"/>
      <c r="BM669" s="3"/>
      <c r="BN669" s="3"/>
      <c r="BO669" s="3"/>
      <c r="BP669" s="3"/>
      <c r="BQ669" s="3"/>
      <c r="BR669" s="3"/>
      <c r="BS669" s="3"/>
      <c r="BT669" s="3"/>
      <c r="BU669" s="3"/>
      <c r="BV669" s="3"/>
      <c r="BW669" s="3"/>
      <c r="BX669" s="3"/>
      <c r="BY669" s="3"/>
      <c r="BZ669" s="3"/>
      <c r="CA669" s="3"/>
      <c r="CB669" s="3"/>
      <c r="CC669" s="3"/>
      <c r="CD669" s="3"/>
      <c r="CE669" s="3"/>
      <c r="CF669" s="3"/>
      <c r="CG669" s="3"/>
      <c r="CH669" s="3"/>
      <c r="CI669" s="3"/>
      <c r="CJ669" s="3"/>
      <c r="CK669" s="3"/>
      <c r="CL669" s="3"/>
      <c r="CM669" s="3"/>
      <c r="CN669" s="3"/>
    </row>
    <row r="670" spans="1:92" x14ac:dyDescent="0.3">
      <c r="A670" s="13"/>
      <c r="B670" s="3"/>
      <c r="C670" s="3"/>
      <c r="D670" s="3"/>
      <c r="E670" s="3"/>
      <c r="F670" s="3"/>
      <c r="G670" s="3"/>
      <c r="H670" s="3"/>
      <c r="I670" s="3"/>
      <c r="J670" s="1"/>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c r="AZ670" s="3"/>
      <c r="BA670" s="3"/>
      <c r="BB670" s="3"/>
      <c r="BC670" s="3"/>
      <c r="BD670" s="3"/>
      <c r="BE670" s="3"/>
      <c r="BF670" s="3"/>
      <c r="BG670" s="3"/>
      <c r="BH670" s="3"/>
      <c r="BI670" s="3"/>
      <c r="BJ670" s="3"/>
      <c r="BK670" s="3"/>
      <c r="BL670" s="3"/>
      <c r="BM670" s="3"/>
      <c r="BN670" s="3"/>
      <c r="BO670" s="3"/>
      <c r="BP670" s="3"/>
      <c r="BQ670" s="3"/>
      <c r="BR670" s="3"/>
      <c r="BS670" s="3"/>
      <c r="BT670" s="3"/>
      <c r="BU670" s="3"/>
      <c r="BV670" s="3"/>
      <c r="BW670" s="3"/>
      <c r="BX670" s="3"/>
      <c r="BY670" s="3"/>
      <c r="BZ670" s="3"/>
      <c r="CA670" s="3"/>
      <c r="CB670" s="3"/>
      <c r="CC670" s="3"/>
      <c r="CD670" s="3"/>
      <c r="CE670" s="3"/>
      <c r="CF670" s="3"/>
      <c r="CG670" s="3"/>
      <c r="CH670" s="3"/>
      <c r="CI670" s="3"/>
      <c r="CJ670" s="3"/>
      <c r="CK670" s="3"/>
      <c r="CL670" s="3"/>
      <c r="CM670" s="3"/>
      <c r="CN670" s="3"/>
    </row>
    <row r="671" spans="1:92" x14ac:dyDescent="0.3">
      <c r="A671" s="13"/>
      <c r="B671" s="3"/>
      <c r="C671" s="3"/>
      <c r="D671" s="3"/>
      <c r="E671" s="3"/>
      <c r="F671" s="3"/>
      <c r="G671" s="3"/>
      <c r="H671" s="3"/>
      <c r="I671" s="3"/>
      <c r="J671" s="1"/>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c r="AZ671" s="3"/>
      <c r="BA671" s="3"/>
      <c r="BB671" s="3"/>
      <c r="BC671" s="3"/>
      <c r="BD671" s="3"/>
      <c r="BE671" s="3"/>
      <c r="BF671" s="3"/>
      <c r="BG671" s="3"/>
      <c r="BH671" s="3"/>
      <c r="BI671" s="3"/>
      <c r="BJ671" s="3"/>
      <c r="BK671" s="3"/>
      <c r="BL671" s="3"/>
      <c r="BM671" s="3"/>
      <c r="BN671" s="3"/>
      <c r="BO671" s="3"/>
      <c r="BP671" s="3"/>
      <c r="BQ671" s="3"/>
      <c r="BR671" s="3"/>
      <c r="BS671" s="3"/>
      <c r="BT671" s="3"/>
      <c r="BU671" s="3"/>
      <c r="BV671" s="3"/>
      <c r="BW671" s="3"/>
      <c r="BX671" s="3"/>
      <c r="BY671" s="3"/>
      <c r="BZ671" s="3"/>
      <c r="CA671" s="3"/>
      <c r="CB671" s="3"/>
      <c r="CC671" s="3"/>
      <c r="CD671" s="3"/>
      <c r="CE671" s="3"/>
      <c r="CF671" s="3"/>
      <c r="CG671" s="3"/>
      <c r="CH671" s="3"/>
      <c r="CI671" s="3"/>
      <c r="CJ671" s="3"/>
      <c r="CK671" s="3"/>
      <c r="CL671" s="3"/>
      <c r="CM671" s="3"/>
      <c r="CN671" s="3"/>
    </row>
    <row r="672" spans="1:92" x14ac:dyDescent="0.3">
      <c r="A672" s="13"/>
      <c r="B672" s="3"/>
      <c r="C672" s="3"/>
      <c r="D672" s="3"/>
      <c r="E672" s="3"/>
      <c r="F672" s="3"/>
      <c r="G672" s="3"/>
      <c r="H672" s="3"/>
      <c r="I672" s="3"/>
      <c r="J672" s="1"/>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c r="AZ672" s="3"/>
      <c r="BA672" s="3"/>
      <c r="BB672" s="3"/>
      <c r="BC672" s="3"/>
      <c r="BD672" s="3"/>
      <c r="BE672" s="3"/>
      <c r="BF672" s="3"/>
      <c r="BG672" s="3"/>
      <c r="BH672" s="3"/>
      <c r="BI672" s="3"/>
      <c r="BJ672" s="3"/>
      <c r="BK672" s="3"/>
      <c r="BL672" s="3"/>
      <c r="BM672" s="3"/>
      <c r="BN672" s="3"/>
      <c r="BO672" s="3"/>
      <c r="BP672" s="3"/>
      <c r="BQ672" s="3"/>
      <c r="BR672" s="3"/>
      <c r="BS672" s="3"/>
      <c r="BT672" s="3"/>
      <c r="BU672" s="3"/>
      <c r="BV672" s="3"/>
      <c r="BW672" s="3"/>
      <c r="BX672" s="3"/>
      <c r="BY672" s="3"/>
      <c r="BZ672" s="3"/>
      <c r="CA672" s="3"/>
      <c r="CB672" s="3"/>
      <c r="CC672" s="3"/>
      <c r="CD672" s="3"/>
      <c r="CE672" s="3"/>
      <c r="CF672" s="3"/>
      <c r="CG672" s="3"/>
      <c r="CH672" s="3"/>
      <c r="CI672" s="3"/>
      <c r="CJ672" s="3"/>
      <c r="CK672" s="3"/>
      <c r="CL672" s="3"/>
      <c r="CM672" s="3"/>
      <c r="CN672" s="3"/>
    </row>
    <row r="673" spans="1:92" x14ac:dyDescent="0.3">
      <c r="A673" s="13"/>
      <c r="B673" s="3"/>
      <c r="C673" s="3"/>
      <c r="D673" s="3"/>
      <c r="E673" s="3"/>
      <c r="F673" s="3"/>
      <c r="G673" s="3"/>
      <c r="H673" s="3"/>
      <c r="I673" s="3"/>
      <c r="J673" s="1"/>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c r="AZ673" s="3"/>
      <c r="BA673" s="3"/>
      <c r="BB673" s="3"/>
      <c r="BC673" s="3"/>
      <c r="BD673" s="3"/>
      <c r="BE673" s="3"/>
      <c r="BF673" s="3"/>
      <c r="BG673" s="3"/>
      <c r="BH673" s="3"/>
      <c r="BI673" s="3"/>
      <c r="BJ673" s="3"/>
      <c r="BK673" s="3"/>
      <c r="BL673" s="3"/>
      <c r="BM673" s="3"/>
      <c r="BN673" s="3"/>
      <c r="BO673" s="3"/>
      <c r="BP673" s="3"/>
      <c r="BQ673" s="3"/>
      <c r="BR673" s="3"/>
      <c r="BS673" s="3"/>
      <c r="BT673" s="3"/>
      <c r="BU673" s="3"/>
      <c r="BV673" s="3"/>
      <c r="BW673" s="3"/>
      <c r="BX673" s="3"/>
      <c r="BY673" s="3"/>
      <c r="BZ673" s="3"/>
      <c r="CA673" s="3"/>
      <c r="CB673" s="3"/>
      <c r="CC673" s="3"/>
      <c r="CD673" s="3"/>
      <c r="CE673" s="3"/>
      <c r="CF673" s="3"/>
      <c r="CG673" s="3"/>
      <c r="CH673" s="3"/>
      <c r="CI673" s="3"/>
      <c r="CJ673" s="3"/>
      <c r="CK673" s="3"/>
      <c r="CL673" s="3"/>
      <c r="CM673" s="3"/>
      <c r="CN673" s="3"/>
    </row>
    <row r="674" spans="1:92" x14ac:dyDescent="0.3">
      <c r="A674" s="13"/>
      <c r="B674" s="3"/>
      <c r="C674" s="3"/>
      <c r="D674" s="3"/>
      <c r="E674" s="3"/>
      <c r="F674" s="3"/>
      <c r="G674" s="3"/>
      <c r="H674" s="3"/>
      <c r="I674" s="3"/>
      <c r="J674" s="1"/>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c r="AZ674" s="3"/>
      <c r="BA674" s="3"/>
      <c r="BB674" s="3"/>
      <c r="BC674" s="3"/>
      <c r="BD674" s="3"/>
      <c r="BE674" s="3"/>
      <c r="BF674" s="3"/>
      <c r="BG674" s="3"/>
      <c r="BH674" s="3"/>
      <c r="BI674" s="3"/>
      <c r="BJ674" s="3"/>
      <c r="BK674" s="3"/>
      <c r="BL674" s="3"/>
      <c r="BM674" s="3"/>
      <c r="BN674" s="3"/>
      <c r="BO674" s="3"/>
      <c r="BP674" s="3"/>
      <c r="BQ674" s="3"/>
      <c r="BR674" s="3"/>
      <c r="BS674" s="3"/>
      <c r="BT674" s="3"/>
      <c r="BU674" s="3"/>
      <c r="BV674" s="3"/>
      <c r="BW674" s="3"/>
      <c r="BX674" s="3"/>
      <c r="BY674" s="3"/>
      <c r="BZ674" s="3"/>
      <c r="CA674" s="3"/>
      <c r="CB674" s="3"/>
      <c r="CC674" s="3"/>
      <c r="CD674" s="3"/>
      <c r="CE674" s="3"/>
      <c r="CF674" s="3"/>
      <c r="CG674" s="3"/>
      <c r="CH674" s="3"/>
      <c r="CI674" s="3"/>
      <c r="CJ674" s="3"/>
      <c r="CK674" s="3"/>
      <c r="CL674" s="3"/>
      <c r="CM674" s="3"/>
      <c r="CN674" s="3"/>
    </row>
    <row r="675" spans="1:92" x14ac:dyDescent="0.3">
      <c r="A675" s="13"/>
      <c r="B675" s="3"/>
      <c r="C675" s="3"/>
      <c r="D675" s="3"/>
      <c r="E675" s="3"/>
      <c r="F675" s="3"/>
      <c r="G675" s="3"/>
      <c r="H675" s="3"/>
      <c r="I675" s="3"/>
      <c r="J675" s="1"/>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c r="AZ675" s="3"/>
      <c r="BA675" s="3"/>
      <c r="BB675" s="3"/>
      <c r="BC675" s="3"/>
      <c r="BD675" s="3"/>
      <c r="BE675" s="3"/>
      <c r="BF675" s="3"/>
      <c r="BG675" s="3"/>
      <c r="BH675" s="3"/>
      <c r="BI675" s="3"/>
      <c r="BJ675" s="3"/>
      <c r="BK675" s="3"/>
      <c r="BL675" s="3"/>
      <c r="BM675" s="3"/>
      <c r="BN675" s="3"/>
      <c r="BO675" s="3"/>
      <c r="BP675" s="3"/>
      <c r="BQ675" s="3"/>
      <c r="BR675" s="3"/>
      <c r="BS675" s="3"/>
      <c r="BT675" s="3"/>
      <c r="BU675" s="3"/>
      <c r="BV675" s="3"/>
      <c r="BW675" s="3"/>
      <c r="BX675" s="3"/>
      <c r="BY675" s="3"/>
      <c r="BZ675" s="3"/>
      <c r="CA675" s="3"/>
      <c r="CB675" s="3"/>
      <c r="CC675" s="3"/>
      <c r="CD675" s="3"/>
      <c r="CE675" s="3"/>
      <c r="CF675" s="3"/>
      <c r="CG675" s="3"/>
      <c r="CH675" s="3"/>
      <c r="CI675" s="3"/>
      <c r="CJ675" s="3"/>
      <c r="CK675" s="3"/>
      <c r="CL675" s="3"/>
      <c r="CM675" s="3"/>
      <c r="CN675" s="3"/>
    </row>
    <row r="676" spans="1:92" x14ac:dyDescent="0.3">
      <c r="A676" s="13"/>
      <c r="B676" s="3"/>
      <c r="C676" s="3"/>
      <c r="D676" s="3"/>
      <c r="E676" s="3"/>
      <c r="F676" s="3"/>
      <c r="G676" s="3"/>
      <c r="H676" s="3"/>
      <c r="I676" s="3"/>
      <c r="J676" s="1"/>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c r="AZ676" s="3"/>
      <c r="BA676" s="3"/>
      <c r="BB676" s="3"/>
      <c r="BC676" s="3"/>
      <c r="BD676" s="3"/>
      <c r="BE676" s="3"/>
      <c r="BF676" s="3"/>
      <c r="BG676" s="3"/>
      <c r="BH676" s="3"/>
      <c r="BI676" s="3"/>
      <c r="BJ676" s="3"/>
      <c r="BK676" s="3"/>
      <c r="BL676" s="3"/>
      <c r="BM676" s="3"/>
      <c r="BN676" s="3"/>
      <c r="BO676" s="3"/>
      <c r="BP676" s="3"/>
      <c r="BQ676" s="3"/>
      <c r="BR676" s="3"/>
      <c r="BS676" s="3"/>
      <c r="BT676" s="3"/>
      <c r="BU676" s="3"/>
      <c r="BV676" s="3"/>
      <c r="BW676" s="3"/>
      <c r="BX676" s="3"/>
      <c r="BY676" s="3"/>
      <c r="BZ676" s="3"/>
      <c r="CA676" s="3"/>
      <c r="CB676" s="3"/>
      <c r="CC676" s="3"/>
      <c r="CD676" s="3"/>
      <c r="CE676" s="3"/>
      <c r="CF676" s="3"/>
      <c r="CG676" s="3"/>
      <c r="CH676" s="3"/>
      <c r="CI676" s="3"/>
      <c r="CJ676" s="3"/>
      <c r="CK676" s="3"/>
      <c r="CL676" s="3"/>
      <c r="CM676" s="3"/>
      <c r="CN676" s="3"/>
    </row>
    <row r="677" spans="1:92" x14ac:dyDescent="0.3">
      <c r="A677" s="13"/>
      <c r="B677" s="3"/>
      <c r="C677" s="3"/>
      <c r="D677" s="3"/>
      <c r="E677" s="3"/>
      <c r="F677" s="3"/>
      <c r="G677" s="3"/>
      <c r="H677" s="3"/>
      <c r="I677" s="3"/>
      <c r="J677" s="1"/>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c r="AZ677" s="3"/>
      <c r="BA677" s="3"/>
      <c r="BB677" s="3"/>
      <c r="BC677" s="3"/>
      <c r="BD677" s="3"/>
      <c r="BE677" s="3"/>
      <c r="BF677" s="3"/>
      <c r="BG677" s="3"/>
      <c r="BH677" s="3"/>
      <c r="BI677" s="3"/>
      <c r="BJ677" s="3"/>
      <c r="BK677" s="3"/>
      <c r="BL677" s="3"/>
      <c r="BM677" s="3"/>
      <c r="BN677" s="3"/>
      <c r="BO677" s="3"/>
      <c r="BP677" s="3"/>
      <c r="BQ677" s="3"/>
      <c r="BR677" s="3"/>
      <c r="BS677" s="3"/>
      <c r="BT677" s="3"/>
      <c r="BU677" s="3"/>
      <c r="BV677" s="3"/>
      <c r="BW677" s="3"/>
      <c r="BX677" s="3"/>
      <c r="BY677" s="3"/>
      <c r="BZ677" s="3"/>
      <c r="CA677" s="3"/>
      <c r="CB677" s="3"/>
      <c r="CC677" s="3"/>
      <c r="CD677" s="3"/>
      <c r="CE677" s="3"/>
      <c r="CF677" s="3"/>
      <c r="CG677" s="3"/>
      <c r="CH677" s="3"/>
      <c r="CI677" s="3"/>
      <c r="CJ677" s="3"/>
      <c r="CK677" s="3"/>
      <c r="CL677" s="3"/>
      <c r="CM677" s="3"/>
      <c r="CN677" s="3"/>
    </row>
    <row r="678" spans="1:92" x14ac:dyDescent="0.3">
      <c r="A678" s="13"/>
      <c r="B678" s="3"/>
      <c r="C678" s="3"/>
      <c r="D678" s="3"/>
      <c r="E678" s="3"/>
      <c r="F678" s="3"/>
      <c r="G678" s="3"/>
      <c r="H678" s="3"/>
      <c r="I678" s="3"/>
      <c r="J678" s="1"/>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c r="AZ678" s="3"/>
      <c r="BA678" s="3"/>
      <c r="BB678" s="3"/>
      <c r="BC678" s="3"/>
      <c r="BD678" s="3"/>
      <c r="BE678" s="3"/>
      <c r="BF678" s="3"/>
      <c r="BG678" s="3"/>
      <c r="BH678" s="3"/>
      <c r="BI678" s="3"/>
      <c r="BJ678" s="3"/>
      <c r="BK678" s="3"/>
      <c r="BL678" s="3"/>
      <c r="BM678" s="3"/>
      <c r="BN678" s="3"/>
      <c r="BO678" s="3"/>
      <c r="BP678" s="3"/>
      <c r="BQ678" s="3"/>
      <c r="BR678" s="3"/>
      <c r="BS678" s="3"/>
      <c r="BT678" s="3"/>
      <c r="BU678" s="3"/>
      <c r="BV678" s="3"/>
      <c r="BW678" s="3"/>
      <c r="BX678" s="3"/>
      <c r="BY678" s="3"/>
      <c r="BZ678" s="3"/>
      <c r="CA678" s="3"/>
      <c r="CB678" s="3"/>
      <c r="CC678" s="3"/>
      <c r="CD678" s="3"/>
      <c r="CE678" s="3"/>
      <c r="CF678" s="3"/>
      <c r="CG678" s="3"/>
      <c r="CH678" s="3"/>
      <c r="CI678" s="3"/>
      <c r="CJ678" s="3"/>
      <c r="CK678" s="3"/>
      <c r="CL678" s="3"/>
      <c r="CM678" s="3"/>
      <c r="CN678" s="3"/>
    </row>
    <row r="679" spans="1:92" x14ac:dyDescent="0.3">
      <c r="A679" s="13"/>
      <c r="B679" s="3"/>
      <c r="C679" s="3"/>
      <c r="D679" s="3"/>
      <c r="E679" s="3"/>
      <c r="F679" s="3"/>
      <c r="G679" s="3"/>
      <c r="H679" s="3"/>
      <c r="I679" s="3"/>
      <c r="J679" s="1"/>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c r="AZ679" s="3"/>
      <c r="BA679" s="3"/>
      <c r="BB679" s="3"/>
      <c r="BC679" s="3"/>
      <c r="BD679" s="3"/>
      <c r="BE679" s="3"/>
      <c r="BF679" s="3"/>
      <c r="BG679" s="3"/>
      <c r="BH679" s="3"/>
      <c r="BI679" s="3"/>
      <c r="BJ679" s="3"/>
      <c r="BK679" s="3"/>
      <c r="BL679" s="3"/>
      <c r="BM679" s="3"/>
      <c r="BN679" s="3"/>
      <c r="BO679" s="3"/>
      <c r="BP679" s="3"/>
      <c r="BQ679" s="3"/>
      <c r="BR679" s="3"/>
      <c r="BS679" s="3"/>
      <c r="BT679" s="3"/>
      <c r="BU679" s="3"/>
      <c r="BV679" s="3"/>
      <c r="BW679" s="3"/>
      <c r="BX679" s="3"/>
      <c r="BY679" s="3"/>
      <c r="BZ679" s="3"/>
      <c r="CA679" s="3"/>
      <c r="CB679" s="3"/>
      <c r="CC679" s="3"/>
      <c r="CD679" s="3"/>
      <c r="CE679" s="3"/>
      <c r="CF679" s="3"/>
      <c r="CG679" s="3"/>
      <c r="CH679" s="3"/>
      <c r="CI679" s="3"/>
      <c r="CJ679" s="3"/>
      <c r="CK679" s="3"/>
      <c r="CL679" s="3"/>
      <c r="CM679" s="3"/>
      <c r="CN679" s="3"/>
    </row>
    <row r="680" spans="1:92" x14ac:dyDescent="0.3">
      <c r="A680" s="13"/>
      <c r="B680" s="3"/>
      <c r="C680" s="3"/>
      <c r="D680" s="3"/>
      <c r="E680" s="3"/>
      <c r="F680" s="3"/>
      <c r="G680" s="3"/>
      <c r="H680" s="3"/>
      <c r="I680" s="3"/>
      <c r="J680" s="1"/>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c r="AZ680" s="3"/>
      <c r="BA680" s="3"/>
      <c r="BB680" s="3"/>
      <c r="BC680" s="3"/>
      <c r="BD680" s="3"/>
      <c r="BE680" s="3"/>
      <c r="BF680" s="3"/>
      <c r="BG680" s="3"/>
      <c r="BH680" s="3"/>
      <c r="BI680" s="3"/>
      <c r="BJ680" s="3"/>
      <c r="BK680" s="3"/>
      <c r="BL680" s="3"/>
      <c r="BM680" s="3"/>
      <c r="BN680" s="3"/>
      <c r="BO680" s="3"/>
      <c r="BP680" s="3"/>
      <c r="BQ680" s="3"/>
      <c r="BR680" s="3"/>
      <c r="BS680" s="3"/>
      <c r="BT680" s="3"/>
      <c r="BU680" s="3"/>
      <c r="BV680" s="3"/>
      <c r="BW680" s="3"/>
      <c r="BX680" s="3"/>
      <c r="BY680" s="3"/>
      <c r="BZ680" s="3"/>
      <c r="CA680" s="3"/>
      <c r="CB680" s="3"/>
      <c r="CC680" s="3"/>
      <c r="CD680" s="3"/>
      <c r="CE680" s="3"/>
      <c r="CF680" s="3"/>
      <c r="CG680" s="3"/>
      <c r="CH680" s="3"/>
      <c r="CI680" s="3"/>
      <c r="CJ680" s="3"/>
      <c r="CK680" s="3"/>
      <c r="CL680" s="3"/>
      <c r="CM680" s="3"/>
      <c r="CN680" s="3"/>
    </row>
    <row r="681" spans="1:92" x14ac:dyDescent="0.3">
      <c r="A681" s="13"/>
      <c r="B681" s="3"/>
      <c r="C681" s="3"/>
      <c r="D681" s="3"/>
      <c r="E681" s="3"/>
      <c r="F681" s="3"/>
      <c r="G681" s="3"/>
      <c r="H681" s="3"/>
      <c r="I681" s="3"/>
      <c r="J681" s="1"/>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c r="AZ681" s="3"/>
      <c r="BA681" s="3"/>
      <c r="BB681" s="3"/>
      <c r="BC681" s="3"/>
      <c r="BD681" s="3"/>
      <c r="BE681" s="3"/>
      <c r="BF681" s="3"/>
      <c r="BG681" s="3"/>
      <c r="BH681" s="3"/>
      <c r="BI681" s="3"/>
      <c r="BJ681" s="3"/>
      <c r="BK681" s="3"/>
      <c r="BL681" s="3"/>
      <c r="BM681" s="3"/>
      <c r="BN681" s="3"/>
      <c r="BO681" s="3"/>
      <c r="BP681" s="3"/>
      <c r="BQ681" s="3"/>
      <c r="BR681" s="3"/>
      <c r="BS681" s="3"/>
      <c r="BT681" s="3"/>
      <c r="BU681" s="3"/>
      <c r="BV681" s="3"/>
      <c r="BW681" s="3"/>
      <c r="BX681" s="3"/>
      <c r="BY681" s="3"/>
      <c r="BZ681" s="3"/>
      <c r="CA681" s="3"/>
      <c r="CB681" s="3"/>
      <c r="CC681" s="3"/>
      <c r="CD681" s="3"/>
      <c r="CE681" s="3"/>
      <c r="CF681" s="3"/>
      <c r="CG681" s="3"/>
      <c r="CH681" s="3"/>
      <c r="CI681" s="3"/>
      <c r="CJ681" s="3"/>
      <c r="CK681" s="3"/>
      <c r="CL681" s="3"/>
      <c r="CM681" s="3"/>
      <c r="CN681" s="3"/>
    </row>
    <row r="682" spans="1:92" x14ac:dyDescent="0.3">
      <c r="A682" s="13"/>
      <c r="B682" s="3"/>
      <c r="C682" s="3"/>
      <c r="D682" s="3"/>
      <c r="E682" s="3"/>
      <c r="F682" s="3"/>
      <c r="G682" s="3"/>
      <c r="H682" s="3"/>
      <c r="I682" s="3"/>
      <c r="J682" s="1"/>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c r="AZ682" s="3"/>
      <c r="BA682" s="3"/>
      <c r="BB682" s="3"/>
      <c r="BC682" s="3"/>
      <c r="BD682" s="3"/>
      <c r="BE682" s="3"/>
      <c r="BF682" s="3"/>
      <c r="BG682" s="3"/>
      <c r="BH682" s="3"/>
      <c r="BI682" s="3"/>
      <c r="BJ682" s="3"/>
      <c r="BK682" s="3"/>
      <c r="BL682" s="3"/>
      <c r="BM682" s="3"/>
      <c r="BN682" s="3"/>
      <c r="BO682" s="3"/>
      <c r="BP682" s="3"/>
      <c r="BQ682" s="3"/>
      <c r="BR682" s="3"/>
      <c r="BS682" s="3"/>
      <c r="BT682" s="3"/>
      <c r="BU682" s="3"/>
      <c r="BV682" s="3"/>
      <c r="BW682" s="3"/>
      <c r="BX682" s="3"/>
      <c r="BY682" s="3"/>
      <c r="BZ682" s="3"/>
      <c r="CA682" s="3"/>
      <c r="CB682" s="3"/>
      <c r="CC682" s="3"/>
      <c r="CD682" s="3"/>
      <c r="CE682" s="3"/>
      <c r="CF682" s="3"/>
      <c r="CG682" s="3"/>
      <c r="CH682" s="3"/>
      <c r="CI682" s="3"/>
      <c r="CJ682" s="3"/>
      <c r="CK682" s="3"/>
      <c r="CL682" s="3"/>
      <c r="CM682" s="3"/>
      <c r="CN682" s="3"/>
    </row>
    <row r="683" spans="1:92" x14ac:dyDescent="0.3">
      <c r="A683" s="13"/>
      <c r="B683" s="3"/>
      <c r="C683" s="3"/>
      <c r="D683" s="3"/>
      <c r="E683" s="3"/>
      <c r="F683" s="3"/>
      <c r="G683" s="3"/>
      <c r="H683" s="3"/>
      <c r="I683" s="3"/>
      <c r="J683" s="1"/>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c r="AZ683" s="3"/>
      <c r="BA683" s="3"/>
      <c r="BB683" s="3"/>
      <c r="BC683" s="3"/>
      <c r="BD683" s="3"/>
      <c r="BE683" s="3"/>
      <c r="BF683" s="3"/>
      <c r="BG683" s="3"/>
      <c r="BH683" s="3"/>
      <c r="BI683" s="3"/>
      <c r="BJ683" s="3"/>
      <c r="BK683" s="3"/>
      <c r="BL683" s="3"/>
      <c r="BM683" s="3"/>
      <c r="BN683" s="3"/>
      <c r="BO683" s="3"/>
      <c r="BP683" s="3"/>
      <c r="BQ683" s="3"/>
      <c r="BR683" s="3"/>
      <c r="BS683" s="3"/>
      <c r="BT683" s="3"/>
      <c r="BU683" s="3"/>
      <c r="BV683" s="3"/>
      <c r="BW683" s="3"/>
      <c r="BX683" s="3"/>
      <c r="BY683" s="3"/>
      <c r="BZ683" s="3"/>
      <c r="CA683" s="3"/>
      <c r="CB683" s="3"/>
      <c r="CC683" s="3"/>
      <c r="CD683" s="3"/>
      <c r="CE683" s="3"/>
      <c r="CF683" s="3"/>
      <c r="CG683" s="3"/>
      <c r="CH683" s="3"/>
      <c r="CI683" s="3"/>
      <c r="CJ683" s="3"/>
      <c r="CK683" s="3"/>
      <c r="CL683" s="3"/>
      <c r="CM683" s="3"/>
      <c r="CN683" s="3"/>
    </row>
    <row r="684" spans="1:92" x14ac:dyDescent="0.3">
      <c r="A684" s="13"/>
      <c r="B684" s="3"/>
      <c r="C684" s="3"/>
      <c r="D684" s="3"/>
      <c r="E684" s="3"/>
      <c r="F684" s="3"/>
      <c r="G684" s="3"/>
      <c r="H684" s="3"/>
      <c r="I684" s="3"/>
      <c r="J684" s="1"/>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c r="AZ684" s="3"/>
      <c r="BA684" s="3"/>
      <c r="BB684" s="3"/>
      <c r="BC684" s="3"/>
      <c r="BD684" s="3"/>
      <c r="BE684" s="3"/>
      <c r="BF684" s="3"/>
      <c r="BG684" s="3"/>
      <c r="BH684" s="3"/>
      <c r="BI684" s="3"/>
      <c r="BJ684" s="3"/>
      <c r="BK684" s="3"/>
      <c r="BL684" s="3"/>
      <c r="BM684" s="3"/>
      <c r="BN684" s="3"/>
      <c r="BO684" s="3"/>
      <c r="BP684" s="3"/>
      <c r="BQ684" s="3"/>
      <c r="BR684" s="3"/>
      <c r="BS684" s="3"/>
      <c r="BT684" s="3"/>
      <c r="BU684" s="3"/>
      <c r="BV684" s="3"/>
      <c r="BW684" s="3"/>
      <c r="BX684" s="3"/>
      <c r="BY684" s="3"/>
      <c r="BZ684" s="3"/>
      <c r="CA684" s="3"/>
      <c r="CB684" s="3"/>
      <c r="CC684" s="3"/>
      <c r="CD684" s="3"/>
      <c r="CE684" s="3"/>
      <c r="CF684" s="3"/>
      <c r="CG684" s="3"/>
      <c r="CH684" s="3"/>
      <c r="CI684" s="3"/>
      <c r="CJ684" s="3"/>
      <c r="CK684" s="3"/>
      <c r="CL684" s="3"/>
      <c r="CM684" s="3"/>
      <c r="CN684" s="3"/>
    </row>
    <row r="685" spans="1:92" x14ac:dyDescent="0.3">
      <c r="A685" s="13"/>
      <c r="B685" s="3"/>
      <c r="C685" s="3"/>
      <c r="D685" s="3"/>
      <c r="E685" s="3"/>
      <c r="F685" s="3"/>
      <c r="G685" s="3"/>
      <c r="H685" s="3"/>
      <c r="I685" s="3"/>
      <c r="J685" s="1"/>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c r="AZ685" s="3"/>
      <c r="BA685" s="3"/>
      <c r="BB685" s="3"/>
      <c r="BC685" s="3"/>
      <c r="BD685" s="3"/>
      <c r="BE685" s="3"/>
      <c r="BF685" s="3"/>
      <c r="BG685" s="3"/>
      <c r="BH685" s="3"/>
      <c r="BI685" s="3"/>
      <c r="BJ685" s="3"/>
      <c r="BK685" s="3"/>
      <c r="BL685" s="3"/>
      <c r="BM685" s="3"/>
      <c r="BN685" s="3"/>
      <c r="BO685" s="3"/>
      <c r="BP685" s="3"/>
      <c r="BQ685" s="3"/>
      <c r="BR685" s="3"/>
      <c r="BS685" s="3"/>
      <c r="BT685" s="3"/>
      <c r="BU685" s="3"/>
      <c r="BV685" s="3"/>
      <c r="BW685" s="3"/>
      <c r="BX685" s="3"/>
      <c r="BY685" s="3"/>
      <c r="BZ685" s="3"/>
      <c r="CA685" s="3"/>
      <c r="CB685" s="3"/>
      <c r="CC685" s="3"/>
      <c r="CD685" s="3"/>
      <c r="CE685" s="3"/>
      <c r="CF685" s="3"/>
      <c r="CG685" s="3"/>
      <c r="CH685" s="3"/>
      <c r="CI685" s="3"/>
      <c r="CJ685" s="3"/>
      <c r="CK685" s="3"/>
      <c r="CL685" s="3"/>
      <c r="CM685" s="3"/>
      <c r="CN685" s="3"/>
    </row>
    <row r="686" spans="1:92" x14ac:dyDescent="0.3">
      <c r="A686" s="13"/>
      <c r="B686" s="3"/>
      <c r="C686" s="3"/>
      <c r="D686" s="3"/>
      <c r="E686" s="3"/>
      <c r="F686" s="3"/>
      <c r="G686" s="3"/>
      <c r="H686" s="3"/>
      <c r="I686" s="3"/>
      <c r="J686" s="1"/>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c r="AZ686" s="3"/>
      <c r="BA686" s="3"/>
      <c r="BB686" s="3"/>
      <c r="BC686" s="3"/>
      <c r="BD686" s="3"/>
      <c r="BE686" s="3"/>
      <c r="BF686" s="3"/>
      <c r="BG686" s="3"/>
      <c r="BH686" s="3"/>
      <c r="BI686" s="3"/>
      <c r="BJ686" s="3"/>
      <c r="BK686" s="3"/>
      <c r="BL686" s="3"/>
      <c r="BM686" s="3"/>
      <c r="BN686" s="3"/>
      <c r="BO686" s="3"/>
      <c r="BP686" s="3"/>
      <c r="BQ686" s="3"/>
      <c r="BR686" s="3"/>
      <c r="BS686" s="3"/>
      <c r="BT686" s="3"/>
      <c r="BU686" s="3"/>
      <c r="BV686" s="3"/>
      <c r="BW686" s="3"/>
      <c r="BX686" s="3"/>
      <c r="BY686" s="3"/>
      <c r="BZ686" s="3"/>
      <c r="CA686" s="3"/>
      <c r="CB686" s="3"/>
      <c r="CC686" s="3"/>
      <c r="CD686" s="3"/>
      <c r="CE686" s="3"/>
      <c r="CF686" s="3"/>
      <c r="CG686" s="3"/>
      <c r="CH686" s="3"/>
      <c r="CI686" s="3"/>
      <c r="CJ686" s="3"/>
      <c r="CK686" s="3"/>
      <c r="CL686" s="3"/>
      <c r="CM686" s="3"/>
      <c r="CN686" s="3"/>
    </row>
    <row r="687" spans="1:92" x14ac:dyDescent="0.3">
      <c r="A687" s="13"/>
      <c r="B687" s="3"/>
      <c r="C687" s="3"/>
      <c r="D687" s="3"/>
      <c r="E687" s="3"/>
      <c r="F687" s="3"/>
      <c r="G687" s="3"/>
      <c r="H687" s="3"/>
      <c r="I687" s="3"/>
      <c r="J687" s="1"/>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c r="AZ687" s="3"/>
      <c r="BA687" s="3"/>
      <c r="BB687" s="3"/>
      <c r="BC687" s="3"/>
      <c r="BD687" s="3"/>
      <c r="BE687" s="3"/>
      <c r="BF687" s="3"/>
      <c r="BG687" s="3"/>
      <c r="BH687" s="3"/>
      <c r="BI687" s="3"/>
      <c r="BJ687" s="3"/>
      <c r="BK687" s="3"/>
      <c r="BL687" s="3"/>
      <c r="BM687" s="3"/>
      <c r="BN687" s="3"/>
      <c r="BO687" s="3"/>
      <c r="BP687" s="3"/>
      <c r="BQ687" s="3"/>
      <c r="BR687" s="3"/>
      <c r="BS687" s="3"/>
      <c r="BT687" s="3"/>
      <c r="BU687" s="3"/>
      <c r="BV687" s="3"/>
      <c r="BW687" s="3"/>
      <c r="BX687" s="3"/>
      <c r="BY687" s="3"/>
      <c r="BZ687" s="3"/>
      <c r="CA687" s="3"/>
      <c r="CB687" s="3"/>
      <c r="CC687" s="3"/>
      <c r="CD687" s="3"/>
      <c r="CE687" s="3"/>
      <c r="CF687" s="3"/>
      <c r="CG687" s="3"/>
      <c r="CH687" s="3"/>
      <c r="CI687" s="3"/>
      <c r="CJ687" s="3"/>
      <c r="CK687" s="3"/>
      <c r="CL687" s="3"/>
      <c r="CM687" s="3"/>
      <c r="CN687" s="3"/>
    </row>
    <row r="688" spans="1:92" x14ac:dyDescent="0.3">
      <c r="A688" s="13"/>
      <c r="B688" s="3"/>
      <c r="C688" s="3"/>
      <c r="D688" s="3"/>
      <c r="E688" s="3"/>
      <c r="F688" s="3"/>
      <c r="G688" s="3"/>
      <c r="H688" s="3"/>
      <c r="I688" s="3"/>
      <c r="J688" s="1"/>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c r="AZ688" s="3"/>
      <c r="BA688" s="3"/>
      <c r="BB688" s="3"/>
      <c r="BC688" s="3"/>
      <c r="BD688" s="3"/>
      <c r="BE688" s="3"/>
      <c r="BF688" s="3"/>
      <c r="BG688" s="3"/>
      <c r="BH688" s="3"/>
      <c r="BI688" s="3"/>
      <c r="BJ688" s="3"/>
      <c r="BK688" s="3"/>
      <c r="BL688" s="3"/>
      <c r="BM688" s="3"/>
      <c r="BN688" s="3"/>
      <c r="BO688" s="3"/>
      <c r="BP688" s="3"/>
      <c r="BQ688" s="3"/>
      <c r="BR688" s="3"/>
      <c r="BS688" s="3"/>
      <c r="BT688" s="3"/>
      <c r="BU688" s="3"/>
      <c r="BV688" s="3"/>
      <c r="BW688" s="3"/>
      <c r="BX688" s="3"/>
      <c r="BY688" s="3"/>
      <c r="BZ688" s="3"/>
      <c r="CA688" s="3"/>
      <c r="CB688" s="3"/>
      <c r="CC688" s="3"/>
      <c r="CD688" s="3"/>
      <c r="CE688" s="3"/>
      <c r="CF688" s="3"/>
      <c r="CG688" s="3"/>
      <c r="CH688" s="3"/>
      <c r="CI688" s="3"/>
      <c r="CJ688" s="3"/>
      <c r="CK688" s="3"/>
      <c r="CL688" s="3"/>
      <c r="CM688" s="3"/>
      <c r="CN688" s="3"/>
    </row>
    <row r="689" spans="1:92" x14ac:dyDescent="0.3">
      <c r="A689" s="13"/>
      <c r="B689" s="3"/>
      <c r="C689" s="3"/>
      <c r="D689" s="3"/>
      <c r="E689" s="3"/>
      <c r="F689" s="3"/>
      <c r="G689" s="3"/>
      <c r="H689" s="3"/>
      <c r="I689" s="3"/>
      <c r="J689" s="1"/>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c r="AZ689" s="3"/>
      <c r="BA689" s="3"/>
      <c r="BB689" s="3"/>
      <c r="BC689" s="3"/>
      <c r="BD689" s="3"/>
      <c r="BE689" s="3"/>
      <c r="BF689" s="3"/>
      <c r="BG689" s="3"/>
      <c r="BH689" s="3"/>
      <c r="BI689" s="3"/>
      <c r="BJ689" s="3"/>
      <c r="BK689" s="3"/>
      <c r="BL689" s="3"/>
      <c r="BM689" s="3"/>
      <c r="BN689" s="3"/>
      <c r="BO689" s="3"/>
      <c r="BP689" s="3"/>
      <c r="BQ689" s="3"/>
      <c r="BR689" s="3"/>
      <c r="BS689" s="3"/>
      <c r="BT689" s="3"/>
      <c r="BU689" s="3"/>
      <c r="BV689" s="3"/>
      <c r="BW689" s="3"/>
      <c r="BX689" s="3"/>
      <c r="BY689" s="3"/>
      <c r="BZ689" s="3"/>
      <c r="CA689" s="3"/>
      <c r="CB689" s="3"/>
      <c r="CC689" s="3"/>
      <c r="CD689" s="3"/>
      <c r="CE689" s="3"/>
      <c r="CF689" s="3"/>
      <c r="CG689" s="3"/>
      <c r="CH689" s="3"/>
      <c r="CI689" s="3"/>
      <c r="CJ689" s="3"/>
      <c r="CK689" s="3"/>
      <c r="CL689" s="3"/>
      <c r="CM689" s="3"/>
      <c r="CN689" s="3"/>
    </row>
    <row r="690" spans="1:92" x14ac:dyDescent="0.3">
      <c r="A690" s="13"/>
      <c r="B690" s="3"/>
      <c r="C690" s="3"/>
      <c r="D690" s="3"/>
      <c r="E690" s="3"/>
      <c r="F690" s="3"/>
      <c r="G690" s="3"/>
      <c r="H690" s="3"/>
      <c r="I690" s="3"/>
      <c r="J690" s="1"/>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c r="AZ690" s="3"/>
      <c r="BA690" s="3"/>
      <c r="BB690" s="3"/>
      <c r="BC690" s="3"/>
      <c r="BD690" s="3"/>
      <c r="BE690" s="3"/>
      <c r="BF690" s="3"/>
      <c r="BG690" s="3"/>
      <c r="BH690" s="3"/>
      <c r="BI690" s="3"/>
      <c r="BJ690" s="3"/>
      <c r="BK690" s="3"/>
      <c r="BL690" s="3"/>
      <c r="BM690" s="3"/>
      <c r="BN690" s="3"/>
      <c r="BO690" s="3"/>
      <c r="BP690" s="3"/>
      <c r="BQ690" s="3"/>
      <c r="BR690" s="3"/>
      <c r="BS690" s="3"/>
      <c r="BT690" s="3"/>
      <c r="BU690" s="3"/>
      <c r="BV690" s="3"/>
      <c r="BW690" s="3"/>
      <c r="BX690" s="3"/>
      <c r="BY690" s="3"/>
      <c r="BZ690" s="3"/>
      <c r="CA690" s="3"/>
      <c r="CB690" s="3"/>
      <c r="CC690" s="3"/>
      <c r="CD690" s="3"/>
      <c r="CE690" s="3"/>
      <c r="CF690" s="3"/>
      <c r="CG690" s="3"/>
      <c r="CH690" s="3"/>
      <c r="CI690" s="3"/>
      <c r="CJ690" s="3"/>
      <c r="CK690" s="3"/>
      <c r="CL690" s="3"/>
      <c r="CM690" s="3"/>
      <c r="CN690" s="3"/>
    </row>
    <row r="691" spans="1:92" x14ac:dyDescent="0.3">
      <c r="A691" s="13"/>
      <c r="B691" s="3"/>
      <c r="C691" s="3"/>
      <c r="D691" s="3"/>
      <c r="E691" s="3"/>
      <c r="F691" s="3"/>
      <c r="G691" s="3"/>
      <c r="H691" s="3"/>
      <c r="I691" s="3"/>
      <c r="J691" s="1"/>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c r="AZ691" s="3"/>
      <c r="BA691" s="3"/>
      <c r="BB691" s="3"/>
      <c r="BC691" s="3"/>
      <c r="BD691" s="3"/>
      <c r="BE691" s="3"/>
      <c r="BF691" s="3"/>
      <c r="BG691" s="3"/>
      <c r="BH691" s="3"/>
      <c r="BI691" s="3"/>
      <c r="BJ691" s="3"/>
      <c r="BK691" s="3"/>
      <c r="BL691" s="3"/>
      <c r="BM691" s="3"/>
      <c r="BN691" s="3"/>
      <c r="BO691" s="3"/>
      <c r="BP691" s="3"/>
      <c r="BQ691" s="3"/>
      <c r="BR691" s="3"/>
      <c r="BS691" s="3"/>
      <c r="BT691" s="3"/>
      <c r="BU691" s="3"/>
      <c r="BV691" s="3"/>
      <c r="BW691" s="3"/>
      <c r="BX691" s="3"/>
      <c r="BY691" s="3"/>
      <c r="BZ691" s="3"/>
      <c r="CA691" s="3"/>
      <c r="CB691" s="3"/>
      <c r="CC691" s="3"/>
      <c r="CD691" s="3"/>
      <c r="CE691" s="3"/>
      <c r="CF691" s="3"/>
      <c r="CG691" s="3"/>
      <c r="CH691" s="3"/>
      <c r="CI691" s="3"/>
      <c r="CJ691" s="3"/>
      <c r="CK691" s="3"/>
      <c r="CL691" s="3"/>
      <c r="CM691" s="3"/>
      <c r="CN691" s="3"/>
    </row>
    <row r="692" spans="1:92" x14ac:dyDescent="0.3">
      <c r="A692" s="13"/>
      <c r="B692" s="3"/>
      <c r="C692" s="3"/>
      <c r="D692" s="3"/>
      <c r="E692" s="3"/>
      <c r="F692" s="3"/>
      <c r="G692" s="3"/>
      <c r="H692" s="3"/>
      <c r="I692" s="3"/>
      <c r="J692" s="1"/>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c r="AZ692" s="3"/>
      <c r="BA692" s="3"/>
      <c r="BB692" s="3"/>
      <c r="BC692" s="3"/>
      <c r="BD692" s="3"/>
      <c r="BE692" s="3"/>
      <c r="BF692" s="3"/>
      <c r="BG692" s="3"/>
      <c r="BH692" s="3"/>
      <c r="BI692" s="3"/>
      <c r="BJ692" s="3"/>
      <c r="BK692" s="3"/>
      <c r="BL692" s="3"/>
      <c r="BM692" s="3"/>
      <c r="BN692" s="3"/>
      <c r="BO692" s="3"/>
      <c r="BP692" s="3"/>
      <c r="BQ692" s="3"/>
      <c r="BR692" s="3"/>
      <c r="BS692" s="3"/>
      <c r="BT692" s="3"/>
      <c r="BU692" s="3"/>
      <c r="BV692" s="3"/>
      <c r="BW692" s="3"/>
      <c r="BX692" s="3"/>
      <c r="BY692" s="3"/>
      <c r="BZ692" s="3"/>
      <c r="CA692" s="3"/>
      <c r="CB692" s="3"/>
      <c r="CC692" s="3"/>
      <c r="CD692" s="3"/>
      <c r="CE692" s="3"/>
      <c r="CF692" s="3"/>
      <c r="CG692" s="3"/>
      <c r="CH692" s="3"/>
      <c r="CI692" s="3"/>
      <c r="CJ692" s="3"/>
      <c r="CK692" s="3"/>
      <c r="CL692" s="3"/>
      <c r="CM692" s="3"/>
      <c r="CN692" s="3"/>
    </row>
    <row r="693" spans="1:92" x14ac:dyDescent="0.3">
      <c r="A693" s="13"/>
      <c r="B693" s="3"/>
      <c r="C693" s="3"/>
      <c r="D693" s="3"/>
      <c r="E693" s="3"/>
      <c r="F693" s="3"/>
      <c r="G693" s="3"/>
      <c r="H693" s="3"/>
      <c r="I693" s="3"/>
      <c r="J693" s="1"/>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c r="AZ693" s="3"/>
      <c r="BA693" s="3"/>
      <c r="BB693" s="3"/>
      <c r="BC693" s="3"/>
      <c r="BD693" s="3"/>
      <c r="BE693" s="3"/>
      <c r="BF693" s="3"/>
      <c r="BG693" s="3"/>
      <c r="BH693" s="3"/>
      <c r="BI693" s="3"/>
      <c r="BJ693" s="3"/>
      <c r="BK693" s="3"/>
      <c r="BL693" s="3"/>
      <c r="BM693" s="3"/>
      <c r="BN693" s="3"/>
      <c r="BO693" s="3"/>
      <c r="BP693" s="3"/>
      <c r="BQ693" s="3"/>
      <c r="BR693" s="3"/>
      <c r="BS693" s="3"/>
      <c r="BT693" s="3"/>
      <c r="BU693" s="3"/>
      <c r="BV693" s="3"/>
      <c r="BW693" s="3"/>
      <c r="BX693" s="3"/>
      <c r="BY693" s="3"/>
      <c r="BZ693" s="3"/>
      <c r="CA693" s="3"/>
      <c r="CB693" s="3"/>
      <c r="CC693" s="3"/>
      <c r="CD693" s="3"/>
      <c r="CE693" s="3"/>
      <c r="CF693" s="3"/>
      <c r="CG693" s="3"/>
      <c r="CH693" s="3"/>
      <c r="CI693" s="3"/>
      <c r="CJ693" s="3"/>
      <c r="CK693" s="3"/>
      <c r="CL693" s="3"/>
      <c r="CM693" s="3"/>
      <c r="CN693" s="3"/>
    </row>
    <row r="694" spans="1:92" x14ac:dyDescent="0.3">
      <c r="A694" s="13"/>
      <c r="B694" s="3"/>
      <c r="C694" s="3"/>
      <c r="D694" s="3"/>
      <c r="E694" s="3"/>
      <c r="F694" s="3"/>
      <c r="G694" s="3"/>
      <c r="H694" s="3"/>
      <c r="I694" s="3"/>
      <c r="J694" s="1"/>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c r="AZ694" s="3"/>
      <c r="BA694" s="3"/>
      <c r="BB694" s="3"/>
      <c r="BC694" s="3"/>
      <c r="BD694" s="3"/>
      <c r="BE694" s="3"/>
      <c r="BF694" s="3"/>
      <c r="BG694" s="3"/>
      <c r="BH694" s="3"/>
      <c r="BI694" s="3"/>
      <c r="BJ694" s="3"/>
      <c r="BK694" s="3"/>
      <c r="BL694" s="3"/>
      <c r="BM694" s="3"/>
      <c r="BN694" s="3"/>
      <c r="BO694" s="3"/>
      <c r="BP694" s="3"/>
      <c r="BQ694" s="3"/>
      <c r="BR694" s="3"/>
      <c r="BS694" s="3"/>
      <c r="BT694" s="3"/>
      <c r="BU694" s="3"/>
      <c r="BV694" s="3"/>
      <c r="BW694" s="3"/>
      <c r="BX694" s="3"/>
      <c r="BY694" s="3"/>
      <c r="BZ694" s="3"/>
      <c r="CA694" s="3"/>
      <c r="CB694" s="3"/>
      <c r="CC694" s="3"/>
      <c r="CD694" s="3"/>
      <c r="CE694" s="3"/>
      <c r="CF694" s="3"/>
      <c r="CG694" s="3"/>
      <c r="CH694" s="3"/>
      <c r="CI694" s="3"/>
      <c r="CJ694" s="3"/>
      <c r="CK694" s="3"/>
      <c r="CL694" s="3"/>
      <c r="CM694" s="3"/>
      <c r="CN694" s="3"/>
    </row>
    <row r="695" spans="1:92" x14ac:dyDescent="0.3">
      <c r="A695" s="13"/>
      <c r="B695" s="3"/>
      <c r="C695" s="3"/>
      <c r="D695" s="3"/>
      <c r="E695" s="3"/>
      <c r="F695" s="3"/>
      <c r="G695" s="3"/>
      <c r="H695" s="3"/>
      <c r="I695" s="3"/>
      <c r="J695" s="1"/>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c r="BA695" s="3"/>
      <c r="BB695" s="3"/>
      <c r="BC695" s="3"/>
      <c r="BD695" s="3"/>
      <c r="BE695" s="3"/>
      <c r="BF695" s="3"/>
      <c r="BG695" s="3"/>
      <c r="BH695" s="3"/>
      <c r="BI695" s="3"/>
      <c r="BJ695" s="3"/>
      <c r="BK695" s="3"/>
      <c r="BL695" s="3"/>
      <c r="BM695" s="3"/>
      <c r="BN695" s="3"/>
      <c r="BO695" s="3"/>
      <c r="BP695" s="3"/>
      <c r="BQ695" s="3"/>
      <c r="BR695" s="3"/>
      <c r="BS695" s="3"/>
      <c r="BT695" s="3"/>
      <c r="BU695" s="3"/>
      <c r="BV695" s="3"/>
      <c r="BW695" s="3"/>
      <c r="BX695" s="3"/>
      <c r="BY695" s="3"/>
      <c r="BZ695" s="3"/>
      <c r="CA695" s="3"/>
      <c r="CB695" s="3"/>
      <c r="CC695" s="3"/>
      <c r="CD695" s="3"/>
      <c r="CE695" s="3"/>
      <c r="CF695" s="3"/>
      <c r="CG695" s="3"/>
      <c r="CH695" s="3"/>
      <c r="CI695" s="3"/>
      <c r="CJ695" s="3"/>
      <c r="CK695" s="3"/>
      <c r="CL695" s="3"/>
      <c r="CM695" s="3"/>
      <c r="CN695" s="3"/>
    </row>
    <row r="696" spans="1:92" x14ac:dyDescent="0.3">
      <c r="A696" s="13"/>
      <c r="B696" s="3"/>
      <c r="C696" s="3"/>
      <c r="D696" s="3"/>
      <c r="E696" s="3"/>
      <c r="F696" s="3"/>
      <c r="G696" s="3"/>
      <c r="H696" s="3"/>
      <c r="I696" s="3"/>
      <c r="J696" s="1"/>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c r="AZ696" s="3"/>
      <c r="BA696" s="3"/>
      <c r="BB696" s="3"/>
      <c r="BC696" s="3"/>
      <c r="BD696" s="3"/>
      <c r="BE696" s="3"/>
      <c r="BF696" s="3"/>
      <c r="BG696" s="3"/>
      <c r="BH696" s="3"/>
      <c r="BI696" s="3"/>
      <c r="BJ696" s="3"/>
      <c r="BK696" s="3"/>
      <c r="BL696" s="3"/>
      <c r="BM696" s="3"/>
      <c r="BN696" s="3"/>
      <c r="BO696" s="3"/>
      <c r="BP696" s="3"/>
      <c r="BQ696" s="3"/>
      <c r="BR696" s="3"/>
      <c r="BS696" s="3"/>
      <c r="BT696" s="3"/>
      <c r="BU696" s="3"/>
      <c r="BV696" s="3"/>
      <c r="BW696" s="3"/>
      <c r="BX696" s="3"/>
      <c r="BY696" s="3"/>
      <c r="BZ696" s="3"/>
      <c r="CA696" s="3"/>
      <c r="CB696" s="3"/>
      <c r="CC696" s="3"/>
      <c r="CD696" s="3"/>
      <c r="CE696" s="3"/>
      <c r="CF696" s="3"/>
      <c r="CG696" s="3"/>
      <c r="CH696" s="3"/>
      <c r="CI696" s="3"/>
      <c r="CJ696" s="3"/>
      <c r="CK696" s="3"/>
      <c r="CL696" s="3"/>
      <c r="CM696" s="3"/>
      <c r="CN696" s="3"/>
    </row>
    <row r="697" spans="1:92" x14ac:dyDescent="0.3">
      <c r="A697" s="13"/>
      <c r="B697" s="3"/>
      <c r="C697" s="3"/>
      <c r="D697" s="3"/>
      <c r="E697" s="3"/>
      <c r="F697" s="3"/>
      <c r="G697" s="3"/>
      <c r="H697" s="3"/>
      <c r="I697" s="3"/>
      <c r="J697" s="1"/>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c r="AZ697" s="3"/>
      <c r="BA697" s="3"/>
      <c r="BB697" s="3"/>
      <c r="BC697" s="3"/>
      <c r="BD697" s="3"/>
      <c r="BE697" s="3"/>
      <c r="BF697" s="3"/>
      <c r="BG697" s="3"/>
      <c r="BH697" s="3"/>
      <c r="BI697" s="3"/>
      <c r="BJ697" s="3"/>
      <c r="BK697" s="3"/>
      <c r="BL697" s="3"/>
      <c r="BM697" s="3"/>
      <c r="BN697" s="3"/>
      <c r="BO697" s="3"/>
      <c r="BP697" s="3"/>
      <c r="BQ697" s="3"/>
      <c r="BR697" s="3"/>
      <c r="BS697" s="3"/>
      <c r="BT697" s="3"/>
      <c r="BU697" s="3"/>
      <c r="BV697" s="3"/>
      <c r="BW697" s="3"/>
      <c r="BX697" s="3"/>
      <c r="BY697" s="3"/>
      <c r="BZ697" s="3"/>
      <c r="CA697" s="3"/>
      <c r="CB697" s="3"/>
      <c r="CC697" s="3"/>
      <c r="CD697" s="3"/>
      <c r="CE697" s="3"/>
      <c r="CF697" s="3"/>
      <c r="CG697" s="3"/>
      <c r="CH697" s="3"/>
      <c r="CI697" s="3"/>
      <c r="CJ697" s="3"/>
      <c r="CK697" s="3"/>
      <c r="CL697" s="3"/>
      <c r="CM697" s="3"/>
      <c r="CN697" s="3"/>
    </row>
    <row r="698" spans="1:92" x14ac:dyDescent="0.3">
      <c r="A698" s="13"/>
      <c r="B698" s="3"/>
      <c r="C698" s="3"/>
      <c r="D698" s="3"/>
      <c r="E698" s="3"/>
      <c r="F698" s="3"/>
      <c r="G698" s="3"/>
      <c r="H698" s="3"/>
      <c r="I698" s="3"/>
      <c r="J698" s="1"/>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c r="AZ698" s="3"/>
      <c r="BA698" s="3"/>
      <c r="BB698" s="3"/>
      <c r="BC698" s="3"/>
      <c r="BD698" s="3"/>
      <c r="BE698" s="3"/>
      <c r="BF698" s="3"/>
      <c r="BG698" s="3"/>
      <c r="BH698" s="3"/>
      <c r="BI698" s="3"/>
      <c r="BJ698" s="3"/>
      <c r="BK698" s="3"/>
      <c r="BL698" s="3"/>
      <c r="BM698" s="3"/>
      <c r="BN698" s="3"/>
      <c r="BO698" s="3"/>
      <c r="BP698" s="3"/>
      <c r="BQ698" s="3"/>
      <c r="BR698" s="3"/>
      <c r="BS698" s="3"/>
      <c r="BT698" s="3"/>
      <c r="BU698" s="3"/>
      <c r="BV698" s="3"/>
      <c r="BW698" s="3"/>
      <c r="BX698" s="3"/>
      <c r="BY698" s="3"/>
      <c r="BZ698" s="3"/>
      <c r="CA698" s="3"/>
      <c r="CB698" s="3"/>
      <c r="CC698" s="3"/>
      <c r="CD698" s="3"/>
      <c r="CE698" s="3"/>
      <c r="CF698" s="3"/>
      <c r="CG698" s="3"/>
      <c r="CH698" s="3"/>
      <c r="CI698" s="3"/>
      <c r="CJ698" s="3"/>
      <c r="CK698" s="3"/>
      <c r="CL698" s="3"/>
      <c r="CM698" s="3"/>
      <c r="CN698" s="3"/>
    </row>
    <row r="699" spans="1:92" x14ac:dyDescent="0.3">
      <c r="A699" s="13"/>
      <c r="B699" s="3"/>
      <c r="C699" s="3"/>
      <c r="D699" s="3"/>
      <c r="E699" s="3"/>
      <c r="F699" s="3"/>
      <c r="G699" s="3"/>
      <c r="H699" s="3"/>
      <c r="I699" s="3"/>
      <c r="J699" s="1"/>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c r="BA699" s="3"/>
      <c r="BB699" s="3"/>
      <c r="BC699" s="3"/>
      <c r="BD699" s="3"/>
      <c r="BE699" s="3"/>
      <c r="BF699" s="3"/>
      <c r="BG699" s="3"/>
      <c r="BH699" s="3"/>
      <c r="BI699" s="3"/>
      <c r="BJ699" s="3"/>
      <c r="BK699" s="3"/>
      <c r="BL699" s="3"/>
      <c r="BM699" s="3"/>
      <c r="BN699" s="3"/>
      <c r="BO699" s="3"/>
      <c r="BP699" s="3"/>
      <c r="BQ699" s="3"/>
      <c r="BR699" s="3"/>
      <c r="BS699" s="3"/>
      <c r="BT699" s="3"/>
      <c r="BU699" s="3"/>
      <c r="BV699" s="3"/>
      <c r="BW699" s="3"/>
      <c r="BX699" s="3"/>
      <c r="BY699" s="3"/>
      <c r="BZ699" s="3"/>
      <c r="CA699" s="3"/>
      <c r="CB699" s="3"/>
      <c r="CC699" s="3"/>
      <c r="CD699" s="3"/>
      <c r="CE699" s="3"/>
      <c r="CF699" s="3"/>
      <c r="CG699" s="3"/>
      <c r="CH699" s="3"/>
      <c r="CI699" s="3"/>
      <c r="CJ699" s="3"/>
      <c r="CK699" s="3"/>
      <c r="CL699" s="3"/>
      <c r="CM699" s="3"/>
      <c r="CN699" s="3"/>
    </row>
    <row r="700" spans="1:92" x14ac:dyDescent="0.3">
      <c r="A700" s="13"/>
      <c r="B700" s="3"/>
      <c r="C700" s="3"/>
      <c r="D700" s="3"/>
      <c r="E700" s="3"/>
      <c r="F700" s="3"/>
      <c r="G700" s="3"/>
      <c r="H700" s="3"/>
      <c r="I700" s="3"/>
      <c r="J700" s="1"/>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c r="BA700" s="3"/>
      <c r="BB700" s="3"/>
      <c r="BC700" s="3"/>
      <c r="BD700" s="3"/>
      <c r="BE700" s="3"/>
      <c r="BF700" s="3"/>
      <c r="BG700" s="3"/>
      <c r="BH700" s="3"/>
      <c r="BI700" s="3"/>
      <c r="BJ700" s="3"/>
      <c r="BK700" s="3"/>
      <c r="BL700" s="3"/>
      <c r="BM700" s="3"/>
      <c r="BN700" s="3"/>
      <c r="BO700" s="3"/>
      <c r="BP700" s="3"/>
      <c r="BQ700" s="3"/>
      <c r="BR700" s="3"/>
      <c r="BS700" s="3"/>
      <c r="BT700" s="3"/>
      <c r="BU700" s="3"/>
      <c r="BV700" s="3"/>
      <c r="BW700" s="3"/>
      <c r="BX700" s="3"/>
      <c r="BY700" s="3"/>
      <c r="BZ700" s="3"/>
      <c r="CA700" s="3"/>
      <c r="CB700" s="3"/>
      <c r="CC700" s="3"/>
      <c r="CD700" s="3"/>
      <c r="CE700" s="3"/>
      <c r="CF700" s="3"/>
      <c r="CG700" s="3"/>
      <c r="CH700" s="3"/>
      <c r="CI700" s="3"/>
      <c r="CJ700" s="3"/>
      <c r="CK700" s="3"/>
      <c r="CL700" s="3"/>
      <c r="CM700" s="3"/>
      <c r="CN700" s="3"/>
    </row>
    <row r="701" spans="1:92" x14ac:dyDescent="0.3">
      <c r="A701" s="13"/>
      <c r="B701" s="3"/>
      <c r="C701" s="3"/>
      <c r="D701" s="3"/>
      <c r="E701" s="3"/>
      <c r="F701" s="3"/>
      <c r="G701" s="3"/>
      <c r="H701" s="3"/>
      <c r="I701" s="3"/>
      <c r="J701" s="1"/>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c r="BA701" s="3"/>
      <c r="BB701" s="3"/>
      <c r="BC701" s="3"/>
      <c r="BD701" s="3"/>
      <c r="BE701" s="3"/>
      <c r="BF701" s="3"/>
      <c r="BG701" s="3"/>
      <c r="BH701" s="3"/>
      <c r="BI701" s="3"/>
      <c r="BJ701" s="3"/>
      <c r="BK701" s="3"/>
      <c r="BL701" s="3"/>
      <c r="BM701" s="3"/>
      <c r="BN701" s="3"/>
      <c r="BO701" s="3"/>
      <c r="BP701" s="3"/>
      <c r="BQ701" s="3"/>
      <c r="BR701" s="3"/>
      <c r="BS701" s="3"/>
      <c r="BT701" s="3"/>
      <c r="BU701" s="3"/>
      <c r="BV701" s="3"/>
      <c r="BW701" s="3"/>
      <c r="BX701" s="3"/>
      <c r="BY701" s="3"/>
      <c r="BZ701" s="3"/>
      <c r="CA701" s="3"/>
      <c r="CB701" s="3"/>
      <c r="CC701" s="3"/>
      <c r="CD701" s="3"/>
      <c r="CE701" s="3"/>
      <c r="CF701" s="3"/>
      <c r="CG701" s="3"/>
      <c r="CH701" s="3"/>
      <c r="CI701" s="3"/>
      <c r="CJ701" s="3"/>
      <c r="CK701" s="3"/>
      <c r="CL701" s="3"/>
      <c r="CM701" s="3"/>
      <c r="CN701" s="3"/>
    </row>
    <row r="702" spans="1:92" x14ac:dyDescent="0.3">
      <c r="A702" s="13"/>
      <c r="B702" s="3"/>
      <c r="C702" s="3"/>
      <c r="D702" s="3"/>
      <c r="E702" s="3"/>
      <c r="F702" s="3"/>
      <c r="G702" s="3"/>
      <c r="H702" s="3"/>
      <c r="I702" s="3"/>
      <c r="J702" s="1"/>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c r="AZ702" s="3"/>
      <c r="BA702" s="3"/>
      <c r="BB702" s="3"/>
      <c r="BC702" s="3"/>
      <c r="BD702" s="3"/>
      <c r="BE702" s="3"/>
      <c r="BF702" s="3"/>
      <c r="BG702" s="3"/>
      <c r="BH702" s="3"/>
      <c r="BI702" s="3"/>
      <c r="BJ702" s="3"/>
      <c r="BK702" s="3"/>
      <c r="BL702" s="3"/>
      <c r="BM702" s="3"/>
      <c r="BN702" s="3"/>
      <c r="BO702" s="3"/>
      <c r="BP702" s="3"/>
      <c r="BQ702" s="3"/>
      <c r="BR702" s="3"/>
      <c r="BS702" s="3"/>
      <c r="BT702" s="3"/>
      <c r="BU702" s="3"/>
      <c r="BV702" s="3"/>
      <c r="BW702" s="3"/>
      <c r="BX702" s="3"/>
      <c r="BY702" s="3"/>
      <c r="BZ702" s="3"/>
      <c r="CA702" s="3"/>
      <c r="CB702" s="3"/>
      <c r="CC702" s="3"/>
      <c r="CD702" s="3"/>
      <c r="CE702" s="3"/>
      <c r="CF702" s="3"/>
      <c r="CG702" s="3"/>
      <c r="CH702" s="3"/>
      <c r="CI702" s="3"/>
      <c r="CJ702" s="3"/>
      <c r="CK702" s="3"/>
      <c r="CL702" s="3"/>
      <c r="CM702" s="3"/>
      <c r="CN702" s="3"/>
    </row>
    <row r="703" spans="1:92" x14ac:dyDescent="0.3">
      <c r="A703" s="13"/>
      <c r="B703" s="3"/>
      <c r="C703" s="3"/>
      <c r="D703" s="3"/>
      <c r="E703" s="3"/>
      <c r="F703" s="3"/>
      <c r="G703" s="3"/>
      <c r="H703" s="3"/>
      <c r="I703" s="3"/>
      <c r="J703" s="1"/>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c r="BA703" s="3"/>
      <c r="BB703" s="3"/>
      <c r="BC703" s="3"/>
      <c r="BD703" s="3"/>
      <c r="BE703" s="3"/>
      <c r="BF703" s="3"/>
      <c r="BG703" s="3"/>
      <c r="BH703" s="3"/>
      <c r="BI703" s="3"/>
      <c r="BJ703" s="3"/>
      <c r="BK703" s="3"/>
      <c r="BL703" s="3"/>
      <c r="BM703" s="3"/>
      <c r="BN703" s="3"/>
      <c r="BO703" s="3"/>
      <c r="BP703" s="3"/>
      <c r="BQ703" s="3"/>
      <c r="BR703" s="3"/>
      <c r="BS703" s="3"/>
      <c r="BT703" s="3"/>
      <c r="BU703" s="3"/>
      <c r="BV703" s="3"/>
      <c r="BW703" s="3"/>
      <c r="BX703" s="3"/>
      <c r="BY703" s="3"/>
      <c r="BZ703" s="3"/>
      <c r="CA703" s="3"/>
      <c r="CB703" s="3"/>
      <c r="CC703" s="3"/>
      <c r="CD703" s="3"/>
      <c r="CE703" s="3"/>
      <c r="CF703" s="3"/>
      <c r="CG703" s="3"/>
      <c r="CH703" s="3"/>
      <c r="CI703" s="3"/>
      <c r="CJ703" s="3"/>
      <c r="CK703" s="3"/>
      <c r="CL703" s="3"/>
      <c r="CM703" s="3"/>
      <c r="CN703" s="3"/>
    </row>
    <row r="704" spans="1:92" x14ac:dyDescent="0.3">
      <c r="A704" s="13"/>
      <c r="B704" s="3"/>
      <c r="C704" s="3"/>
      <c r="D704" s="3"/>
      <c r="E704" s="3"/>
      <c r="F704" s="3"/>
      <c r="G704" s="3"/>
      <c r="H704" s="3"/>
      <c r="I704" s="3"/>
      <c r="J704" s="1"/>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c r="BA704" s="3"/>
      <c r="BB704" s="3"/>
      <c r="BC704" s="3"/>
      <c r="BD704" s="3"/>
      <c r="BE704" s="3"/>
      <c r="BF704" s="3"/>
      <c r="BG704" s="3"/>
      <c r="BH704" s="3"/>
      <c r="BI704" s="3"/>
      <c r="BJ704" s="3"/>
      <c r="BK704" s="3"/>
      <c r="BL704" s="3"/>
      <c r="BM704" s="3"/>
      <c r="BN704" s="3"/>
      <c r="BO704" s="3"/>
      <c r="BP704" s="3"/>
      <c r="BQ704" s="3"/>
      <c r="BR704" s="3"/>
      <c r="BS704" s="3"/>
      <c r="BT704" s="3"/>
      <c r="BU704" s="3"/>
      <c r="BV704" s="3"/>
      <c r="BW704" s="3"/>
      <c r="BX704" s="3"/>
      <c r="BY704" s="3"/>
      <c r="BZ704" s="3"/>
      <c r="CA704" s="3"/>
      <c r="CB704" s="3"/>
      <c r="CC704" s="3"/>
      <c r="CD704" s="3"/>
      <c r="CE704" s="3"/>
      <c r="CF704" s="3"/>
      <c r="CG704" s="3"/>
      <c r="CH704" s="3"/>
      <c r="CI704" s="3"/>
      <c r="CJ704" s="3"/>
      <c r="CK704" s="3"/>
      <c r="CL704" s="3"/>
      <c r="CM704" s="3"/>
      <c r="CN704" s="3"/>
    </row>
    <row r="705" spans="1:92" x14ac:dyDescent="0.3">
      <c r="A705" s="13"/>
      <c r="B705" s="3"/>
      <c r="C705" s="3"/>
      <c r="D705" s="3"/>
      <c r="E705" s="3"/>
      <c r="F705" s="3"/>
      <c r="G705" s="3"/>
      <c r="H705" s="3"/>
      <c r="I705" s="3"/>
      <c r="J705" s="1"/>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c r="BA705" s="3"/>
      <c r="BB705" s="3"/>
      <c r="BC705" s="3"/>
      <c r="BD705" s="3"/>
      <c r="BE705" s="3"/>
      <c r="BF705" s="3"/>
      <c r="BG705" s="3"/>
      <c r="BH705" s="3"/>
      <c r="BI705" s="3"/>
      <c r="BJ705" s="3"/>
      <c r="BK705" s="3"/>
      <c r="BL705" s="3"/>
      <c r="BM705" s="3"/>
      <c r="BN705" s="3"/>
      <c r="BO705" s="3"/>
      <c r="BP705" s="3"/>
      <c r="BQ705" s="3"/>
      <c r="BR705" s="3"/>
      <c r="BS705" s="3"/>
      <c r="BT705" s="3"/>
      <c r="BU705" s="3"/>
      <c r="BV705" s="3"/>
      <c r="BW705" s="3"/>
      <c r="BX705" s="3"/>
      <c r="BY705" s="3"/>
      <c r="BZ705" s="3"/>
      <c r="CA705" s="3"/>
      <c r="CB705" s="3"/>
      <c r="CC705" s="3"/>
      <c r="CD705" s="3"/>
      <c r="CE705" s="3"/>
      <c r="CF705" s="3"/>
      <c r="CG705" s="3"/>
      <c r="CH705" s="3"/>
      <c r="CI705" s="3"/>
      <c r="CJ705" s="3"/>
      <c r="CK705" s="3"/>
      <c r="CL705" s="3"/>
      <c r="CM705" s="3"/>
      <c r="CN705" s="3"/>
    </row>
    <row r="706" spans="1:92" x14ac:dyDescent="0.3">
      <c r="A706" s="13"/>
      <c r="B706" s="3"/>
      <c r="C706" s="3"/>
      <c r="D706" s="3"/>
      <c r="E706" s="3"/>
      <c r="F706" s="3"/>
      <c r="G706" s="3"/>
      <c r="H706" s="3"/>
      <c r="I706" s="3"/>
      <c r="J706" s="1"/>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c r="BA706" s="3"/>
      <c r="BB706" s="3"/>
      <c r="BC706" s="3"/>
      <c r="BD706" s="3"/>
      <c r="BE706" s="3"/>
      <c r="BF706" s="3"/>
      <c r="BG706" s="3"/>
      <c r="BH706" s="3"/>
      <c r="BI706" s="3"/>
      <c r="BJ706" s="3"/>
      <c r="BK706" s="3"/>
      <c r="BL706" s="3"/>
      <c r="BM706" s="3"/>
      <c r="BN706" s="3"/>
      <c r="BO706" s="3"/>
      <c r="BP706" s="3"/>
      <c r="BQ706" s="3"/>
      <c r="BR706" s="3"/>
      <c r="BS706" s="3"/>
      <c r="BT706" s="3"/>
      <c r="BU706" s="3"/>
      <c r="BV706" s="3"/>
      <c r="BW706" s="3"/>
      <c r="BX706" s="3"/>
      <c r="BY706" s="3"/>
      <c r="BZ706" s="3"/>
      <c r="CA706" s="3"/>
      <c r="CB706" s="3"/>
      <c r="CC706" s="3"/>
      <c r="CD706" s="3"/>
      <c r="CE706" s="3"/>
      <c r="CF706" s="3"/>
      <c r="CG706" s="3"/>
      <c r="CH706" s="3"/>
      <c r="CI706" s="3"/>
      <c r="CJ706" s="3"/>
      <c r="CK706" s="3"/>
      <c r="CL706" s="3"/>
      <c r="CM706" s="3"/>
      <c r="CN706" s="3"/>
    </row>
    <row r="707" spans="1:92" x14ac:dyDescent="0.3">
      <c r="A707" s="13"/>
      <c r="B707" s="3"/>
      <c r="C707" s="3"/>
      <c r="D707" s="3"/>
      <c r="E707" s="3"/>
      <c r="F707" s="3"/>
      <c r="G707" s="3"/>
      <c r="H707" s="3"/>
      <c r="I707" s="3"/>
      <c r="J707" s="1"/>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c r="BA707" s="3"/>
      <c r="BB707" s="3"/>
      <c r="BC707" s="3"/>
      <c r="BD707" s="3"/>
      <c r="BE707" s="3"/>
      <c r="BF707" s="3"/>
      <c r="BG707" s="3"/>
      <c r="BH707" s="3"/>
      <c r="BI707" s="3"/>
      <c r="BJ707" s="3"/>
      <c r="BK707" s="3"/>
      <c r="BL707" s="3"/>
      <c r="BM707" s="3"/>
      <c r="BN707" s="3"/>
      <c r="BO707" s="3"/>
      <c r="BP707" s="3"/>
      <c r="BQ707" s="3"/>
      <c r="BR707" s="3"/>
      <c r="BS707" s="3"/>
      <c r="BT707" s="3"/>
      <c r="BU707" s="3"/>
      <c r="BV707" s="3"/>
      <c r="BW707" s="3"/>
      <c r="BX707" s="3"/>
      <c r="BY707" s="3"/>
      <c r="BZ707" s="3"/>
      <c r="CA707" s="3"/>
      <c r="CB707" s="3"/>
      <c r="CC707" s="3"/>
      <c r="CD707" s="3"/>
      <c r="CE707" s="3"/>
      <c r="CF707" s="3"/>
      <c r="CG707" s="3"/>
      <c r="CH707" s="3"/>
      <c r="CI707" s="3"/>
      <c r="CJ707" s="3"/>
      <c r="CK707" s="3"/>
      <c r="CL707" s="3"/>
      <c r="CM707" s="3"/>
      <c r="CN707" s="3"/>
    </row>
    <row r="708" spans="1:92" x14ac:dyDescent="0.3">
      <c r="A708" s="13"/>
      <c r="B708" s="3"/>
      <c r="C708" s="3"/>
      <c r="D708" s="3"/>
      <c r="E708" s="3"/>
      <c r="F708" s="3"/>
      <c r="G708" s="3"/>
      <c r="H708" s="3"/>
      <c r="I708" s="3"/>
      <c r="J708" s="1"/>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c r="BA708" s="3"/>
      <c r="BB708" s="3"/>
      <c r="BC708" s="3"/>
      <c r="BD708" s="3"/>
      <c r="BE708" s="3"/>
      <c r="BF708" s="3"/>
      <c r="BG708" s="3"/>
      <c r="BH708" s="3"/>
      <c r="BI708" s="3"/>
      <c r="BJ708" s="3"/>
      <c r="BK708" s="3"/>
      <c r="BL708" s="3"/>
      <c r="BM708" s="3"/>
      <c r="BN708" s="3"/>
      <c r="BO708" s="3"/>
      <c r="BP708" s="3"/>
      <c r="BQ708" s="3"/>
      <c r="BR708" s="3"/>
      <c r="BS708" s="3"/>
      <c r="BT708" s="3"/>
      <c r="BU708" s="3"/>
      <c r="BV708" s="3"/>
      <c r="BW708" s="3"/>
      <c r="BX708" s="3"/>
      <c r="BY708" s="3"/>
      <c r="BZ708" s="3"/>
      <c r="CA708" s="3"/>
      <c r="CB708" s="3"/>
      <c r="CC708" s="3"/>
      <c r="CD708" s="3"/>
      <c r="CE708" s="3"/>
      <c r="CF708" s="3"/>
      <c r="CG708" s="3"/>
      <c r="CH708" s="3"/>
      <c r="CI708" s="3"/>
      <c r="CJ708" s="3"/>
      <c r="CK708" s="3"/>
      <c r="CL708" s="3"/>
      <c r="CM708" s="3"/>
      <c r="CN708" s="3"/>
    </row>
    <row r="709" spans="1:92" x14ac:dyDescent="0.3">
      <c r="A709" s="13"/>
      <c r="B709" s="3"/>
      <c r="C709" s="3"/>
      <c r="D709" s="3"/>
      <c r="E709" s="3"/>
      <c r="F709" s="3"/>
      <c r="G709" s="3"/>
      <c r="H709" s="3"/>
      <c r="I709" s="3"/>
      <c r="J709" s="1"/>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c r="BA709" s="3"/>
      <c r="BB709" s="3"/>
      <c r="BC709" s="3"/>
      <c r="BD709" s="3"/>
      <c r="BE709" s="3"/>
      <c r="BF709" s="3"/>
      <c r="BG709" s="3"/>
      <c r="BH709" s="3"/>
      <c r="BI709" s="3"/>
      <c r="BJ709" s="3"/>
      <c r="BK709" s="3"/>
      <c r="BL709" s="3"/>
      <c r="BM709" s="3"/>
      <c r="BN709" s="3"/>
      <c r="BO709" s="3"/>
      <c r="BP709" s="3"/>
      <c r="BQ709" s="3"/>
      <c r="BR709" s="3"/>
      <c r="BS709" s="3"/>
      <c r="BT709" s="3"/>
      <c r="BU709" s="3"/>
      <c r="BV709" s="3"/>
      <c r="BW709" s="3"/>
      <c r="BX709" s="3"/>
      <c r="BY709" s="3"/>
      <c r="BZ709" s="3"/>
      <c r="CA709" s="3"/>
      <c r="CB709" s="3"/>
      <c r="CC709" s="3"/>
      <c r="CD709" s="3"/>
      <c r="CE709" s="3"/>
      <c r="CF709" s="3"/>
      <c r="CG709" s="3"/>
      <c r="CH709" s="3"/>
      <c r="CI709" s="3"/>
      <c r="CJ709" s="3"/>
      <c r="CK709" s="3"/>
      <c r="CL709" s="3"/>
      <c r="CM709" s="3"/>
      <c r="CN709" s="3"/>
    </row>
    <row r="710" spans="1:92" x14ac:dyDescent="0.3">
      <c r="A710" s="13"/>
      <c r="B710" s="3"/>
      <c r="C710" s="3"/>
      <c r="D710" s="3"/>
      <c r="E710" s="3"/>
      <c r="F710" s="3"/>
      <c r="G710" s="3"/>
      <c r="H710" s="3"/>
      <c r="I710" s="3"/>
      <c r="J710" s="1"/>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c r="BA710" s="3"/>
      <c r="BB710" s="3"/>
      <c r="BC710" s="3"/>
      <c r="BD710" s="3"/>
      <c r="BE710" s="3"/>
      <c r="BF710" s="3"/>
      <c r="BG710" s="3"/>
      <c r="BH710" s="3"/>
      <c r="BI710" s="3"/>
      <c r="BJ710" s="3"/>
      <c r="BK710" s="3"/>
      <c r="BL710" s="3"/>
      <c r="BM710" s="3"/>
      <c r="BN710" s="3"/>
      <c r="BO710" s="3"/>
      <c r="BP710" s="3"/>
      <c r="BQ710" s="3"/>
      <c r="BR710" s="3"/>
      <c r="BS710" s="3"/>
      <c r="BT710" s="3"/>
      <c r="BU710" s="3"/>
      <c r="BV710" s="3"/>
      <c r="BW710" s="3"/>
      <c r="BX710" s="3"/>
      <c r="BY710" s="3"/>
      <c r="BZ710" s="3"/>
      <c r="CA710" s="3"/>
      <c r="CB710" s="3"/>
      <c r="CC710" s="3"/>
      <c r="CD710" s="3"/>
      <c r="CE710" s="3"/>
      <c r="CF710" s="3"/>
      <c r="CG710" s="3"/>
      <c r="CH710" s="3"/>
      <c r="CI710" s="3"/>
      <c r="CJ710" s="3"/>
      <c r="CK710" s="3"/>
      <c r="CL710" s="3"/>
      <c r="CM710" s="3"/>
      <c r="CN710" s="3"/>
    </row>
    <row r="711" spans="1:92" x14ac:dyDescent="0.3">
      <c r="A711" s="13"/>
      <c r="B711" s="3"/>
      <c r="C711" s="3"/>
      <c r="D711" s="3"/>
      <c r="E711" s="3"/>
      <c r="F711" s="3"/>
      <c r="G711" s="3"/>
      <c r="H711" s="3"/>
      <c r="I711" s="3"/>
      <c r="J711" s="1"/>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c r="BA711" s="3"/>
      <c r="BB711" s="3"/>
      <c r="BC711" s="3"/>
      <c r="BD711" s="3"/>
      <c r="BE711" s="3"/>
      <c r="BF711" s="3"/>
      <c r="BG711" s="3"/>
      <c r="BH711" s="3"/>
      <c r="BI711" s="3"/>
      <c r="BJ711" s="3"/>
      <c r="BK711" s="3"/>
      <c r="BL711" s="3"/>
      <c r="BM711" s="3"/>
      <c r="BN711" s="3"/>
      <c r="BO711" s="3"/>
      <c r="BP711" s="3"/>
      <c r="BQ711" s="3"/>
      <c r="BR711" s="3"/>
      <c r="BS711" s="3"/>
      <c r="BT711" s="3"/>
      <c r="BU711" s="3"/>
      <c r="BV711" s="3"/>
      <c r="BW711" s="3"/>
      <c r="BX711" s="3"/>
      <c r="BY711" s="3"/>
      <c r="BZ711" s="3"/>
      <c r="CA711" s="3"/>
      <c r="CB711" s="3"/>
      <c r="CC711" s="3"/>
      <c r="CD711" s="3"/>
      <c r="CE711" s="3"/>
      <c r="CF711" s="3"/>
      <c r="CG711" s="3"/>
      <c r="CH711" s="3"/>
      <c r="CI711" s="3"/>
      <c r="CJ711" s="3"/>
      <c r="CK711" s="3"/>
      <c r="CL711" s="3"/>
      <c r="CM711" s="3"/>
      <c r="CN711" s="3"/>
    </row>
    <row r="712" spans="1:92" x14ac:dyDescent="0.3">
      <c r="A712" s="13"/>
      <c r="B712" s="3"/>
      <c r="C712" s="3"/>
      <c r="D712" s="3"/>
      <c r="E712" s="3"/>
      <c r="F712" s="3"/>
      <c r="G712" s="3"/>
      <c r="H712" s="3"/>
      <c r="I712" s="3"/>
      <c r="J712" s="1"/>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c r="BA712" s="3"/>
      <c r="BB712" s="3"/>
      <c r="BC712" s="3"/>
      <c r="BD712" s="3"/>
      <c r="BE712" s="3"/>
      <c r="BF712" s="3"/>
      <c r="BG712" s="3"/>
      <c r="BH712" s="3"/>
      <c r="BI712" s="3"/>
      <c r="BJ712" s="3"/>
      <c r="BK712" s="3"/>
      <c r="BL712" s="3"/>
      <c r="BM712" s="3"/>
      <c r="BN712" s="3"/>
      <c r="BO712" s="3"/>
      <c r="BP712" s="3"/>
      <c r="BQ712" s="3"/>
      <c r="BR712" s="3"/>
      <c r="BS712" s="3"/>
      <c r="BT712" s="3"/>
      <c r="BU712" s="3"/>
      <c r="BV712" s="3"/>
      <c r="BW712" s="3"/>
      <c r="BX712" s="3"/>
      <c r="BY712" s="3"/>
      <c r="BZ712" s="3"/>
      <c r="CA712" s="3"/>
      <c r="CB712" s="3"/>
      <c r="CC712" s="3"/>
      <c r="CD712" s="3"/>
      <c r="CE712" s="3"/>
      <c r="CF712" s="3"/>
      <c r="CG712" s="3"/>
      <c r="CH712" s="3"/>
      <c r="CI712" s="3"/>
      <c r="CJ712" s="3"/>
      <c r="CK712" s="3"/>
      <c r="CL712" s="3"/>
      <c r="CM712" s="3"/>
      <c r="CN712" s="3"/>
    </row>
    <row r="713" spans="1:92" x14ac:dyDescent="0.3">
      <c r="A713" s="13"/>
      <c r="B713" s="3"/>
      <c r="C713" s="3"/>
      <c r="D713" s="3"/>
      <c r="E713" s="3"/>
      <c r="F713" s="3"/>
      <c r="G713" s="3"/>
      <c r="H713" s="3"/>
      <c r="I713" s="3"/>
      <c r="J713" s="1"/>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c r="BA713" s="3"/>
      <c r="BB713" s="3"/>
      <c r="BC713" s="3"/>
      <c r="BD713" s="3"/>
      <c r="BE713" s="3"/>
      <c r="BF713" s="3"/>
      <c r="BG713" s="3"/>
      <c r="BH713" s="3"/>
      <c r="BI713" s="3"/>
      <c r="BJ713" s="3"/>
      <c r="BK713" s="3"/>
      <c r="BL713" s="3"/>
      <c r="BM713" s="3"/>
      <c r="BN713" s="3"/>
      <c r="BO713" s="3"/>
      <c r="BP713" s="3"/>
      <c r="BQ713" s="3"/>
      <c r="BR713" s="3"/>
      <c r="BS713" s="3"/>
      <c r="BT713" s="3"/>
      <c r="BU713" s="3"/>
      <c r="BV713" s="3"/>
      <c r="BW713" s="3"/>
      <c r="BX713" s="3"/>
      <c r="BY713" s="3"/>
      <c r="BZ713" s="3"/>
      <c r="CA713" s="3"/>
      <c r="CB713" s="3"/>
      <c r="CC713" s="3"/>
      <c r="CD713" s="3"/>
      <c r="CE713" s="3"/>
      <c r="CF713" s="3"/>
      <c r="CG713" s="3"/>
      <c r="CH713" s="3"/>
      <c r="CI713" s="3"/>
      <c r="CJ713" s="3"/>
      <c r="CK713" s="3"/>
      <c r="CL713" s="3"/>
      <c r="CM713" s="3"/>
      <c r="CN713" s="3"/>
    </row>
    <row r="714" spans="1:92" x14ac:dyDescent="0.3">
      <c r="A714" s="13"/>
      <c r="B714" s="3"/>
      <c r="C714" s="3"/>
      <c r="D714" s="3"/>
      <c r="E714" s="3"/>
      <c r="F714" s="3"/>
      <c r="G714" s="3"/>
      <c r="H714" s="3"/>
      <c r="I714" s="3"/>
      <c r="J714" s="1"/>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c r="BA714" s="3"/>
      <c r="BB714" s="3"/>
      <c r="BC714" s="3"/>
      <c r="BD714" s="3"/>
      <c r="BE714" s="3"/>
      <c r="BF714" s="3"/>
      <c r="BG714" s="3"/>
      <c r="BH714" s="3"/>
      <c r="BI714" s="3"/>
      <c r="BJ714" s="3"/>
      <c r="BK714" s="3"/>
      <c r="BL714" s="3"/>
      <c r="BM714" s="3"/>
      <c r="BN714" s="3"/>
      <c r="BO714" s="3"/>
      <c r="BP714" s="3"/>
      <c r="BQ714" s="3"/>
      <c r="BR714" s="3"/>
      <c r="BS714" s="3"/>
      <c r="BT714" s="3"/>
      <c r="BU714" s="3"/>
      <c r="BV714" s="3"/>
      <c r="BW714" s="3"/>
      <c r="BX714" s="3"/>
      <c r="BY714" s="3"/>
      <c r="BZ714" s="3"/>
      <c r="CA714" s="3"/>
      <c r="CB714" s="3"/>
      <c r="CC714" s="3"/>
      <c r="CD714" s="3"/>
      <c r="CE714" s="3"/>
      <c r="CF714" s="3"/>
      <c r="CG714" s="3"/>
      <c r="CH714" s="3"/>
      <c r="CI714" s="3"/>
      <c r="CJ714" s="3"/>
      <c r="CK714" s="3"/>
      <c r="CL714" s="3"/>
      <c r="CM714" s="3"/>
      <c r="CN714" s="3"/>
    </row>
    <row r="715" spans="1:92" x14ac:dyDescent="0.3">
      <c r="A715" s="13"/>
      <c r="B715" s="3"/>
      <c r="C715" s="3"/>
      <c r="D715" s="3"/>
      <c r="E715" s="3"/>
      <c r="F715" s="3"/>
      <c r="G715" s="3"/>
      <c r="H715" s="3"/>
      <c r="I715" s="3"/>
      <c r="J715" s="1"/>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c r="BA715" s="3"/>
      <c r="BB715" s="3"/>
      <c r="BC715" s="3"/>
      <c r="BD715" s="3"/>
      <c r="BE715" s="3"/>
      <c r="BF715" s="3"/>
      <c r="BG715" s="3"/>
      <c r="BH715" s="3"/>
      <c r="BI715" s="3"/>
      <c r="BJ715" s="3"/>
      <c r="BK715" s="3"/>
      <c r="BL715" s="3"/>
      <c r="BM715" s="3"/>
      <c r="BN715" s="3"/>
      <c r="BO715" s="3"/>
      <c r="BP715" s="3"/>
      <c r="BQ715" s="3"/>
      <c r="BR715" s="3"/>
      <c r="BS715" s="3"/>
      <c r="BT715" s="3"/>
      <c r="BU715" s="3"/>
      <c r="BV715" s="3"/>
      <c r="BW715" s="3"/>
      <c r="BX715" s="3"/>
      <c r="BY715" s="3"/>
      <c r="BZ715" s="3"/>
      <c r="CA715" s="3"/>
      <c r="CB715" s="3"/>
      <c r="CC715" s="3"/>
      <c r="CD715" s="3"/>
      <c r="CE715" s="3"/>
      <c r="CF715" s="3"/>
      <c r="CG715" s="3"/>
      <c r="CH715" s="3"/>
      <c r="CI715" s="3"/>
      <c r="CJ715" s="3"/>
      <c r="CK715" s="3"/>
      <c r="CL715" s="3"/>
      <c r="CM715" s="3"/>
      <c r="CN715" s="3"/>
    </row>
    <row r="716" spans="1:92" x14ac:dyDescent="0.3">
      <c r="A716" s="13"/>
      <c r="B716" s="3"/>
      <c r="C716" s="3"/>
      <c r="D716" s="3"/>
      <c r="E716" s="3"/>
      <c r="F716" s="3"/>
      <c r="G716" s="3"/>
      <c r="H716" s="3"/>
      <c r="I716" s="3"/>
      <c r="J716" s="1"/>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c r="BA716" s="3"/>
      <c r="BB716" s="3"/>
      <c r="BC716" s="3"/>
      <c r="BD716" s="3"/>
      <c r="BE716" s="3"/>
      <c r="BF716" s="3"/>
      <c r="BG716" s="3"/>
      <c r="BH716" s="3"/>
      <c r="BI716" s="3"/>
      <c r="BJ716" s="3"/>
      <c r="BK716" s="3"/>
      <c r="BL716" s="3"/>
      <c r="BM716" s="3"/>
      <c r="BN716" s="3"/>
      <c r="BO716" s="3"/>
      <c r="BP716" s="3"/>
      <c r="BQ716" s="3"/>
      <c r="BR716" s="3"/>
      <c r="BS716" s="3"/>
      <c r="BT716" s="3"/>
      <c r="BU716" s="3"/>
      <c r="BV716" s="3"/>
      <c r="BW716" s="3"/>
      <c r="BX716" s="3"/>
      <c r="BY716" s="3"/>
      <c r="BZ716" s="3"/>
      <c r="CA716" s="3"/>
      <c r="CB716" s="3"/>
      <c r="CC716" s="3"/>
      <c r="CD716" s="3"/>
      <c r="CE716" s="3"/>
      <c r="CF716" s="3"/>
      <c r="CG716" s="3"/>
      <c r="CH716" s="3"/>
      <c r="CI716" s="3"/>
      <c r="CJ716" s="3"/>
      <c r="CK716" s="3"/>
      <c r="CL716" s="3"/>
      <c r="CM716" s="3"/>
      <c r="CN716" s="3"/>
    </row>
    <row r="717" spans="1:92" x14ac:dyDescent="0.3">
      <c r="A717" s="13"/>
      <c r="B717" s="3"/>
      <c r="C717" s="3"/>
      <c r="D717" s="3"/>
      <c r="E717" s="3"/>
      <c r="F717" s="3"/>
      <c r="G717" s="3"/>
      <c r="H717" s="3"/>
      <c r="I717" s="3"/>
      <c r="J717" s="1"/>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c r="BA717" s="3"/>
      <c r="BB717" s="3"/>
      <c r="BC717" s="3"/>
      <c r="BD717" s="3"/>
      <c r="BE717" s="3"/>
      <c r="BF717" s="3"/>
      <c r="BG717" s="3"/>
      <c r="BH717" s="3"/>
      <c r="BI717" s="3"/>
      <c r="BJ717" s="3"/>
      <c r="BK717" s="3"/>
      <c r="BL717" s="3"/>
      <c r="BM717" s="3"/>
      <c r="BN717" s="3"/>
      <c r="BO717" s="3"/>
      <c r="BP717" s="3"/>
      <c r="BQ717" s="3"/>
      <c r="BR717" s="3"/>
      <c r="BS717" s="3"/>
      <c r="BT717" s="3"/>
      <c r="BU717" s="3"/>
      <c r="BV717" s="3"/>
      <c r="BW717" s="3"/>
      <c r="BX717" s="3"/>
      <c r="BY717" s="3"/>
      <c r="BZ717" s="3"/>
      <c r="CA717" s="3"/>
      <c r="CB717" s="3"/>
      <c r="CC717" s="3"/>
      <c r="CD717" s="3"/>
      <c r="CE717" s="3"/>
      <c r="CF717" s="3"/>
      <c r="CG717" s="3"/>
      <c r="CH717" s="3"/>
      <c r="CI717" s="3"/>
      <c r="CJ717" s="3"/>
      <c r="CK717" s="3"/>
      <c r="CL717" s="3"/>
      <c r="CM717" s="3"/>
      <c r="CN717" s="3"/>
    </row>
    <row r="718" spans="1:92" x14ac:dyDescent="0.3">
      <c r="A718" s="13"/>
      <c r="B718" s="3"/>
      <c r="C718" s="3"/>
      <c r="D718" s="3"/>
      <c r="E718" s="3"/>
      <c r="F718" s="3"/>
      <c r="G718" s="3"/>
      <c r="H718" s="3"/>
      <c r="I718" s="3"/>
      <c r="J718" s="1"/>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c r="BA718" s="3"/>
      <c r="BB718" s="3"/>
      <c r="BC718" s="3"/>
      <c r="BD718" s="3"/>
      <c r="BE718" s="3"/>
      <c r="BF718" s="3"/>
      <c r="BG718" s="3"/>
      <c r="BH718" s="3"/>
      <c r="BI718" s="3"/>
      <c r="BJ718" s="3"/>
      <c r="BK718" s="3"/>
      <c r="BL718" s="3"/>
      <c r="BM718" s="3"/>
      <c r="BN718" s="3"/>
      <c r="BO718" s="3"/>
      <c r="BP718" s="3"/>
      <c r="BQ718" s="3"/>
      <c r="BR718" s="3"/>
      <c r="BS718" s="3"/>
      <c r="BT718" s="3"/>
      <c r="BU718" s="3"/>
      <c r="BV718" s="3"/>
      <c r="BW718" s="3"/>
      <c r="BX718" s="3"/>
      <c r="BY718" s="3"/>
      <c r="BZ718" s="3"/>
      <c r="CA718" s="3"/>
      <c r="CB718" s="3"/>
      <c r="CC718" s="3"/>
      <c r="CD718" s="3"/>
      <c r="CE718" s="3"/>
      <c r="CF718" s="3"/>
      <c r="CG718" s="3"/>
      <c r="CH718" s="3"/>
      <c r="CI718" s="3"/>
      <c r="CJ718" s="3"/>
      <c r="CK718" s="3"/>
      <c r="CL718" s="3"/>
      <c r="CM718" s="3"/>
      <c r="CN718" s="3"/>
    </row>
    <row r="719" spans="1:92" x14ac:dyDescent="0.3">
      <c r="A719" s="13"/>
      <c r="B719" s="3"/>
      <c r="C719" s="3"/>
      <c r="D719" s="3"/>
      <c r="E719" s="3"/>
      <c r="F719" s="3"/>
      <c r="G719" s="3"/>
      <c r="H719" s="3"/>
      <c r="I719" s="3"/>
      <c r="J719" s="1"/>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c r="BA719" s="3"/>
      <c r="BB719" s="3"/>
      <c r="BC719" s="3"/>
      <c r="BD719" s="3"/>
      <c r="BE719" s="3"/>
      <c r="BF719" s="3"/>
      <c r="BG719" s="3"/>
      <c r="BH719" s="3"/>
      <c r="BI719" s="3"/>
      <c r="BJ719" s="3"/>
      <c r="BK719" s="3"/>
      <c r="BL719" s="3"/>
      <c r="BM719" s="3"/>
      <c r="BN719" s="3"/>
      <c r="BO719" s="3"/>
      <c r="BP719" s="3"/>
      <c r="BQ719" s="3"/>
      <c r="BR719" s="3"/>
      <c r="BS719" s="3"/>
      <c r="BT719" s="3"/>
      <c r="BU719" s="3"/>
      <c r="BV719" s="3"/>
      <c r="BW719" s="3"/>
      <c r="BX719" s="3"/>
      <c r="BY719" s="3"/>
      <c r="BZ719" s="3"/>
      <c r="CA719" s="3"/>
      <c r="CB719" s="3"/>
      <c r="CC719" s="3"/>
      <c r="CD719" s="3"/>
      <c r="CE719" s="3"/>
      <c r="CF719" s="3"/>
      <c r="CG719" s="3"/>
      <c r="CH719" s="3"/>
      <c r="CI719" s="3"/>
      <c r="CJ719" s="3"/>
      <c r="CK719" s="3"/>
      <c r="CL719" s="3"/>
      <c r="CM719" s="3"/>
      <c r="CN719" s="3"/>
    </row>
    <row r="720" spans="1:92" x14ac:dyDescent="0.3">
      <c r="A720" s="13"/>
      <c r="B720" s="3"/>
      <c r="C720" s="3"/>
      <c r="D720" s="3"/>
      <c r="E720" s="3"/>
      <c r="F720" s="3"/>
      <c r="G720" s="3"/>
      <c r="H720" s="3"/>
      <c r="I720" s="3"/>
      <c r="J720" s="1"/>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c r="BA720" s="3"/>
      <c r="BB720" s="3"/>
      <c r="BC720" s="3"/>
      <c r="BD720" s="3"/>
      <c r="BE720" s="3"/>
      <c r="BF720" s="3"/>
      <c r="BG720" s="3"/>
      <c r="BH720" s="3"/>
      <c r="BI720" s="3"/>
      <c r="BJ720" s="3"/>
      <c r="BK720" s="3"/>
      <c r="BL720" s="3"/>
      <c r="BM720" s="3"/>
      <c r="BN720" s="3"/>
      <c r="BO720" s="3"/>
      <c r="BP720" s="3"/>
      <c r="BQ720" s="3"/>
      <c r="BR720" s="3"/>
      <c r="BS720" s="3"/>
      <c r="BT720" s="3"/>
      <c r="BU720" s="3"/>
      <c r="BV720" s="3"/>
      <c r="BW720" s="3"/>
      <c r="BX720" s="3"/>
      <c r="BY720" s="3"/>
      <c r="BZ720" s="3"/>
      <c r="CA720" s="3"/>
      <c r="CB720" s="3"/>
      <c r="CC720" s="3"/>
      <c r="CD720" s="3"/>
      <c r="CE720" s="3"/>
      <c r="CF720" s="3"/>
      <c r="CG720" s="3"/>
      <c r="CH720" s="3"/>
      <c r="CI720" s="3"/>
      <c r="CJ720" s="3"/>
      <c r="CK720" s="3"/>
      <c r="CL720" s="3"/>
      <c r="CM720" s="3"/>
      <c r="CN720" s="3"/>
    </row>
    <row r="721" spans="1:92" x14ac:dyDescent="0.3">
      <c r="A721" s="13"/>
      <c r="B721" s="3"/>
      <c r="C721" s="3"/>
      <c r="D721" s="3"/>
      <c r="E721" s="3"/>
      <c r="F721" s="3"/>
      <c r="G721" s="3"/>
      <c r="H721" s="3"/>
      <c r="I721" s="3"/>
      <c r="J721" s="1"/>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c r="BA721" s="3"/>
      <c r="BB721" s="3"/>
      <c r="BC721" s="3"/>
      <c r="BD721" s="3"/>
      <c r="BE721" s="3"/>
      <c r="BF721" s="3"/>
      <c r="BG721" s="3"/>
      <c r="BH721" s="3"/>
      <c r="BI721" s="3"/>
      <c r="BJ721" s="3"/>
      <c r="BK721" s="3"/>
      <c r="BL721" s="3"/>
      <c r="BM721" s="3"/>
      <c r="BN721" s="3"/>
      <c r="BO721" s="3"/>
      <c r="BP721" s="3"/>
      <c r="BQ721" s="3"/>
      <c r="BR721" s="3"/>
      <c r="BS721" s="3"/>
      <c r="BT721" s="3"/>
      <c r="BU721" s="3"/>
      <c r="BV721" s="3"/>
      <c r="BW721" s="3"/>
      <c r="BX721" s="3"/>
      <c r="BY721" s="3"/>
      <c r="BZ721" s="3"/>
      <c r="CA721" s="3"/>
      <c r="CB721" s="3"/>
      <c r="CC721" s="3"/>
      <c r="CD721" s="3"/>
      <c r="CE721" s="3"/>
      <c r="CF721" s="3"/>
      <c r="CG721" s="3"/>
      <c r="CH721" s="3"/>
      <c r="CI721" s="3"/>
      <c r="CJ721" s="3"/>
      <c r="CK721" s="3"/>
      <c r="CL721" s="3"/>
      <c r="CM721" s="3"/>
      <c r="CN721" s="3"/>
    </row>
    <row r="722" spans="1:92" x14ac:dyDescent="0.3">
      <c r="A722" s="13"/>
      <c r="B722" s="3"/>
      <c r="C722" s="3"/>
      <c r="D722" s="3"/>
      <c r="E722" s="3"/>
      <c r="F722" s="3"/>
      <c r="G722" s="3"/>
      <c r="H722" s="3"/>
      <c r="I722" s="3"/>
      <c r="J722" s="1"/>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c r="BA722" s="3"/>
      <c r="BB722" s="3"/>
      <c r="BC722" s="3"/>
      <c r="BD722" s="3"/>
      <c r="BE722" s="3"/>
      <c r="BF722" s="3"/>
      <c r="BG722" s="3"/>
      <c r="BH722" s="3"/>
      <c r="BI722" s="3"/>
      <c r="BJ722" s="3"/>
      <c r="BK722" s="3"/>
      <c r="BL722" s="3"/>
      <c r="BM722" s="3"/>
      <c r="BN722" s="3"/>
      <c r="BO722" s="3"/>
      <c r="BP722" s="3"/>
      <c r="BQ722" s="3"/>
      <c r="BR722" s="3"/>
      <c r="BS722" s="3"/>
      <c r="BT722" s="3"/>
      <c r="BU722" s="3"/>
      <c r="BV722" s="3"/>
      <c r="BW722" s="3"/>
      <c r="BX722" s="3"/>
      <c r="BY722" s="3"/>
      <c r="BZ722" s="3"/>
      <c r="CA722" s="3"/>
      <c r="CB722" s="3"/>
      <c r="CC722" s="3"/>
      <c r="CD722" s="3"/>
      <c r="CE722" s="3"/>
      <c r="CF722" s="3"/>
      <c r="CG722" s="3"/>
      <c r="CH722" s="3"/>
      <c r="CI722" s="3"/>
      <c r="CJ722" s="3"/>
      <c r="CK722" s="3"/>
      <c r="CL722" s="3"/>
      <c r="CM722" s="3"/>
      <c r="CN722" s="3"/>
    </row>
    <row r="723" spans="1:92" x14ac:dyDescent="0.3">
      <c r="A723" s="13"/>
      <c r="B723" s="3"/>
      <c r="C723" s="3"/>
      <c r="D723" s="3"/>
      <c r="E723" s="3"/>
      <c r="F723" s="3"/>
      <c r="G723" s="3"/>
      <c r="H723" s="3"/>
      <c r="I723" s="3"/>
      <c r="J723" s="1"/>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c r="BA723" s="3"/>
      <c r="BB723" s="3"/>
      <c r="BC723" s="3"/>
      <c r="BD723" s="3"/>
      <c r="BE723" s="3"/>
      <c r="BF723" s="3"/>
      <c r="BG723" s="3"/>
      <c r="BH723" s="3"/>
      <c r="BI723" s="3"/>
      <c r="BJ723" s="3"/>
      <c r="BK723" s="3"/>
      <c r="BL723" s="3"/>
      <c r="BM723" s="3"/>
      <c r="BN723" s="3"/>
      <c r="BO723" s="3"/>
      <c r="BP723" s="3"/>
      <c r="BQ723" s="3"/>
      <c r="BR723" s="3"/>
      <c r="BS723" s="3"/>
      <c r="BT723" s="3"/>
      <c r="BU723" s="3"/>
      <c r="BV723" s="3"/>
      <c r="BW723" s="3"/>
      <c r="BX723" s="3"/>
      <c r="BY723" s="3"/>
      <c r="BZ723" s="3"/>
      <c r="CA723" s="3"/>
      <c r="CB723" s="3"/>
      <c r="CC723" s="3"/>
      <c r="CD723" s="3"/>
      <c r="CE723" s="3"/>
      <c r="CF723" s="3"/>
      <c r="CG723" s="3"/>
      <c r="CH723" s="3"/>
      <c r="CI723" s="3"/>
      <c r="CJ723" s="3"/>
      <c r="CK723" s="3"/>
      <c r="CL723" s="3"/>
      <c r="CM723" s="3"/>
      <c r="CN723" s="3"/>
    </row>
    <row r="724" spans="1:92" x14ac:dyDescent="0.3">
      <c r="A724" s="13"/>
      <c r="B724" s="3"/>
      <c r="C724" s="3"/>
      <c r="D724" s="3"/>
      <c r="E724" s="3"/>
      <c r="F724" s="3"/>
      <c r="G724" s="3"/>
      <c r="H724" s="3"/>
      <c r="I724" s="3"/>
      <c r="J724" s="1"/>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c r="BA724" s="3"/>
      <c r="BB724" s="3"/>
      <c r="BC724" s="3"/>
      <c r="BD724" s="3"/>
      <c r="BE724" s="3"/>
      <c r="BF724" s="3"/>
      <c r="BG724" s="3"/>
      <c r="BH724" s="3"/>
      <c r="BI724" s="3"/>
      <c r="BJ724" s="3"/>
      <c r="BK724" s="3"/>
      <c r="BL724" s="3"/>
      <c r="BM724" s="3"/>
      <c r="BN724" s="3"/>
      <c r="BO724" s="3"/>
      <c r="BP724" s="3"/>
      <c r="BQ724" s="3"/>
      <c r="BR724" s="3"/>
      <c r="BS724" s="3"/>
      <c r="BT724" s="3"/>
      <c r="BU724" s="3"/>
      <c r="BV724" s="3"/>
      <c r="BW724" s="3"/>
      <c r="BX724" s="3"/>
      <c r="BY724" s="3"/>
      <c r="BZ724" s="3"/>
      <c r="CA724" s="3"/>
      <c r="CB724" s="3"/>
      <c r="CC724" s="3"/>
      <c r="CD724" s="3"/>
      <c r="CE724" s="3"/>
      <c r="CF724" s="3"/>
      <c r="CG724" s="3"/>
      <c r="CH724" s="3"/>
      <c r="CI724" s="3"/>
      <c r="CJ724" s="3"/>
      <c r="CK724" s="3"/>
      <c r="CL724" s="3"/>
      <c r="CM724" s="3"/>
      <c r="CN724" s="3"/>
    </row>
    <row r="725" spans="1:92" x14ac:dyDescent="0.3">
      <c r="A725" s="13"/>
      <c r="B725" s="3"/>
      <c r="C725" s="3"/>
      <c r="D725" s="3"/>
      <c r="E725" s="3"/>
      <c r="F725" s="3"/>
      <c r="G725" s="3"/>
      <c r="H725" s="3"/>
      <c r="I725" s="3"/>
      <c r="J725" s="1"/>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c r="BA725" s="3"/>
      <c r="BB725" s="3"/>
      <c r="BC725" s="3"/>
      <c r="BD725" s="3"/>
      <c r="BE725" s="3"/>
      <c r="BF725" s="3"/>
      <c r="BG725" s="3"/>
      <c r="BH725" s="3"/>
      <c r="BI725" s="3"/>
      <c r="BJ725" s="3"/>
      <c r="BK725" s="3"/>
      <c r="BL725" s="3"/>
      <c r="BM725" s="3"/>
      <c r="BN725" s="3"/>
      <c r="BO725" s="3"/>
      <c r="BP725" s="3"/>
      <c r="BQ725" s="3"/>
      <c r="BR725" s="3"/>
      <c r="BS725" s="3"/>
      <c r="BT725" s="3"/>
      <c r="BU725" s="3"/>
      <c r="BV725" s="3"/>
      <c r="BW725" s="3"/>
      <c r="BX725" s="3"/>
      <c r="BY725" s="3"/>
      <c r="BZ725" s="3"/>
      <c r="CA725" s="3"/>
      <c r="CB725" s="3"/>
      <c r="CC725" s="3"/>
      <c r="CD725" s="3"/>
      <c r="CE725" s="3"/>
      <c r="CF725" s="3"/>
      <c r="CG725" s="3"/>
      <c r="CH725" s="3"/>
      <c r="CI725" s="3"/>
      <c r="CJ725" s="3"/>
      <c r="CK725" s="3"/>
      <c r="CL725" s="3"/>
      <c r="CM725" s="3"/>
      <c r="CN725" s="3"/>
    </row>
    <row r="726" spans="1:92" x14ac:dyDescent="0.3">
      <c r="A726" s="13"/>
      <c r="B726" s="3"/>
      <c r="C726" s="3"/>
      <c r="D726" s="3"/>
      <c r="E726" s="3"/>
      <c r="F726" s="3"/>
      <c r="G726" s="3"/>
      <c r="H726" s="3"/>
      <c r="I726" s="3"/>
      <c r="J726" s="1"/>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c r="BA726" s="3"/>
      <c r="BB726" s="3"/>
      <c r="BC726" s="3"/>
      <c r="BD726" s="3"/>
      <c r="BE726" s="3"/>
      <c r="BF726" s="3"/>
      <c r="BG726" s="3"/>
      <c r="BH726" s="3"/>
      <c r="BI726" s="3"/>
      <c r="BJ726" s="3"/>
      <c r="BK726" s="3"/>
      <c r="BL726" s="3"/>
      <c r="BM726" s="3"/>
      <c r="BN726" s="3"/>
      <c r="BO726" s="3"/>
      <c r="BP726" s="3"/>
      <c r="BQ726" s="3"/>
      <c r="BR726" s="3"/>
      <c r="BS726" s="3"/>
      <c r="BT726" s="3"/>
      <c r="BU726" s="3"/>
      <c r="BV726" s="3"/>
      <c r="BW726" s="3"/>
      <c r="BX726" s="3"/>
      <c r="BY726" s="3"/>
      <c r="BZ726" s="3"/>
      <c r="CA726" s="3"/>
      <c r="CB726" s="3"/>
      <c r="CC726" s="3"/>
      <c r="CD726" s="3"/>
      <c r="CE726" s="3"/>
      <c r="CF726" s="3"/>
      <c r="CG726" s="3"/>
      <c r="CH726" s="3"/>
      <c r="CI726" s="3"/>
      <c r="CJ726" s="3"/>
      <c r="CK726" s="3"/>
      <c r="CL726" s="3"/>
      <c r="CM726" s="3"/>
      <c r="CN726" s="3"/>
    </row>
    <row r="727" spans="1:92" x14ac:dyDescent="0.3">
      <c r="A727" s="13"/>
      <c r="B727" s="3"/>
      <c r="C727" s="3"/>
      <c r="D727" s="3"/>
      <c r="E727" s="3"/>
      <c r="F727" s="3"/>
      <c r="G727" s="3"/>
      <c r="H727" s="3"/>
      <c r="I727" s="3"/>
      <c r="J727" s="1"/>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c r="BA727" s="3"/>
      <c r="BB727" s="3"/>
      <c r="BC727" s="3"/>
      <c r="BD727" s="3"/>
      <c r="BE727" s="3"/>
      <c r="BF727" s="3"/>
      <c r="BG727" s="3"/>
      <c r="BH727" s="3"/>
      <c r="BI727" s="3"/>
      <c r="BJ727" s="3"/>
      <c r="BK727" s="3"/>
      <c r="BL727" s="3"/>
      <c r="BM727" s="3"/>
      <c r="BN727" s="3"/>
      <c r="BO727" s="3"/>
      <c r="BP727" s="3"/>
      <c r="BQ727" s="3"/>
      <c r="BR727" s="3"/>
      <c r="BS727" s="3"/>
      <c r="BT727" s="3"/>
      <c r="BU727" s="3"/>
      <c r="BV727" s="3"/>
      <c r="BW727" s="3"/>
      <c r="BX727" s="3"/>
      <c r="BY727" s="3"/>
      <c r="BZ727" s="3"/>
      <c r="CA727" s="3"/>
      <c r="CB727" s="3"/>
      <c r="CC727" s="3"/>
      <c r="CD727" s="3"/>
      <c r="CE727" s="3"/>
      <c r="CF727" s="3"/>
      <c r="CG727" s="3"/>
      <c r="CH727" s="3"/>
      <c r="CI727" s="3"/>
      <c r="CJ727" s="3"/>
      <c r="CK727" s="3"/>
      <c r="CL727" s="3"/>
      <c r="CM727" s="3"/>
      <c r="CN727" s="3"/>
    </row>
    <row r="728" spans="1:92" x14ac:dyDescent="0.3">
      <c r="A728" s="13"/>
      <c r="B728" s="3"/>
      <c r="C728" s="3"/>
      <c r="D728" s="3"/>
      <c r="E728" s="3"/>
      <c r="F728" s="3"/>
      <c r="G728" s="3"/>
      <c r="H728" s="3"/>
      <c r="I728" s="3"/>
      <c r="J728" s="1"/>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c r="BA728" s="3"/>
      <c r="BB728" s="3"/>
      <c r="BC728" s="3"/>
      <c r="BD728" s="3"/>
      <c r="BE728" s="3"/>
      <c r="BF728" s="3"/>
      <c r="BG728" s="3"/>
      <c r="BH728" s="3"/>
      <c r="BI728" s="3"/>
      <c r="BJ728" s="3"/>
      <c r="BK728" s="3"/>
      <c r="BL728" s="3"/>
      <c r="BM728" s="3"/>
      <c r="BN728" s="3"/>
      <c r="BO728" s="3"/>
      <c r="BP728" s="3"/>
      <c r="BQ728" s="3"/>
      <c r="BR728" s="3"/>
      <c r="BS728" s="3"/>
      <c r="BT728" s="3"/>
      <c r="BU728" s="3"/>
      <c r="BV728" s="3"/>
      <c r="BW728" s="3"/>
      <c r="BX728" s="3"/>
      <c r="BY728" s="3"/>
      <c r="BZ728" s="3"/>
      <c r="CA728" s="3"/>
      <c r="CB728" s="3"/>
      <c r="CC728" s="3"/>
      <c r="CD728" s="3"/>
      <c r="CE728" s="3"/>
      <c r="CF728" s="3"/>
      <c r="CG728" s="3"/>
      <c r="CH728" s="3"/>
      <c r="CI728" s="3"/>
      <c r="CJ728" s="3"/>
      <c r="CK728" s="3"/>
      <c r="CL728" s="3"/>
      <c r="CM728" s="3"/>
      <c r="CN728" s="3"/>
    </row>
    <row r="729" spans="1:92" x14ac:dyDescent="0.3">
      <c r="A729" s="13"/>
      <c r="B729" s="3"/>
      <c r="C729" s="3"/>
      <c r="D729" s="3"/>
      <c r="E729" s="3"/>
      <c r="F729" s="3"/>
      <c r="G729" s="3"/>
      <c r="H729" s="3"/>
      <c r="I729" s="3"/>
      <c r="J729" s="1"/>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c r="BA729" s="3"/>
      <c r="BB729" s="3"/>
      <c r="BC729" s="3"/>
      <c r="BD729" s="3"/>
      <c r="BE729" s="3"/>
      <c r="BF729" s="3"/>
      <c r="BG729" s="3"/>
      <c r="BH729" s="3"/>
      <c r="BI729" s="3"/>
      <c r="BJ729" s="3"/>
      <c r="BK729" s="3"/>
      <c r="BL729" s="3"/>
      <c r="BM729" s="3"/>
      <c r="BN729" s="3"/>
      <c r="BO729" s="3"/>
      <c r="BP729" s="3"/>
      <c r="BQ729" s="3"/>
      <c r="BR729" s="3"/>
      <c r="BS729" s="3"/>
      <c r="BT729" s="3"/>
      <c r="BU729" s="3"/>
      <c r="BV729" s="3"/>
      <c r="BW729" s="3"/>
      <c r="BX729" s="3"/>
      <c r="BY729" s="3"/>
      <c r="BZ729" s="3"/>
      <c r="CA729" s="3"/>
      <c r="CB729" s="3"/>
      <c r="CC729" s="3"/>
      <c r="CD729" s="3"/>
      <c r="CE729" s="3"/>
      <c r="CF729" s="3"/>
      <c r="CG729" s="3"/>
      <c r="CH729" s="3"/>
      <c r="CI729" s="3"/>
      <c r="CJ729" s="3"/>
      <c r="CK729" s="3"/>
      <c r="CL729" s="3"/>
      <c r="CM729" s="3"/>
      <c r="CN729" s="3"/>
    </row>
    <row r="730" spans="1:92" x14ac:dyDescent="0.3">
      <c r="A730" s="13"/>
      <c r="B730" s="3"/>
      <c r="C730" s="3"/>
      <c r="D730" s="3"/>
      <c r="E730" s="3"/>
      <c r="F730" s="3"/>
      <c r="G730" s="3"/>
      <c r="H730" s="3"/>
      <c r="I730" s="3"/>
      <c r="J730" s="1"/>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c r="BA730" s="3"/>
      <c r="BB730" s="3"/>
      <c r="BC730" s="3"/>
      <c r="BD730" s="3"/>
      <c r="BE730" s="3"/>
      <c r="BF730" s="3"/>
      <c r="BG730" s="3"/>
      <c r="BH730" s="3"/>
      <c r="BI730" s="3"/>
      <c r="BJ730" s="3"/>
      <c r="BK730" s="3"/>
      <c r="BL730" s="3"/>
      <c r="BM730" s="3"/>
      <c r="BN730" s="3"/>
      <c r="BO730" s="3"/>
      <c r="BP730" s="3"/>
      <c r="BQ730" s="3"/>
      <c r="BR730" s="3"/>
      <c r="BS730" s="3"/>
      <c r="BT730" s="3"/>
      <c r="BU730" s="3"/>
      <c r="BV730" s="3"/>
      <c r="BW730" s="3"/>
      <c r="BX730" s="3"/>
      <c r="BY730" s="3"/>
      <c r="BZ730" s="3"/>
      <c r="CA730" s="3"/>
      <c r="CB730" s="3"/>
      <c r="CC730" s="3"/>
      <c r="CD730" s="3"/>
      <c r="CE730" s="3"/>
      <c r="CF730" s="3"/>
      <c r="CG730" s="3"/>
      <c r="CH730" s="3"/>
      <c r="CI730" s="3"/>
      <c r="CJ730" s="3"/>
      <c r="CK730" s="3"/>
      <c r="CL730" s="3"/>
      <c r="CM730" s="3"/>
      <c r="CN730" s="3"/>
    </row>
    <row r="731" spans="1:92" x14ac:dyDescent="0.3">
      <c r="A731" s="13"/>
      <c r="B731" s="3"/>
      <c r="C731" s="3"/>
      <c r="D731" s="3"/>
      <c r="E731" s="3"/>
      <c r="F731" s="3"/>
      <c r="G731" s="3"/>
      <c r="H731" s="3"/>
      <c r="I731" s="3"/>
      <c r="J731" s="1"/>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c r="BA731" s="3"/>
      <c r="BB731" s="3"/>
      <c r="BC731" s="3"/>
      <c r="BD731" s="3"/>
      <c r="BE731" s="3"/>
      <c r="BF731" s="3"/>
      <c r="BG731" s="3"/>
      <c r="BH731" s="3"/>
      <c r="BI731" s="3"/>
      <c r="BJ731" s="3"/>
      <c r="BK731" s="3"/>
      <c r="BL731" s="3"/>
      <c r="BM731" s="3"/>
      <c r="BN731" s="3"/>
      <c r="BO731" s="3"/>
      <c r="BP731" s="3"/>
      <c r="BQ731" s="3"/>
      <c r="BR731" s="3"/>
      <c r="BS731" s="3"/>
      <c r="BT731" s="3"/>
      <c r="BU731" s="3"/>
      <c r="BV731" s="3"/>
      <c r="BW731" s="3"/>
      <c r="BX731" s="3"/>
      <c r="BY731" s="3"/>
      <c r="BZ731" s="3"/>
      <c r="CA731" s="3"/>
      <c r="CB731" s="3"/>
      <c r="CC731" s="3"/>
      <c r="CD731" s="3"/>
      <c r="CE731" s="3"/>
      <c r="CF731" s="3"/>
      <c r="CG731" s="3"/>
      <c r="CH731" s="3"/>
      <c r="CI731" s="3"/>
      <c r="CJ731" s="3"/>
      <c r="CK731" s="3"/>
      <c r="CL731" s="3"/>
      <c r="CM731" s="3"/>
      <c r="CN731" s="3"/>
    </row>
    <row r="732" spans="1:92" x14ac:dyDescent="0.3">
      <c r="A732" s="13"/>
      <c r="B732" s="3"/>
      <c r="C732" s="3"/>
      <c r="D732" s="3"/>
      <c r="E732" s="3"/>
      <c r="F732" s="3"/>
      <c r="G732" s="3"/>
      <c r="H732" s="3"/>
      <c r="I732" s="3"/>
      <c r="J732" s="1"/>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c r="BA732" s="3"/>
      <c r="BB732" s="3"/>
      <c r="BC732" s="3"/>
      <c r="BD732" s="3"/>
      <c r="BE732" s="3"/>
      <c r="BF732" s="3"/>
      <c r="BG732" s="3"/>
      <c r="BH732" s="3"/>
      <c r="BI732" s="3"/>
      <c r="BJ732" s="3"/>
      <c r="BK732" s="3"/>
      <c r="BL732" s="3"/>
      <c r="BM732" s="3"/>
      <c r="BN732" s="3"/>
      <c r="BO732" s="3"/>
      <c r="BP732" s="3"/>
      <c r="BQ732" s="3"/>
      <c r="BR732" s="3"/>
      <c r="BS732" s="3"/>
      <c r="BT732" s="3"/>
      <c r="BU732" s="3"/>
      <c r="BV732" s="3"/>
      <c r="BW732" s="3"/>
      <c r="BX732" s="3"/>
      <c r="BY732" s="3"/>
      <c r="BZ732" s="3"/>
      <c r="CA732" s="3"/>
      <c r="CB732" s="3"/>
      <c r="CC732" s="3"/>
      <c r="CD732" s="3"/>
      <c r="CE732" s="3"/>
      <c r="CF732" s="3"/>
      <c r="CG732" s="3"/>
      <c r="CH732" s="3"/>
      <c r="CI732" s="3"/>
      <c r="CJ732" s="3"/>
      <c r="CK732" s="3"/>
      <c r="CL732" s="3"/>
      <c r="CM732" s="3"/>
      <c r="CN732" s="3"/>
    </row>
    <row r="733" spans="1:92" x14ac:dyDescent="0.3">
      <c r="A733" s="13"/>
      <c r="B733" s="3"/>
      <c r="C733" s="3"/>
      <c r="D733" s="3"/>
      <c r="E733" s="3"/>
      <c r="F733" s="3"/>
      <c r="G733" s="3"/>
      <c r="H733" s="3"/>
      <c r="I733" s="3"/>
      <c r="J733" s="1"/>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c r="BA733" s="3"/>
      <c r="BB733" s="3"/>
      <c r="BC733" s="3"/>
      <c r="BD733" s="3"/>
      <c r="BE733" s="3"/>
      <c r="BF733" s="3"/>
      <c r="BG733" s="3"/>
      <c r="BH733" s="3"/>
      <c r="BI733" s="3"/>
      <c r="BJ733" s="3"/>
      <c r="BK733" s="3"/>
      <c r="BL733" s="3"/>
      <c r="BM733" s="3"/>
      <c r="BN733" s="3"/>
      <c r="BO733" s="3"/>
      <c r="BP733" s="3"/>
      <c r="BQ733" s="3"/>
      <c r="BR733" s="3"/>
      <c r="BS733" s="3"/>
      <c r="BT733" s="3"/>
      <c r="BU733" s="3"/>
      <c r="BV733" s="3"/>
      <c r="BW733" s="3"/>
      <c r="BX733" s="3"/>
      <c r="BY733" s="3"/>
      <c r="BZ733" s="3"/>
      <c r="CA733" s="3"/>
      <c r="CB733" s="3"/>
      <c r="CC733" s="3"/>
      <c r="CD733" s="3"/>
      <c r="CE733" s="3"/>
      <c r="CF733" s="3"/>
      <c r="CG733" s="3"/>
      <c r="CH733" s="3"/>
      <c r="CI733" s="3"/>
      <c r="CJ733" s="3"/>
      <c r="CK733" s="3"/>
      <c r="CL733" s="3"/>
      <c r="CM733" s="3"/>
      <c r="CN733" s="3"/>
    </row>
    <row r="734" spans="1:92" x14ac:dyDescent="0.3">
      <c r="A734" s="13"/>
      <c r="B734" s="3"/>
      <c r="C734" s="3"/>
      <c r="D734" s="3"/>
      <c r="E734" s="3"/>
      <c r="F734" s="3"/>
      <c r="G734" s="3"/>
      <c r="H734" s="3"/>
      <c r="I734" s="3"/>
      <c r="J734" s="1"/>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c r="BA734" s="3"/>
      <c r="BB734" s="3"/>
      <c r="BC734" s="3"/>
      <c r="BD734" s="3"/>
      <c r="BE734" s="3"/>
      <c r="BF734" s="3"/>
      <c r="BG734" s="3"/>
      <c r="BH734" s="3"/>
      <c r="BI734" s="3"/>
      <c r="BJ734" s="3"/>
      <c r="BK734" s="3"/>
      <c r="BL734" s="3"/>
      <c r="BM734" s="3"/>
      <c r="BN734" s="3"/>
      <c r="BO734" s="3"/>
      <c r="BP734" s="3"/>
      <c r="BQ734" s="3"/>
      <c r="BR734" s="3"/>
      <c r="BS734" s="3"/>
      <c r="BT734" s="3"/>
      <c r="BU734" s="3"/>
      <c r="BV734" s="3"/>
      <c r="BW734" s="3"/>
      <c r="BX734" s="3"/>
      <c r="BY734" s="3"/>
      <c r="BZ734" s="3"/>
      <c r="CA734" s="3"/>
      <c r="CB734" s="3"/>
      <c r="CC734" s="3"/>
      <c r="CD734" s="3"/>
      <c r="CE734" s="3"/>
      <c r="CF734" s="3"/>
      <c r="CG734" s="3"/>
      <c r="CH734" s="3"/>
      <c r="CI734" s="3"/>
      <c r="CJ734" s="3"/>
      <c r="CK734" s="3"/>
      <c r="CL734" s="3"/>
      <c r="CM734" s="3"/>
      <c r="CN734" s="3"/>
    </row>
    <row r="735" spans="1:92" x14ac:dyDescent="0.3">
      <c r="A735" s="13"/>
      <c r="B735" s="3"/>
      <c r="C735" s="3"/>
      <c r="D735" s="3"/>
      <c r="E735" s="3"/>
      <c r="F735" s="3"/>
      <c r="G735" s="3"/>
      <c r="H735" s="3"/>
      <c r="I735" s="3"/>
      <c r="J735" s="1"/>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c r="AZ735" s="3"/>
      <c r="BA735" s="3"/>
      <c r="BB735" s="3"/>
      <c r="BC735" s="3"/>
      <c r="BD735" s="3"/>
      <c r="BE735" s="3"/>
      <c r="BF735" s="3"/>
      <c r="BG735" s="3"/>
      <c r="BH735" s="3"/>
      <c r="BI735" s="3"/>
      <c r="BJ735" s="3"/>
      <c r="BK735" s="3"/>
      <c r="BL735" s="3"/>
      <c r="BM735" s="3"/>
      <c r="BN735" s="3"/>
      <c r="BO735" s="3"/>
      <c r="BP735" s="3"/>
      <c r="BQ735" s="3"/>
      <c r="BR735" s="3"/>
      <c r="BS735" s="3"/>
      <c r="BT735" s="3"/>
      <c r="BU735" s="3"/>
      <c r="BV735" s="3"/>
      <c r="BW735" s="3"/>
      <c r="BX735" s="3"/>
      <c r="BY735" s="3"/>
      <c r="BZ735" s="3"/>
      <c r="CA735" s="3"/>
      <c r="CB735" s="3"/>
      <c r="CC735" s="3"/>
      <c r="CD735" s="3"/>
      <c r="CE735" s="3"/>
      <c r="CF735" s="3"/>
      <c r="CG735" s="3"/>
      <c r="CH735" s="3"/>
      <c r="CI735" s="3"/>
      <c r="CJ735" s="3"/>
      <c r="CK735" s="3"/>
      <c r="CL735" s="3"/>
      <c r="CM735" s="3"/>
      <c r="CN735" s="3"/>
    </row>
    <row r="736" spans="1:92" x14ac:dyDescent="0.3">
      <c r="A736" s="13"/>
      <c r="B736" s="3"/>
      <c r="C736" s="3"/>
      <c r="D736" s="3"/>
      <c r="E736" s="3"/>
      <c r="F736" s="3"/>
      <c r="G736" s="3"/>
      <c r="H736" s="3"/>
      <c r="I736" s="3"/>
      <c r="J736" s="1"/>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c r="AZ736" s="3"/>
      <c r="BA736" s="3"/>
      <c r="BB736" s="3"/>
      <c r="BC736" s="3"/>
      <c r="BD736" s="3"/>
      <c r="BE736" s="3"/>
      <c r="BF736" s="3"/>
      <c r="BG736" s="3"/>
      <c r="BH736" s="3"/>
      <c r="BI736" s="3"/>
      <c r="BJ736" s="3"/>
      <c r="BK736" s="3"/>
      <c r="BL736" s="3"/>
      <c r="BM736" s="3"/>
      <c r="BN736" s="3"/>
      <c r="BO736" s="3"/>
      <c r="BP736" s="3"/>
      <c r="BQ736" s="3"/>
      <c r="BR736" s="3"/>
      <c r="BS736" s="3"/>
      <c r="BT736" s="3"/>
      <c r="BU736" s="3"/>
      <c r="BV736" s="3"/>
      <c r="BW736" s="3"/>
      <c r="BX736" s="3"/>
      <c r="BY736" s="3"/>
      <c r="BZ736" s="3"/>
      <c r="CA736" s="3"/>
      <c r="CB736" s="3"/>
      <c r="CC736" s="3"/>
      <c r="CD736" s="3"/>
      <c r="CE736" s="3"/>
      <c r="CF736" s="3"/>
      <c r="CG736" s="3"/>
      <c r="CH736" s="3"/>
      <c r="CI736" s="3"/>
      <c r="CJ736" s="3"/>
      <c r="CK736" s="3"/>
      <c r="CL736" s="3"/>
      <c r="CM736" s="3"/>
      <c r="CN736" s="3"/>
    </row>
    <row r="737" spans="1:92" x14ac:dyDescent="0.3">
      <c r="A737" s="13"/>
      <c r="B737" s="3"/>
      <c r="C737" s="3"/>
      <c r="D737" s="3"/>
      <c r="E737" s="3"/>
      <c r="F737" s="3"/>
      <c r="G737" s="3"/>
      <c r="H737" s="3"/>
      <c r="I737" s="3"/>
      <c r="J737" s="1"/>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c r="BA737" s="3"/>
      <c r="BB737" s="3"/>
      <c r="BC737" s="3"/>
      <c r="BD737" s="3"/>
      <c r="BE737" s="3"/>
      <c r="BF737" s="3"/>
      <c r="BG737" s="3"/>
      <c r="BH737" s="3"/>
      <c r="BI737" s="3"/>
      <c r="BJ737" s="3"/>
      <c r="BK737" s="3"/>
      <c r="BL737" s="3"/>
      <c r="BM737" s="3"/>
      <c r="BN737" s="3"/>
      <c r="BO737" s="3"/>
      <c r="BP737" s="3"/>
      <c r="BQ737" s="3"/>
      <c r="BR737" s="3"/>
      <c r="BS737" s="3"/>
      <c r="BT737" s="3"/>
      <c r="BU737" s="3"/>
      <c r="BV737" s="3"/>
      <c r="BW737" s="3"/>
      <c r="BX737" s="3"/>
      <c r="BY737" s="3"/>
      <c r="BZ737" s="3"/>
      <c r="CA737" s="3"/>
      <c r="CB737" s="3"/>
      <c r="CC737" s="3"/>
      <c r="CD737" s="3"/>
      <c r="CE737" s="3"/>
      <c r="CF737" s="3"/>
      <c r="CG737" s="3"/>
      <c r="CH737" s="3"/>
      <c r="CI737" s="3"/>
      <c r="CJ737" s="3"/>
      <c r="CK737" s="3"/>
      <c r="CL737" s="3"/>
      <c r="CM737" s="3"/>
      <c r="CN737" s="3"/>
    </row>
    <row r="738" spans="1:92" x14ac:dyDescent="0.3">
      <c r="A738" s="13"/>
      <c r="B738" s="3"/>
      <c r="C738" s="3"/>
      <c r="D738" s="3"/>
      <c r="E738" s="3"/>
      <c r="F738" s="3"/>
      <c r="G738" s="3"/>
      <c r="H738" s="3"/>
      <c r="I738" s="3"/>
      <c r="J738" s="1"/>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c r="AZ738" s="3"/>
      <c r="BA738" s="3"/>
      <c r="BB738" s="3"/>
      <c r="BC738" s="3"/>
      <c r="BD738" s="3"/>
      <c r="BE738" s="3"/>
      <c r="BF738" s="3"/>
      <c r="BG738" s="3"/>
      <c r="BH738" s="3"/>
      <c r="BI738" s="3"/>
      <c r="BJ738" s="3"/>
      <c r="BK738" s="3"/>
      <c r="BL738" s="3"/>
      <c r="BM738" s="3"/>
      <c r="BN738" s="3"/>
      <c r="BO738" s="3"/>
      <c r="BP738" s="3"/>
      <c r="BQ738" s="3"/>
      <c r="BR738" s="3"/>
      <c r="BS738" s="3"/>
      <c r="BT738" s="3"/>
      <c r="BU738" s="3"/>
      <c r="BV738" s="3"/>
      <c r="BW738" s="3"/>
      <c r="BX738" s="3"/>
      <c r="BY738" s="3"/>
      <c r="BZ738" s="3"/>
      <c r="CA738" s="3"/>
      <c r="CB738" s="3"/>
      <c r="CC738" s="3"/>
      <c r="CD738" s="3"/>
      <c r="CE738" s="3"/>
      <c r="CF738" s="3"/>
      <c r="CG738" s="3"/>
      <c r="CH738" s="3"/>
      <c r="CI738" s="3"/>
      <c r="CJ738" s="3"/>
      <c r="CK738" s="3"/>
      <c r="CL738" s="3"/>
      <c r="CM738" s="3"/>
      <c r="CN738" s="3"/>
    </row>
    <row r="739" spans="1:92" x14ac:dyDescent="0.3">
      <c r="A739" s="13"/>
      <c r="B739" s="3"/>
      <c r="C739" s="3"/>
      <c r="D739" s="3"/>
      <c r="E739" s="3"/>
      <c r="F739" s="3"/>
      <c r="G739" s="3"/>
      <c r="H739" s="3"/>
      <c r="I739" s="3"/>
      <c r="J739" s="1"/>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c r="BA739" s="3"/>
      <c r="BB739" s="3"/>
      <c r="BC739" s="3"/>
      <c r="BD739" s="3"/>
      <c r="BE739" s="3"/>
      <c r="BF739" s="3"/>
      <c r="BG739" s="3"/>
      <c r="BH739" s="3"/>
      <c r="BI739" s="3"/>
      <c r="BJ739" s="3"/>
      <c r="BK739" s="3"/>
      <c r="BL739" s="3"/>
      <c r="BM739" s="3"/>
      <c r="BN739" s="3"/>
      <c r="BO739" s="3"/>
      <c r="BP739" s="3"/>
      <c r="BQ739" s="3"/>
      <c r="BR739" s="3"/>
      <c r="BS739" s="3"/>
      <c r="BT739" s="3"/>
      <c r="BU739" s="3"/>
      <c r="BV739" s="3"/>
      <c r="BW739" s="3"/>
      <c r="BX739" s="3"/>
      <c r="BY739" s="3"/>
      <c r="BZ739" s="3"/>
      <c r="CA739" s="3"/>
      <c r="CB739" s="3"/>
      <c r="CC739" s="3"/>
      <c r="CD739" s="3"/>
      <c r="CE739" s="3"/>
      <c r="CF739" s="3"/>
      <c r="CG739" s="3"/>
      <c r="CH739" s="3"/>
      <c r="CI739" s="3"/>
      <c r="CJ739" s="3"/>
      <c r="CK739" s="3"/>
      <c r="CL739" s="3"/>
      <c r="CM739" s="3"/>
      <c r="CN739" s="3"/>
    </row>
    <row r="740" spans="1:92" x14ac:dyDescent="0.3">
      <c r="A740" s="13"/>
      <c r="B740" s="3"/>
      <c r="C740" s="3"/>
      <c r="D740" s="3"/>
      <c r="E740" s="3"/>
      <c r="F740" s="3"/>
      <c r="G740" s="3"/>
      <c r="H740" s="3"/>
      <c r="I740" s="3"/>
      <c r="J740" s="1"/>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c r="AZ740" s="3"/>
      <c r="BA740" s="3"/>
      <c r="BB740" s="3"/>
      <c r="BC740" s="3"/>
      <c r="BD740" s="3"/>
      <c r="BE740" s="3"/>
      <c r="BF740" s="3"/>
      <c r="BG740" s="3"/>
      <c r="BH740" s="3"/>
      <c r="BI740" s="3"/>
      <c r="BJ740" s="3"/>
      <c r="BK740" s="3"/>
      <c r="BL740" s="3"/>
      <c r="BM740" s="3"/>
      <c r="BN740" s="3"/>
      <c r="BO740" s="3"/>
      <c r="BP740" s="3"/>
      <c r="BQ740" s="3"/>
      <c r="BR740" s="3"/>
      <c r="BS740" s="3"/>
      <c r="BT740" s="3"/>
      <c r="BU740" s="3"/>
      <c r="BV740" s="3"/>
      <c r="BW740" s="3"/>
      <c r="BX740" s="3"/>
      <c r="BY740" s="3"/>
      <c r="BZ740" s="3"/>
      <c r="CA740" s="3"/>
      <c r="CB740" s="3"/>
      <c r="CC740" s="3"/>
      <c r="CD740" s="3"/>
      <c r="CE740" s="3"/>
      <c r="CF740" s="3"/>
      <c r="CG740" s="3"/>
      <c r="CH740" s="3"/>
      <c r="CI740" s="3"/>
      <c r="CJ740" s="3"/>
      <c r="CK740" s="3"/>
      <c r="CL740" s="3"/>
      <c r="CM740" s="3"/>
      <c r="CN740" s="3"/>
    </row>
    <row r="741" spans="1:92" x14ac:dyDescent="0.3">
      <c r="A741" s="13"/>
      <c r="B741" s="3"/>
      <c r="C741" s="3"/>
      <c r="D741" s="3"/>
      <c r="E741" s="3"/>
      <c r="F741" s="3"/>
      <c r="G741" s="3"/>
      <c r="H741" s="3"/>
      <c r="I741" s="3"/>
      <c r="J741" s="1"/>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c r="BA741" s="3"/>
      <c r="BB741" s="3"/>
      <c r="BC741" s="3"/>
      <c r="BD741" s="3"/>
      <c r="BE741" s="3"/>
      <c r="BF741" s="3"/>
      <c r="BG741" s="3"/>
      <c r="BH741" s="3"/>
      <c r="BI741" s="3"/>
      <c r="BJ741" s="3"/>
      <c r="BK741" s="3"/>
      <c r="BL741" s="3"/>
      <c r="BM741" s="3"/>
      <c r="BN741" s="3"/>
      <c r="BO741" s="3"/>
      <c r="BP741" s="3"/>
      <c r="BQ741" s="3"/>
      <c r="BR741" s="3"/>
      <c r="BS741" s="3"/>
      <c r="BT741" s="3"/>
      <c r="BU741" s="3"/>
      <c r="BV741" s="3"/>
      <c r="BW741" s="3"/>
      <c r="BX741" s="3"/>
      <c r="BY741" s="3"/>
      <c r="BZ741" s="3"/>
      <c r="CA741" s="3"/>
      <c r="CB741" s="3"/>
      <c r="CC741" s="3"/>
      <c r="CD741" s="3"/>
      <c r="CE741" s="3"/>
      <c r="CF741" s="3"/>
      <c r="CG741" s="3"/>
      <c r="CH741" s="3"/>
      <c r="CI741" s="3"/>
      <c r="CJ741" s="3"/>
      <c r="CK741" s="3"/>
      <c r="CL741" s="3"/>
      <c r="CM741" s="3"/>
      <c r="CN741" s="3"/>
    </row>
    <row r="742" spans="1:92" x14ac:dyDescent="0.3">
      <c r="A742" s="13"/>
      <c r="B742" s="3"/>
      <c r="C742" s="3"/>
      <c r="D742" s="3"/>
      <c r="E742" s="3"/>
      <c r="F742" s="3"/>
      <c r="G742" s="3"/>
      <c r="H742" s="3"/>
      <c r="I742" s="3"/>
      <c r="J742" s="1"/>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c r="BA742" s="3"/>
      <c r="BB742" s="3"/>
      <c r="BC742" s="3"/>
      <c r="BD742" s="3"/>
      <c r="BE742" s="3"/>
      <c r="BF742" s="3"/>
      <c r="BG742" s="3"/>
      <c r="BH742" s="3"/>
      <c r="BI742" s="3"/>
      <c r="BJ742" s="3"/>
      <c r="BK742" s="3"/>
      <c r="BL742" s="3"/>
      <c r="BM742" s="3"/>
      <c r="BN742" s="3"/>
      <c r="BO742" s="3"/>
      <c r="BP742" s="3"/>
      <c r="BQ742" s="3"/>
      <c r="BR742" s="3"/>
      <c r="BS742" s="3"/>
      <c r="BT742" s="3"/>
      <c r="BU742" s="3"/>
      <c r="BV742" s="3"/>
      <c r="BW742" s="3"/>
      <c r="BX742" s="3"/>
      <c r="BY742" s="3"/>
      <c r="BZ742" s="3"/>
      <c r="CA742" s="3"/>
      <c r="CB742" s="3"/>
      <c r="CC742" s="3"/>
      <c r="CD742" s="3"/>
      <c r="CE742" s="3"/>
      <c r="CF742" s="3"/>
      <c r="CG742" s="3"/>
      <c r="CH742" s="3"/>
      <c r="CI742" s="3"/>
      <c r="CJ742" s="3"/>
      <c r="CK742" s="3"/>
      <c r="CL742" s="3"/>
      <c r="CM742" s="3"/>
      <c r="CN742" s="3"/>
    </row>
    <row r="743" spans="1:92" x14ac:dyDescent="0.3">
      <c r="A743" s="13"/>
      <c r="B743" s="3"/>
      <c r="C743" s="3"/>
      <c r="D743" s="3"/>
      <c r="E743" s="3"/>
      <c r="F743" s="3"/>
      <c r="G743" s="3"/>
      <c r="H743" s="3"/>
      <c r="I743" s="3"/>
      <c r="J743" s="1"/>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c r="AZ743" s="3"/>
      <c r="BA743" s="3"/>
      <c r="BB743" s="3"/>
      <c r="BC743" s="3"/>
      <c r="BD743" s="3"/>
      <c r="BE743" s="3"/>
      <c r="BF743" s="3"/>
      <c r="BG743" s="3"/>
      <c r="BH743" s="3"/>
      <c r="BI743" s="3"/>
      <c r="BJ743" s="3"/>
      <c r="BK743" s="3"/>
      <c r="BL743" s="3"/>
      <c r="BM743" s="3"/>
      <c r="BN743" s="3"/>
      <c r="BO743" s="3"/>
      <c r="BP743" s="3"/>
      <c r="BQ743" s="3"/>
      <c r="BR743" s="3"/>
      <c r="BS743" s="3"/>
      <c r="BT743" s="3"/>
      <c r="BU743" s="3"/>
      <c r="BV743" s="3"/>
      <c r="BW743" s="3"/>
      <c r="BX743" s="3"/>
      <c r="BY743" s="3"/>
      <c r="BZ743" s="3"/>
      <c r="CA743" s="3"/>
      <c r="CB743" s="3"/>
      <c r="CC743" s="3"/>
      <c r="CD743" s="3"/>
      <c r="CE743" s="3"/>
      <c r="CF743" s="3"/>
      <c r="CG743" s="3"/>
      <c r="CH743" s="3"/>
      <c r="CI743" s="3"/>
      <c r="CJ743" s="3"/>
      <c r="CK743" s="3"/>
      <c r="CL743" s="3"/>
      <c r="CM743" s="3"/>
      <c r="CN743" s="3"/>
    </row>
    <row r="744" spans="1:92" x14ac:dyDescent="0.3">
      <c r="A744" s="13"/>
      <c r="B744" s="3"/>
      <c r="C744" s="3"/>
      <c r="D744" s="3"/>
      <c r="E744" s="3"/>
      <c r="F744" s="3"/>
      <c r="G744" s="3"/>
      <c r="H744" s="3"/>
      <c r="I744" s="3"/>
      <c r="J744" s="1"/>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c r="BA744" s="3"/>
      <c r="BB744" s="3"/>
      <c r="BC744" s="3"/>
      <c r="BD744" s="3"/>
      <c r="BE744" s="3"/>
      <c r="BF744" s="3"/>
      <c r="BG744" s="3"/>
      <c r="BH744" s="3"/>
      <c r="BI744" s="3"/>
      <c r="BJ744" s="3"/>
      <c r="BK744" s="3"/>
      <c r="BL744" s="3"/>
      <c r="BM744" s="3"/>
      <c r="BN744" s="3"/>
      <c r="BO744" s="3"/>
      <c r="BP744" s="3"/>
      <c r="BQ744" s="3"/>
      <c r="BR744" s="3"/>
      <c r="BS744" s="3"/>
      <c r="BT744" s="3"/>
      <c r="BU744" s="3"/>
      <c r="BV744" s="3"/>
      <c r="BW744" s="3"/>
      <c r="BX744" s="3"/>
      <c r="BY744" s="3"/>
      <c r="BZ744" s="3"/>
      <c r="CA744" s="3"/>
      <c r="CB744" s="3"/>
      <c r="CC744" s="3"/>
      <c r="CD744" s="3"/>
      <c r="CE744" s="3"/>
      <c r="CF744" s="3"/>
      <c r="CG744" s="3"/>
      <c r="CH744" s="3"/>
      <c r="CI744" s="3"/>
      <c r="CJ744" s="3"/>
      <c r="CK744" s="3"/>
      <c r="CL744" s="3"/>
      <c r="CM744" s="3"/>
      <c r="CN744" s="3"/>
    </row>
    <row r="745" spans="1:92" x14ac:dyDescent="0.3">
      <c r="A745" s="13"/>
      <c r="B745" s="3"/>
      <c r="C745" s="3"/>
      <c r="D745" s="3"/>
      <c r="E745" s="3"/>
      <c r="F745" s="3"/>
      <c r="G745" s="3"/>
      <c r="H745" s="3"/>
      <c r="I745" s="3"/>
      <c r="J745" s="1"/>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c r="AZ745" s="3"/>
      <c r="BA745" s="3"/>
      <c r="BB745" s="3"/>
      <c r="BC745" s="3"/>
      <c r="BD745" s="3"/>
      <c r="BE745" s="3"/>
      <c r="BF745" s="3"/>
      <c r="BG745" s="3"/>
      <c r="BH745" s="3"/>
      <c r="BI745" s="3"/>
      <c r="BJ745" s="3"/>
      <c r="BK745" s="3"/>
      <c r="BL745" s="3"/>
      <c r="BM745" s="3"/>
      <c r="BN745" s="3"/>
      <c r="BO745" s="3"/>
      <c r="BP745" s="3"/>
      <c r="BQ745" s="3"/>
      <c r="BR745" s="3"/>
      <c r="BS745" s="3"/>
      <c r="BT745" s="3"/>
      <c r="BU745" s="3"/>
      <c r="BV745" s="3"/>
      <c r="BW745" s="3"/>
      <c r="BX745" s="3"/>
      <c r="BY745" s="3"/>
      <c r="BZ745" s="3"/>
      <c r="CA745" s="3"/>
      <c r="CB745" s="3"/>
      <c r="CC745" s="3"/>
      <c r="CD745" s="3"/>
      <c r="CE745" s="3"/>
      <c r="CF745" s="3"/>
      <c r="CG745" s="3"/>
      <c r="CH745" s="3"/>
      <c r="CI745" s="3"/>
      <c r="CJ745" s="3"/>
      <c r="CK745" s="3"/>
      <c r="CL745" s="3"/>
      <c r="CM745" s="3"/>
      <c r="CN745" s="3"/>
    </row>
    <row r="746" spans="1:92" x14ac:dyDescent="0.3">
      <c r="A746" s="13"/>
      <c r="B746" s="3"/>
      <c r="C746" s="3"/>
      <c r="D746" s="3"/>
      <c r="E746" s="3"/>
      <c r="F746" s="3"/>
      <c r="G746" s="3"/>
      <c r="H746" s="3"/>
      <c r="I746" s="3"/>
      <c r="J746" s="1"/>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c r="AZ746" s="3"/>
      <c r="BA746" s="3"/>
      <c r="BB746" s="3"/>
      <c r="BC746" s="3"/>
      <c r="BD746" s="3"/>
      <c r="BE746" s="3"/>
      <c r="BF746" s="3"/>
      <c r="BG746" s="3"/>
      <c r="BH746" s="3"/>
      <c r="BI746" s="3"/>
      <c r="BJ746" s="3"/>
      <c r="BK746" s="3"/>
      <c r="BL746" s="3"/>
      <c r="BM746" s="3"/>
      <c r="BN746" s="3"/>
      <c r="BO746" s="3"/>
      <c r="BP746" s="3"/>
      <c r="BQ746" s="3"/>
      <c r="BR746" s="3"/>
      <c r="BS746" s="3"/>
      <c r="BT746" s="3"/>
      <c r="BU746" s="3"/>
      <c r="BV746" s="3"/>
      <c r="BW746" s="3"/>
      <c r="BX746" s="3"/>
      <c r="BY746" s="3"/>
      <c r="BZ746" s="3"/>
      <c r="CA746" s="3"/>
      <c r="CB746" s="3"/>
      <c r="CC746" s="3"/>
      <c r="CD746" s="3"/>
      <c r="CE746" s="3"/>
      <c r="CF746" s="3"/>
      <c r="CG746" s="3"/>
      <c r="CH746" s="3"/>
      <c r="CI746" s="3"/>
      <c r="CJ746" s="3"/>
      <c r="CK746" s="3"/>
      <c r="CL746" s="3"/>
      <c r="CM746" s="3"/>
      <c r="CN746" s="3"/>
    </row>
    <row r="747" spans="1:92" x14ac:dyDescent="0.3">
      <c r="A747" s="13"/>
      <c r="B747" s="3"/>
      <c r="C747" s="3"/>
      <c r="D747" s="3"/>
      <c r="E747" s="3"/>
      <c r="F747" s="3"/>
      <c r="G747" s="3"/>
      <c r="H747" s="3"/>
      <c r="I747" s="3"/>
      <c r="J747" s="1"/>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c r="AZ747" s="3"/>
      <c r="BA747" s="3"/>
      <c r="BB747" s="3"/>
      <c r="BC747" s="3"/>
      <c r="BD747" s="3"/>
      <c r="BE747" s="3"/>
      <c r="BF747" s="3"/>
      <c r="BG747" s="3"/>
      <c r="BH747" s="3"/>
      <c r="BI747" s="3"/>
      <c r="BJ747" s="3"/>
      <c r="BK747" s="3"/>
      <c r="BL747" s="3"/>
      <c r="BM747" s="3"/>
      <c r="BN747" s="3"/>
      <c r="BO747" s="3"/>
      <c r="BP747" s="3"/>
      <c r="BQ747" s="3"/>
      <c r="BR747" s="3"/>
      <c r="BS747" s="3"/>
      <c r="BT747" s="3"/>
      <c r="BU747" s="3"/>
      <c r="BV747" s="3"/>
      <c r="BW747" s="3"/>
      <c r="BX747" s="3"/>
      <c r="BY747" s="3"/>
      <c r="BZ747" s="3"/>
      <c r="CA747" s="3"/>
      <c r="CB747" s="3"/>
      <c r="CC747" s="3"/>
      <c r="CD747" s="3"/>
      <c r="CE747" s="3"/>
      <c r="CF747" s="3"/>
      <c r="CG747" s="3"/>
      <c r="CH747" s="3"/>
      <c r="CI747" s="3"/>
      <c r="CJ747" s="3"/>
      <c r="CK747" s="3"/>
      <c r="CL747" s="3"/>
      <c r="CM747" s="3"/>
      <c r="CN747" s="3"/>
    </row>
    <row r="748" spans="1:92" x14ac:dyDescent="0.3">
      <c r="A748" s="13"/>
      <c r="B748" s="3"/>
      <c r="C748" s="3"/>
      <c r="D748" s="3"/>
      <c r="E748" s="3"/>
      <c r="F748" s="3"/>
      <c r="G748" s="3"/>
      <c r="H748" s="3"/>
      <c r="I748" s="3"/>
      <c r="J748" s="1"/>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c r="AZ748" s="3"/>
      <c r="BA748" s="3"/>
      <c r="BB748" s="3"/>
      <c r="BC748" s="3"/>
      <c r="BD748" s="3"/>
      <c r="BE748" s="3"/>
      <c r="BF748" s="3"/>
      <c r="BG748" s="3"/>
      <c r="BH748" s="3"/>
      <c r="BI748" s="3"/>
      <c r="BJ748" s="3"/>
      <c r="BK748" s="3"/>
      <c r="BL748" s="3"/>
      <c r="BM748" s="3"/>
      <c r="BN748" s="3"/>
      <c r="BO748" s="3"/>
      <c r="BP748" s="3"/>
      <c r="BQ748" s="3"/>
      <c r="BR748" s="3"/>
      <c r="BS748" s="3"/>
      <c r="BT748" s="3"/>
      <c r="BU748" s="3"/>
      <c r="BV748" s="3"/>
      <c r="BW748" s="3"/>
      <c r="BX748" s="3"/>
      <c r="BY748" s="3"/>
      <c r="BZ748" s="3"/>
      <c r="CA748" s="3"/>
      <c r="CB748" s="3"/>
      <c r="CC748" s="3"/>
      <c r="CD748" s="3"/>
      <c r="CE748" s="3"/>
      <c r="CF748" s="3"/>
      <c r="CG748" s="3"/>
      <c r="CH748" s="3"/>
      <c r="CI748" s="3"/>
      <c r="CJ748" s="3"/>
      <c r="CK748" s="3"/>
      <c r="CL748" s="3"/>
      <c r="CM748" s="3"/>
      <c r="CN748" s="3"/>
    </row>
    <row r="749" spans="1:92" x14ac:dyDescent="0.3">
      <c r="A749" s="13"/>
      <c r="B749" s="3"/>
      <c r="C749" s="3"/>
      <c r="D749" s="3"/>
      <c r="E749" s="3"/>
      <c r="F749" s="3"/>
      <c r="G749" s="3"/>
      <c r="H749" s="3"/>
      <c r="I749" s="3"/>
      <c r="J749" s="1"/>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c r="AZ749" s="3"/>
      <c r="BA749" s="3"/>
      <c r="BB749" s="3"/>
      <c r="BC749" s="3"/>
      <c r="BD749" s="3"/>
      <c r="BE749" s="3"/>
      <c r="BF749" s="3"/>
      <c r="BG749" s="3"/>
      <c r="BH749" s="3"/>
      <c r="BI749" s="3"/>
      <c r="BJ749" s="3"/>
      <c r="BK749" s="3"/>
      <c r="BL749" s="3"/>
      <c r="BM749" s="3"/>
      <c r="BN749" s="3"/>
      <c r="BO749" s="3"/>
      <c r="BP749" s="3"/>
      <c r="BQ749" s="3"/>
      <c r="BR749" s="3"/>
      <c r="BS749" s="3"/>
      <c r="BT749" s="3"/>
      <c r="BU749" s="3"/>
      <c r="BV749" s="3"/>
      <c r="BW749" s="3"/>
      <c r="BX749" s="3"/>
      <c r="BY749" s="3"/>
      <c r="BZ749" s="3"/>
      <c r="CA749" s="3"/>
      <c r="CB749" s="3"/>
      <c r="CC749" s="3"/>
      <c r="CD749" s="3"/>
      <c r="CE749" s="3"/>
      <c r="CF749" s="3"/>
      <c r="CG749" s="3"/>
      <c r="CH749" s="3"/>
      <c r="CI749" s="3"/>
      <c r="CJ749" s="3"/>
      <c r="CK749" s="3"/>
      <c r="CL749" s="3"/>
      <c r="CM749" s="3"/>
      <c r="CN749" s="3"/>
    </row>
    <row r="750" spans="1:92" x14ac:dyDescent="0.3">
      <c r="A750" s="13"/>
      <c r="B750" s="3"/>
      <c r="C750" s="3"/>
      <c r="D750" s="3"/>
      <c r="E750" s="3"/>
      <c r="F750" s="3"/>
      <c r="G750" s="3"/>
      <c r="H750" s="3"/>
      <c r="I750" s="3"/>
      <c r="J750" s="1"/>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c r="AZ750" s="3"/>
      <c r="BA750" s="3"/>
      <c r="BB750" s="3"/>
      <c r="BC750" s="3"/>
      <c r="BD750" s="3"/>
      <c r="BE750" s="3"/>
      <c r="BF750" s="3"/>
      <c r="BG750" s="3"/>
      <c r="BH750" s="3"/>
      <c r="BI750" s="3"/>
      <c r="BJ750" s="3"/>
      <c r="BK750" s="3"/>
      <c r="BL750" s="3"/>
      <c r="BM750" s="3"/>
      <c r="BN750" s="3"/>
      <c r="BO750" s="3"/>
      <c r="BP750" s="3"/>
      <c r="BQ750" s="3"/>
      <c r="BR750" s="3"/>
      <c r="BS750" s="3"/>
      <c r="BT750" s="3"/>
      <c r="BU750" s="3"/>
      <c r="BV750" s="3"/>
      <c r="BW750" s="3"/>
      <c r="BX750" s="3"/>
      <c r="BY750" s="3"/>
      <c r="BZ750" s="3"/>
      <c r="CA750" s="3"/>
      <c r="CB750" s="3"/>
      <c r="CC750" s="3"/>
      <c r="CD750" s="3"/>
      <c r="CE750" s="3"/>
      <c r="CF750" s="3"/>
      <c r="CG750" s="3"/>
      <c r="CH750" s="3"/>
      <c r="CI750" s="3"/>
      <c r="CJ750" s="3"/>
      <c r="CK750" s="3"/>
      <c r="CL750" s="3"/>
      <c r="CM750" s="3"/>
      <c r="CN750" s="3"/>
    </row>
    <row r="751" spans="1:92" x14ac:dyDescent="0.3">
      <c r="A751" s="13"/>
      <c r="B751" s="3"/>
      <c r="C751" s="3"/>
      <c r="D751" s="3"/>
      <c r="E751" s="3"/>
      <c r="F751" s="3"/>
      <c r="G751" s="3"/>
      <c r="H751" s="3"/>
      <c r="I751" s="3"/>
      <c r="J751" s="1"/>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c r="AZ751" s="3"/>
      <c r="BA751" s="3"/>
      <c r="BB751" s="3"/>
      <c r="BC751" s="3"/>
      <c r="BD751" s="3"/>
      <c r="BE751" s="3"/>
      <c r="BF751" s="3"/>
      <c r="BG751" s="3"/>
      <c r="BH751" s="3"/>
      <c r="BI751" s="3"/>
      <c r="BJ751" s="3"/>
      <c r="BK751" s="3"/>
      <c r="BL751" s="3"/>
      <c r="BM751" s="3"/>
      <c r="BN751" s="3"/>
      <c r="BO751" s="3"/>
      <c r="BP751" s="3"/>
      <c r="BQ751" s="3"/>
      <c r="BR751" s="3"/>
      <c r="BS751" s="3"/>
      <c r="BT751" s="3"/>
      <c r="BU751" s="3"/>
      <c r="BV751" s="3"/>
      <c r="BW751" s="3"/>
      <c r="BX751" s="3"/>
      <c r="BY751" s="3"/>
      <c r="BZ751" s="3"/>
      <c r="CA751" s="3"/>
      <c r="CB751" s="3"/>
      <c r="CC751" s="3"/>
      <c r="CD751" s="3"/>
      <c r="CE751" s="3"/>
      <c r="CF751" s="3"/>
      <c r="CG751" s="3"/>
      <c r="CH751" s="3"/>
      <c r="CI751" s="3"/>
      <c r="CJ751" s="3"/>
      <c r="CK751" s="3"/>
      <c r="CL751" s="3"/>
      <c r="CM751" s="3"/>
      <c r="CN751" s="3"/>
    </row>
    <row r="752" spans="1:92" x14ac:dyDescent="0.3">
      <c r="A752" s="13"/>
      <c r="B752" s="3"/>
      <c r="C752" s="3"/>
      <c r="D752" s="3"/>
      <c r="E752" s="3"/>
      <c r="F752" s="3"/>
      <c r="G752" s="3"/>
      <c r="H752" s="3"/>
      <c r="I752" s="3"/>
      <c r="J752" s="1"/>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c r="AZ752" s="3"/>
      <c r="BA752" s="3"/>
      <c r="BB752" s="3"/>
      <c r="BC752" s="3"/>
      <c r="BD752" s="3"/>
      <c r="BE752" s="3"/>
      <c r="BF752" s="3"/>
      <c r="BG752" s="3"/>
      <c r="BH752" s="3"/>
      <c r="BI752" s="3"/>
      <c r="BJ752" s="3"/>
      <c r="BK752" s="3"/>
      <c r="BL752" s="3"/>
      <c r="BM752" s="3"/>
      <c r="BN752" s="3"/>
      <c r="BO752" s="3"/>
      <c r="BP752" s="3"/>
      <c r="BQ752" s="3"/>
      <c r="BR752" s="3"/>
      <c r="BS752" s="3"/>
      <c r="BT752" s="3"/>
      <c r="BU752" s="3"/>
      <c r="BV752" s="3"/>
      <c r="BW752" s="3"/>
      <c r="BX752" s="3"/>
      <c r="BY752" s="3"/>
      <c r="BZ752" s="3"/>
      <c r="CA752" s="3"/>
      <c r="CB752" s="3"/>
      <c r="CC752" s="3"/>
      <c r="CD752" s="3"/>
      <c r="CE752" s="3"/>
      <c r="CF752" s="3"/>
      <c r="CG752" s="3"/>
      <c r="CH752" s="3"/>
      <c r="CI752" s="3"/>
      <c r="CJ752" s="3"/>
      <c r="CK752" s="3"/>
      <c r="CL752" s="3"/>
      <c r="CM752" s="3"/>
      <c r="CN752" s="3"/>
    </row>
    <row r="753" spans="1:92" x14ac:dyDescent="0.3">
      <c r="A753" s="13"/>
      <c r="B753" s="3"/>
      <c r="C753" s="3"/>
      <c r="D753" s="3"/>
      <c r="E753" s="3"/>
      <c r="F753" s="3"/>
      <c r="G753" s="3"/>
      <c r="H753" s="3"/>
      <c r="I753" s="3"/>
      <c r="J753" s="1"/>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c r="AZ753" s="3"/>
      <c r="BA753" s="3"/>
      <c r="BB753" s="3"/>
      <c r="BC753" s="3"/>
      <c r="BD753" s="3"/>
      <c r="BE753" s="3"/>
      <c r="BF753" s="3"/>
      <c r="BG753" s="3"/>
      <c r="BH753" s="3"/>
      <c r="BI753" s="3"/>
      <c r="BJ753" s="3"/>
      <c r="BK753" s="3"/>
      <c r="BL753" s="3"/>
      <c r="BM753" s="3"/>
      <c r="BN753" s="3"/>
      <c r="BO753" s="3"/>
      <c r="BP753" s="3"/>
      <c r="BQ753" s="3"/>
      <c r="BR753" s="3"/>
      <c r="BS753" s="3"/>
      <c r="BT753" s="3"/>
      <c r="BU753" s="3"/>
      <c r="BV753" s="3"/>
      <c r="BW753" s="3"/>
      <c r="BX753" s="3"/>
      <c r="BY753" s="3"/>
      <c r="BZ753" s="3"/>
      <c r="CA753" s="3"/>
      <c r="CB753" s="3"/>
      <c r="CC753" s="3"/>
      <c r="CD753" s="3"/>
      <c r="CE753" s="3"/>
      <c r="CF753" s="3"/>
      <c r="CG753" s="3"/>
      <c r="CH753" s="3"/>
      <c r="CI753" s="3"/>
      <c r="CJ753" s="3"/>
      <c r="CK753" s="3"/>
      <c r="CL753" s="3"/>
      <c r="CM753" s="3"/>
      <c r="CN753" s="3"/>
    </row>
    <row r="754" spans="1:92" x14ac:dyDescent="0.3">
      <c r="A754" s="13"/>
      <c r="B754" s="3"/>
      <c r="C754" s="3"/>
      <c r="D754" s="3"/>
      <c r="E754" s="3"/>
      <c r="F754" s="3"/>
      <c r="G754" s="3"/>
      <c r="H754" s="3"/>
      <c r="I754" s="3"/>
      <c r="J754" s="1"/>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c r="AZ754" s="3"/>
      <c r="BA754" s="3"/>
      <c r="BB754" s="3"/>
      <c r="BC754" s="3"/>
      <c r="BD754" s="3"/>
      <c r="BE754" s="3"/>
      <c r="BF754" s="3"/>
      <c r="BG754" s="3"/>
      <c r="BH754" s="3"/>
      <c r="BI754" s="3"/>
      <c r="BJ754" s="3"/>
      <c r="BK754" s="3"/>
      <c r="BL754" s="3"/>
      <c r="BM754" s="3"/>
      <c r="BN754" s="3"/>
      <c r="BO754" s="3"/>
      <c r="BP754" s="3"/>
      <c r="BQ754" s="3"/>
      <c r="BR754" s="3"/>
      <c r="BS754" s="3"/>
      <c r="BT754" s="3"/>
      <c r="BU754" s="3"/>
      <c r="BV754" s="3"/>
      <c r="BW754" s="3"/>
      <c r="BX754" s="3"/>
      <c r="BY754" s="3"/>
      <c r="BZ754" s="3"/>
      <c r="CA754" s="3"/>
      <c r="CB754" s="3"/>
      <c r="CC754" s="3"/>
      <c r="CD754" s="3"/>
      <c r="CE754" s="3"/>
      <c r="CF754" s="3"/>
      <c r="CG754" s="3"/>
      <c r="CH754" s="3"/>
      <c r="CI754" s="3"/>
      <c r="CJ754" s="3"/>
      <c r="CK754" s="3"/>
      <c r="CL754" s="3"/>
      <c r="CM754" s="3"/>
      <c r="CN754" s="3"/>
    </row>
    <row r="755" spans="1:92" x14ac:dyDescent="0.3">
      <c r="A755" s="13"/>
      <c r="B755" s="3"/>
      <c r="C755" s="3"/>
      <c r="D755" s="3"/>
      <c r="E755" s="3"/>
      <c r="F755" s="3"/>
      <c r="G755" s="3"/>
      <c r="H755" s="3"/>
      <c r="I755" s="3"/>
      <c r="J755" s="1"/>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c r="AZ755" s="3"/>
      <c r="BA755" s="3"/>
      <c r="BB755" s="3"/>
      <c r="BC755" s="3"/>
      <c r="BD755" s="3"/>
      <c r="BE755" s="3"/>
      <c r="BF755" s="3"/>
      <c r="BG755" s="3"/>
      <c r="BH755" s="3"/>
      <c r="BI755" s="3"/>
      <c r="BJ755" s="3"/>
      <c r="BK755" s="3"/>
      <c r="BL755" s="3"/>
      <c r="BM755" s="3"/>
      <c r="BN755" s="3"/>
      <c r="BO755" s="3"/>
      <c r="BP755" s="3"/>
      <c r="BQ755" s="3"/>
      <c r="BR755" s="3"/>
      <c r="BS755" s="3"/>
      <c r="BT755" s="3"/>
      <c r="BU755" s="3"/>
      <c r="BV755" s="3"/>
      <c r="BW755" s="3"/>
      <c r="BX755" s="3"/>
      <c r="BY755" s="3"/>
      <c r="BZ755" s="3"/>
      <c r="CA755" s="3"/>
      <c r="CB755" s="3"/>
      <c r="CC755" s="3"/>
      <c r="CD755" s="3"/>
      <c r="CE755" s="3"/>
      <c r="CF755" s="3"/>
      <c r="CG755" s="3"/>
      <c r="CH755" s="3"/>
      <c r="CI755" s="3"/>
      <c r="CJ755" s="3"/>
      <c r="CK755" s="3"/>
      <c r="CL755" s="3"/>
      <c r="CM755" s="3"/>
      <c r="CN755" s="3"/>
    </row>
    <row r="756" spans="1:92" x14ac:dyDescent="0.3">
      <c r="A756" s="13"/>
      <c r="B756" s="3"/>
      <c r="C756" s="3"/>
      <c r="D756" s="3"/>
      <c r="E756" s="3"/>
      <c r="F756" s="3"/>
      <c r="G756" s="3"/>
      <c r="H756" s="3"/>
      <c r="I756" s="3"/>
      <c r="J756" s="1"/>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c r="AZ756" s="3"/>
      <c r="BA756" s="3"/>
      <c r="BB756" s="3"/>
      <c r="BC756" s="3"/>
      <c r="BD756" s="3"/>
      <c r="BE756" s="3"/>
      <c r="BF756" s="3"/>
      <c r="BG756" s="3"/>
      <c r="BH756" s="3"/>
      <c r="BI756" s="3"/>
      <c r="BJ756" s="3"/>
      <c r="BK756" s="3"/>
      <c r="BL756" s="3"/>
      <c r="BM756" s="3"/>
      <c r="BN756" s="3"/>
      <c r="BO756" s="3"/>
      <c r="BP756" s="3"/>
      <c r="BQ756" s="3"/>
      <c r="BR756" s="3"/>
      <c r="BS756" s="3"/>
      <c r="BT756" s="3"/>
      <c r="BU756" s="3"/>
      <c r="BV756" s="3"/>
      <c r="BW756" s="3"/>
      <c r="BX756" s="3"/>
      <c r="BY756" s="3"/>
      <c r="BZ756" s="3"/>
      <c r="CA756" s="3"/>
      <c r="CB756" s="3"/>
      <c r="CC756" s="3"/>
      <c r="CD756" s="3"/>
      <c r="CE756" s="3"/>
      <c r="CF756" s="3"/>
      <c r="CG756" s="3"/>
      <c r="CH756" s="3"/>
      <c r="CI756" s="3"/>
      <c r="CJ756" s="3"/>
      <c r="CK756" s="3"/>
      <c r="CL756" s="3"/>
      <c r="CM756" s="3"/>
      <c r="CN756" s="3"/>
    </row>
    <row r="757" spans="1:92" x14ac:dyDescent="0.3">
      <c r="A757" s="13"/>
      <c r="B757" s="3"/>
      <c r="C757" s="3"/>
      <c r="D757" s="3"/>
      <c r="E757" s="3"/>
      <c r="F757" s="3"/>
      <c r="G757" s="3"/>
      <c r="H757" s="3"/>
      <c r="I757" s="3"/>
      <c r="J757" s="1"/>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c r="AZ757" s="3"/>
      <c r="BA757" s="3"/>
      <c r="BB757" s="3"/>
      <c r="BC757" s="3"/>
      <c r="BD757" s="3"/>
      <c r="BE757" s="3"/>
      <c r="BF757" s="3"/>
      <c r="BG757" s="3"/>
      <c r="BH757" s="3"/>
      <c r="BI757" s="3"/>
      <c r="BJ757" s="3"/>
      <c r="BK757" s="3"/>
      <c r="BL757" s="3"/>
      <c r="BM757" s="3"/>
      <c r="BN757" s="3"/>
      <c r="BO757" s="3"/>
      <c r="BP757" s="3"/>
      <c r="BQ757" s="3"/>
      <c r="BR757" s="3"/>
      <c r="BS757" s="3"/>
      <c r="BT757" s="3"/>
      <c r="BU757" s="3"/>
      <c r="BV757" s="3"/>
      <c r="BW757" s="3"/>
      <c r="BX757" s="3"/>
      <c r="BY757" s="3"/>
      <c r="BZ757" s="3"/>
      <c r="CA757" s="3"/>
      <c r="CB757" s="3"/>
      <c r="CC757" s="3"/>
      <c r="CD757" s="3"/>
      <c r="CE757" s="3"/>
      <c r="CF757" s="3"/>
      <c r="CG757" s="3"/>
      <c r="CH757" s="3"/>
      <c r="CI757" s="3"/>
      <c r="CJ757" s="3"/>
      <c r="CK757" s="3"/>
      <c r="CL757" s="3"/>
      <c r="CM757" s="3"/>
      <c r="CN757" s="3"/>
    </row>
    <row r="758" spans="1:92" x14ac:dyDescent="0.3">
      <c r="A758" s="13"/>
      <c r="B758" s="3"/>
      <c r="C758" s="3"/>
      <c r="D758" s="3"/>
      <c r="E758" s="3"/>
      <c r="F758" s="3"/>
      <c r="G758" s="3"/>
      <c r="H758" s="3"/>
      <c r="I758" s="3"/>
      <c r="J758" s="1"/>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c r="AZ758" s="3"/>
      <c r="BA758" s="3"/>
      <c r="BB758" s="3"/>
      <c r="BC758" s="3"/>
      <c r="BD758" s="3"/>
      <c r="BE758" s="3"/>
      <c r="BF758" s="3"/>
      <c r="BG758" s="3"/>
      <c r="BH758" s="3"/>
      <c r="BI758" s="3"/>
      <c r="BJ758" s="3"/>
      <c r="BK758" s="3"/>
      <c r="BL758" s="3"/>
      <c r="BM758" s="3"/>
      <c r="BN758" s="3"/>
      <c r="BO758" s="3"/>
      <c r="BP758" s="3"/>
      <c r="BQ758" s="3"/>
      <c r="BR758" s="3"/>
      <c r="BS758" s="3"/>
      <c r="BT758" s="3"/>
      <c r="BU758" s="3"/>
      <c r="BV758" s="3"/>
      <c r="BW758" s="3"/>
      <c r="BX758" s="3"/>
      <c r="BY758" s="3"/>
      <c r="BZ758" s="3"/>
      <c r="CA758" s="3"/>
      <c r="CB758" s="3"/>
      <c r="CC758" s="3"/>
      <c r="CD758" s="3"/>
      <c r="CE758" s="3"/>
      <c r="CF758" s="3"/>
      <c r="CG758" s="3"/>
      <c r="CH758" s="3"/>
      <c r="CI758" s="3"/>
      <c r="CJ758" s="3"/>
      <c r="CK758" s="3"/>
      <c r="CL758" s="3"/>
      <c r="CM758" s="3"/>
      <c r="CN758" s="3"/>
    </row>
    <row r="759" spans="1:92" x14ac:dyDescent="0.3">
      <c r="A759" s="13"/>
      <c r="B759" s="3"/>
      <c r="C759" s="3"/>
      <c r="D759" s="3"/>
      <c r="E759" s="3"/>
      <c r="F759" s="3"/>
      <c r="G759" s="3"/>
      <c r="H759" s="3"/>
      <c r="I759" s="3"/>
      <c r="J759" s="1"/>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c r="AZ759" s="3"/>
      <c r="BA759" s="3"/>
      <c r="BB759" s="3"/>
      <c r="BC759" s="3"/>
      <c r="BD759" s="3"/>
      <c r="BE759" s="3"/>
      <c r="BF759" s="3"/>
      <c r="BG759" s="3"/>
      <c r="BH759" s="3"/>
      <c r="BI759" s="3"/>
      <c r="BJ759" s="3"/>
      <c r="BK759" s="3"/>
      <c r="BL759" s="3"/>
      <c r="BM759" s="3"/>
      <c r="BN759" s="3"/>
      <c r="BO759" s="3"/>
      <c r="BP759" s="3"/>
      <c r="BQ759" s="3"/>
      <c r="BR759" s="3"/>
      <c r="BS759" s="3"/>
      <c r="BT759" s="3"/>
      <c r="BU759" s="3"/>
      <c r="BV759" s="3"/>
      <c r="BW759" s="3"/>
      <c r="BX759" s="3"/>
      <c r="BY759" s="3"/>
      <c r="BZ759" s="3"/>
      <c r="CA759" s="3"/>
      <c r="CB759" s="3"/>
      <c r="CC759" s="3"/>
      <c r="CD759" s="3"/>
      <c r="CE759" s="3"/>
      <c r="CF759" s="3"/>
      <c r="CG759" s="3"/>
      <c r="CH759" s="3"/>
      <c r="CI759" s="3"/>
      <c r="CJ759" s="3"/>
      <c r="CK759" s="3"/>
      <c r="CL759" s="3"/>
      <c r="CM759" s="3"/>
      <c r="CN759" s="3"/>
    </row>
    <row r="760" spans="1:92" x14ac:dyDescent="0.3">
      <c r="A760" s="13"/>
      <c r="B760" s="3"/>
      <c r="C760" s="3"/>
      <c r="D760" s="3"/>
      <c r="E760" s="3"/>
      <c r="F760" s="3"/>
      <c r="G760" s="3"/>
      <c r="H760" s="3"/>
      <c r="I760" s="3"/>
      <c r="J760" s="1"/>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c r="AZ760" s="3"/>
      <c r="BA760" s="3"/>
      <c r="BB760" s="3"/>
      <c r="BC760" s="3"/>
      <c r="BD760" s="3"/>
      <c r="BE760" s="3"/>
      <c r="BF760" s="3"/>
      <c r="BG760" s="3"/>
      <c r="BH760" s="3"/>
      <c r="BI760" s="3"/>
      <c r="BJ760" s="3"/>
      <c r="BK760" s="3"/>
      <c r="BL760" s="3"/>
      <c r="BM760" s="3"/>
      <c r="BN760" s="3"/>
      <c r="BO760" s="3"/>
      <c r="BP760" s="3"/>
      <c r="BQ760" s="3"/>
      <c r="BR760" s="3"/>
      <c r="BS760" s="3"/>
      <c r="BT760" s="3"/>
      <c r="BU760" s="3"/>
      <c r="BV760" s="3"/>
      <c r="BW760" s="3"/>
      <c r="BX760" s="3"/>
      <c r="BY760" s="3"/>
      <c r="BZ760" s="3"/>
      <c r="CA760" s="3"/>
      <c r="CB760" s="3"/>
      <c r="CC760" s="3"/>
      <c r="CD760" s="3"/>
      <c r="CE760" s="3"/>
      <c r="CF760" s="3"/>
      <c r="CG760" s="3"/>
      <c r="CH760" s="3"/>
      <c r="CI760" s="3"/>
      <c r="CJ760" s="3"/>
      <c r="CK760" s="3"/>
      <c r="CL760" s="3"/>
      <c r="CM760" s="3"/>
      <c r="CN760" s="3"/>
    </row>
    <row r="761" spans="1:92" x14ac:dyDescent="0.3">
      <c r="A761" s="13"/>
      <c r="B761" s="3"/>
      <c r="C761" s="3"/>
      <c r="D761" s="3"/>
      <c r="E761" s="3"/>
      <c r="F761" s="3"/>
      <c r="G761" s="3"/>
      <c r="H761" s="3"/>
      <c r="I761" s="3"/>
      <c r="J761" s="1"/>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c r="AZ761" s="3"/>
      <c r="BA761" s="3"/>
      <c r="BB761" s="3"/>
      <c r="BC761" s="3"/>
      <c r="BD761" s="3"/>
      <c r="BE761" s="3"/>
      <c r="BF761" s="3"/>
      <c r="BG761" s="3"/>
      <c r="BH761" s="3"/>
      <c r="BI761" s="3"/>
      <c r="BJ761" s="3"/>
      <c r="BK761" s="3"/>
      <c r="BL761" s="3"/>
      <c r="BM761" s="3"/>
      <c r="BN761" s="3"/>
      <c r="BO761" s="3"/>
      <c r="BP761" s="3"/>
      <c r="BQ761" s="3"/>
      <c r="BR761" s="3"/>
      <c r="BS761" s="3"/>
      <c r="BT761" s="3"/>
      <c r="BU761" s="3"/>
      <c r="BV761" s="3"/>
      <c r="BW761" s="3"/>
      <c r="BX761" s="3"/>
      <c r="BY761" s="3"/>
      <c r="BZ761" s="3"/>
      <c r="CA761" s="3"/>
      <c r="CB761" s="3"/>
      <c r="CC761" s="3"/>
      <c r="CD761" s="3"/>
      <c r="CE761" s="3"/>
      <c r="CF761" s="3"/>
      <c r="CG761" s="3"/>
      <c r="CH761" s="3"/>
      <c r="CI761" s="3"/>
      <c r="CJ761" s="3"/>
      <c r="CK761" s="3"/>
      <c r="CL761" s="3"/>
      <c r="CM761" s="3"/>
      <c r="CN761" s="3"/>
    </row>
    <row r="762" spans="1:92" x14ac:dyDescent="0.3">
      <c r="A762" s="13"/>
      <c r="B762" s="3"/>
      <c r="C762" s="3"/>
      <c r="D762" s="3"/>
      <c r="E762" s="3"/>
      <c r="F762" s="3"/>
      <c r="G762" s="3"/>
      <c r="H762" s="3"/>
      <c r="I762" s="3"/>
      <c r="J762" s="1"/>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c r="AZ762" s="3"/>
      <c r="BA762" s="3"/>
      <c r="BB762" s="3"/>
      <c r="BC762" s="3"/>
      <c r="BD762" s="3"/>
      <c r="BE762" s="3"/>
      <c r="BF762" s="3"/>
      <c r="BG762" s="3"/>
      <c r="BH762" s="3"/>
      <c r="BI762" s="3"/>
      <c r="BJ762" s="3"/>
      <c r="BK762" s="3"/>
      <c r="BL762" s="3"/>
      <c r="BM762" s="3"/>
      <c r="BN762" s="3"/>
      <c r="BO762" s="3"/>
      <c r="BP762" s="3"/>
      <c r="BQ762" s="3"/>
      <c r="BR762" s="3"/>
      <c r="BS762" s="3"/>
      <c r="BT762" s="3"/>
      <c r="BU762" s="3"/>
      <c r="BV762" s="3"/>
      <c r="BW762" s="3"/>
      <c r="BX762" s="3"/>
      <c r="BY762" s="3"/>
      <c r="BZ762" s="3"/>
      <c r="CA762" s="3"/>
      <c r="CB762" s="3"/>
      <c r="CC762" s="3"/>
      <c r="CD762" s="3"/>
      <c r="CE762" s="3"/>
      <c r="CF762" s="3"/>
      <c r="CG762" s="3"/>
      <c r="CH762" s="3"/>
      <c r="CI762" s="3"/>
      <c r="CJ762" s="3"/>
      <c r="CK762" s="3"/>
      <c r="CL762" s="3"/>
      <c r="CM762" s="3"/>
      <c r="CN762" s="3"/>
    </row>
    <row r="763" spans="1:92" x14ac:dyDescent="0.3">
      <c r="A763" s="13"/>
      <c r="B763" s="3"/>
      <c r="C763" s="3"/>
      <c r="D763" s="3"/>
      <c r="E763" s="3"/>
      <c r="F763" s="3"/>
      <c r="G763" s="3"/>
      <c r="H763" s="3"/>
      <c r="I763" s="3"/>
      <c r="J763" s="1"/>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c r="AZ763" s="3"/>
      <c r="BA763" s="3"/>
      <c r="BB763" s="3"/>
      <c r="BC763" s="3"/>
      <c r="BD763" s="3"/>
      <c r="BE763" s="3"/>
      <c r="BF763" s="3"/>
      <c r="BG763" s="3"/>
      <c r="BH763" s="3"/>
      <c r="BI763" s="3"/>
      <c r="BJ763" s="3"/>
      <c r="BK763" s="3"/>
      <c r="BL763" s="3"/>
      <c r="BM763" s="3"/>
      <c r="BN763" s="3"/>
      <c r="BO763" s="3"/>
      <c r="BP763" s="3"/>
      <c r="BQ763" s="3"/>
      <c r="BR763" s="3"/>
      <c r="BS763" s="3"/>
      <c r="BT763" s="3"/>
      <c r="BU763" s="3"/>
      <c r="BV763" s="3"/>
      <c r="BW763" s="3"/>
      <c r="BX763" s="3"/>
      <c r="BY763" s="3"/>
      <c r="BZ763" s="3"/>
      <c r="CA763" s="3"/>
      <c r="CB763" s="3"/>
      <c r="CC763" s="3"/>
      <c r="CD763" s="3"/>
      <c r="CE763" s="3"/>
      <c r="CF763" s="3"/>
      <c r="CG763" s="3"/>
      <c r="CH763" s="3"/>
      <c r="CI763" s="3"/>
      <c r="CJ763" s="3"/>
      <c r="CK763" s="3"/>
      <c r="CL763" s="3"/>
      <c r="CM763" s="3"/>
      <c r="CN763" s="3"/>
    </row>
    <row r="764" spans="1:92" x14ac:dyDescent="0.3">
      <c r="A764" s="13"/>
      <c r="B764" s="3"/>
      <c r="C764" s="3"/>
      <c r="D764" s="3"/>
      <c r="E764" s="3"/>
      <c r="F764" s="3"/>
      <c r="G764" s="3"/>
      <c r="H764" s="3"/>
      <c r="I764" s="3"/>
      <c r="J764" s="1"/>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c r="AZ764" s="3"/>
      <c r="BA764" s="3"/>
      <c r="BB764" s="3"/>
      <c r="BC764" s="3"/>
      <c r="BD764" s="3"/>
      <c r="BE764" s="3"/>
      <c r="BF764" s="3"/>
      <c r="BG764" s="3"/>
      <c r="BH764" s="3"/>
      <c r="BI764" s="3"/>
      <c r="BJ764" s="3"/>
      <c r="BK764" s="3"/>
      <c r="BL764" s="3"/>
      <c r="BM764" s="3"/>
      <c r="BN764" s="3"/>
      <c r="BO764" s="3"/>
      <c r="BP764" s="3"/>
      <c r="BQ764" s="3"/>
      <c r="BR764" s="3"/>
      <c r="BS764" s="3"/>
      <c r="BT764" s="3"/>
      <c r="BU764" s="3"/>
      <c r="BV764" s="3"/>
      <c r="BW764" s="3"/>
      <c r="BX764" s="3"/>
      <c r="BY764" s="3"/>
      <c r="BZ764" s="3"/>
      <c r="CA764" s="3"/>
      <c r="CB764" s="3"/>
      <c r="CC764" s="3"/>
      <c r="CD764" s="3"/>
      <c r="CE764" s="3"/>
      <c r="CF764" s="3"/>
      <c r="CG764" s="3"/>
      <c r="CH764" s="3"/>
      <c r="CI764" s="3"/>
      <c r="CJ764" s="3"/>
      <c r="CK764" s="3"/>
      <c r="CL764" s="3"/>
      <c r="CM764" s="3"/>
      <c r="CN764" s="3"/>
    </row>
    <row r="765" spans="1:92" x14ac:dyDescent="0.3">
      <c r="A765" s="13"/>
      <c r="B765" s="3"/>
      <c r="C765" s="3"/>
      <c r="D765" s="3"/>
      <c r="E765" s="3"/>
      <c r="F765" s="3"/>
      <c r="G765" s="3"/>
      <c r="H765" s="3"/>
      <c r="I765" s="3"/>
      <c r="J765" s="1"/>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c r="AZ765" s="3"/>
      <c r="BA765" s="3"/>
      <c r="BB765" s="3"/>
      <c r="BC765" s="3"/>
      <c r="BD765" s="3"/>
      <c r="BE765" s="3"/>
      <c r="BF765" s="3"/>
      <c r="BG765" s="3"/>
      <c r="BH765" s="3"/>
      <c r="BI765" s="3"/>
      <c r="BJ765" s="3"/>
      <c r="BK765" s="3"/>
      <c r="BL765" s="3"/>
      <c r="BM765" s="3"/>
      <c r="BN765" s="3"/>
      <c r="BO765" s="3"/>
      <c r="BP765" s="3"/>
      <c r="BQ765" s="3"/>
      <c r="BR765" s="3"/>
      <c r="BS765" s="3"/>
      <c r="BT765" s="3"/>
      <c r="BU765" s="3"/>
      <c r="BV765" s="3"/>
      <c r="BW765" s="3"/>
      <c r="BX765" s="3"/>
      <c r="BY765" s="3"/>
      <c r="BZ765" s="3"/>
      <c r="CA765" s="3"/>
      <c r="CB765" s="3"/>
      <c r="CC765" s="3"/>
      <c r="CD765" s="3"/>
      <c r="CE765" s="3"/>
      <c r="CF765" s="3"/>
      <c r="CG765" s="3"/>
      <c r="CH765" s="3"/>
      <c r="CI765" s="3"/>
      <c r="CJ765" s="3"/>
      <c r="CK765" s="3"/>
      <c r="CL765" s="3"/>
      <c r="CM765" s="3"/>
      <c r="CN765" s="3"/>
    </row>
    <row r="766" spans="1:92" x14ac:dyDescent="0.3">
      <c r="A766" s="13"/>
      <c r="B766" s="3"/>
      <c r="C766" s="3"/>
      <c r="D766" s="3"/>
      <c r="E766" s="3"/>
      <c r="F766" s="3"/>
      <c r="G766" s="3"/>
      <c r="H766" s="3"/>
      <c r="I766" s="3"/>
      <c r="J766" s="1"/>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c r="AZ766" s="3"/>
      <c r="BA766" s="3"/>
      <c r="BB766" s="3"/>
      <c r="BC766" s="3"/>
      <c r="BD766" s="3"/>
      <c r="BE766" s="3"/>
      <c r="BF766" s="3"/>
      <c r="BG766" s="3"/>
      <c r="BH766" s="3"/>
      <c r="BI766" s="3"/>
      <c r="BJ766" s="3"/>
      <c r="BK766" s="3"/>
      <c r="BL766" s="3"/>
      <c r="BM766" s="3"/>
      <c r="BN766" s="3"/>
      <c r="BO766" s="3"/>
      <c r="BP766" s="3"/>
      <c r="BQ766" s="3"/>
      <c r="BR766" s="3"/>
      <c r="BS766" s="3"/>
      <c r="BT766" s="3"/>
      <c r="BU766" s="3"/>
      <c r="BV766" s="3"/>
      <c r="BW766" s="3"/>
      <c r="BX766" s="3"/>
      <c r="BY766" s="3"/>
      <c r="BZ766" s="3"/>
      <c r="CA766" s="3"/>
      <c r="CB766" s="3"/>
      <c r="CC766" s="3"/>
      <c r="CD766" s="3"/>
      <c r="CE766" s="3"/>
      <c r="CF766" s="3"/>
      <c r="CG766" s="3"/>
      <c r="CH766" s="3"/>
      <c r="CI766" s="3"/>
      <c r="CJ766" s="3"/>
      <c r="CK766" s="3"/>
      <c r="CL766" s="3"/>
      <c r="CM766" s="3"/>
      <c r="CN766" s="3"/>
    </row>
    <row r="767" spans="1:92" x14ac:dyDescent="0.3">
      <c r="A767" s="13"/>
      <c r="B767" s="3"/>
      <c r="C767" s="3"/>
      <c r="D767" s="3"/>
      <c r="E767" s="3"/>
      <c r="F767" s="3"/>
      <c r="G767" s="3"/>
      <c r="H767" s="3"/>
      <c r="I767" s="3"/>
      <c r="J767" s="1"/>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c r="AZ767" s="3"/>
      <c r="BA767" s="3"/>
      <c r="BB767" s="3"/>
      <c r="BC767" s="3"/>
      <c r="BD767" s="3"/>
      <c r="BE767" s="3"/>
      <c r="BF767" s="3"/>
      <c r="BG767" s="3"/>
      <c r="BH767" s="3"/>
      <c r="BI767" s="3"/>
      <c r="BJ767" s="3"/>
      <c r="BK767" s="3"/>
      <c r="BL767" s="3"/>
      <c r="BM767" s="3"/>
      <c r="BN767" s="3"/>
      <c r="BO767" s="3"/>
      <c r="BP767" s="3"/>
      <c r="BQ767" s="3"/>
      <c r="BR767" s="3"/>
      <c r="BS767" s="3"/>
      <c r="BT767" s="3"/>
      <c r="BU767" s="3"/>
      <c r="BV767" s="3"/>
      <c r="BW767" s="3"/>
      <c r="BX767" s="3"/>
      <c r="BY767" s="3"/>
      <c r="BZ767" s="3"/>
      <c r="CA767" s="3"/>
      <c r="CB767" s="3"/>
      <c r="CC767" s="3"/>
      <c r="CD767" s="3"/>
      <c r="CE767" s="3"/>
      <c r="CF767" s="3"/>
      <c r="CG767" s="3"/>
      <c r="CH767" s="3"/>
      <c r="CI767" s="3"/>
      <c r="CJ767" s="3"/>
      <c r="CK767" s="3"/>
      <c r="CL767" s="3"/>
      <c r="CM767" s="3"/>
      <c r="CN767" s="3"/>
    </row>
    <row r="768" spans="1:92" x14ac:dyDescent="0.3">
      <c r="A768" s="13"/>
      <c r="B768" s="3"/>
      <c r="C768" s="3"/>
      <c r="D768" s="3"/>
      <c r="E768" s="3"/>
      <c r="F768" s="3"/>
      <c r="G768" s="3"/>
      <c r="H768" s="3"/>
      <c r="I768" s="3"/>
      <c r="J768" s="1"/>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c r="AZ768" s="3"/>
      <c r="BA768" s="3"/>
      <c r="BB768" s="3"/>
      <c r="BC768" s="3"/>
      <c r="BD768" s="3"/>
      <c r="BE768" s="3"/>
      <c r="BF768" s="3"/>
      <c r="BG768" s="3"/>
      <c r="BH768" s="3"/>
      <c r="BI768" s="3"/>
      <c r="BJ768" s="3"/>
      <c r="BK768" s="3"/>
      <c r="BL768" s="3"/>
      <c r="BM768" s="3"/>
      <c r="BN768" s="3"/>
      <c r="BO768" s="3"/>
      <c r="BP768" s="3"/>
      <c r="BQ768" s="3"/>
      <c r="BR768" s="3"/>
      <c r="BS768" s="3"/>
      <c r="BT768" s="3"/>
      <c r="BU768" s="3"/>
      <c r="BV768" s="3"/>
      <c r="BW768" s="3"/>
      <c r="BX768" s="3"/>
      <c r="BY768" s="3"/>
      <c r="BZ768" s="3"/>
      <c r="CA768" s="3"/>
      <c r="CB768" s="3"/>
      <c r="CC768" s="3"/>
      <c r="CD768" s="3"/>
      <c r="CE768" s="3"/>
      <c r="CF768" s="3"/>
      <c r="CG768" s="3"/>
      <c r="CH768" s="3"/>
      <c r="CI768" s="3"/>
      <c r="CJ768" s="3"/>
      <c r="CK768" s="3"/>
      <c r="CL768" s="3"/>
      <c r="CM768" s="3"/>
      <c r="CN768" s="3"/>
    </row>
    <row r="769" spans="1:92" x14ac:dyDescent="0.3">
      <c r="A769" s="13"/>
      <c r="B769" s="3"/>
      <c r="C769" s="3"/>
      <c r="D769" s="3"/>
      <c r="E769" s="3"/>
      <c r="F769" s="3"/>
      <c r="G769" s="3"/>
      <c r="H769" s="3"/>
      <c r="I769" s="3"/>
      <c r="J769" s="1"/>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c r="AZ769" s="3"/>
      <c r="BA769" s="3"/>
      <c r="BB769" s="3"/>
      <c r="BC769" s="3"/>
      <c r="BD769" s="3"/>
      <c r="BE769" s="3"/>
      <c r="BF769" s="3"/>
      <c r="BG769" s="3"/>
      <c r="BH769" s="3"/>
      <c r="BI769" s="3"/>
      <c r="BJ769" s="3"/>
      <c r="BK769" s="3"/>
      <c r="BL769" s="3"/>
      <c r="BM769" s="3"/>
      <c r="BN769" s="3"/>
      <c r="BO769" s="3"/>
      <c r="BP769" s="3"/>
      <c r="BQ769" s="3"/>
      <c r="BR769" s="3"/>
      <c r="BS769" s="3"/>
      <c r="BT769" s="3"/>
      <c r="BU769" s="3"/>
      <c r="BV769" s="3"/>
      <c r="BW769" s="3"/>
      <c r="BX769" s="3"/>
      <c r="BY769" s="3"/>
      <c r="BZ769" s="3"/>
      <c r="CA769" s="3"/>
      <c r="CB769" s="3"/>
      <c r="CC769" s="3"/>
      <c r="CD769" s="3"/>
      <c r="CE769" s="3"/>
      <c r="CF769" s="3"/>
      <c r="CG769" s="3"/>
      <c r="CH769" s="3"/>
      <c r="CI769" s="3"/>
      <c r="CJ769" s="3"/>
      <c r="CK769" s="3"/>
      <c r="CL769" s="3"/>
      <c r="CM769" s="3"/>
      <c r="CN769" s="3"/>
    </row>
    <row r="770" spans="1:92" x14ac:dyDescent="0.3">
      <c r="A770" s="13"/>
      <c r="B770" s="3"/>
      <c r="C770" s="3"/>
      <c r="D770" s="3"/>
      <c r="E770" s="3"/>
      <c r="F770" s="3"/>
      <c r="G770" s="3"/>
      <c r="H770" s="3"/>
      <c r="I770" s="3"/>
      <c r="J770" s="1"/>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c r="AZ770" s="3"/>
      <c r="BA770" s="3"/>
      <c r="BB770" s="3"/>
      <c r="BC770" s="3"/>
      <c r="BD770" s="3"/>
      <c r="BE770" s="3"/>
      <c r="BF770" s="3"/>
      <c r="BG770" s="3"/>
      <c r="BH770" s="3"/>
      <c r="BI770" s="3"/>
      <c r="BJ770" s="3"/>
      <c r="BK770" s="3"/>
      <c r="BL770" s="3"/>
      <c r="BM770" s="3"/>
      <c r="BN770" s="3"/>
      <c r="BO770" s="3"/>
      <c r="BP770" s="3"/>
      <c r="BQ770" s="3"/>
      <c r="BR770" s="3"/>
      <c r="BS770" s="3"/>
      <c r="BT770" s="3"/>
      <c r="BU770" s="3"/>
      <c r="BV770" s="3"/>
      <c r="BW770" s="3"/>
      <c r="BX770" s="3"/>
      <c r="BY770" s="3"/>
      <c r="BZ770" s="3"/>
      <c r="CA770" s="3"/>
      <c r="CB770" s="3"/>
      <c r="CC770" s="3"/>
      <c r="CD770" s="3"/>
      <c r="CE770" s="3"/>
      <c r="CF770" s="3"/>
      <c r="CG770" s="3"/>
      <c r="CH770" s="3"/>
      <c r="CI770" s="3"/>
      <c r="CJ770" s="3"/>
      <c r="CK770" s="3"/>
      <c r="CL770" s="3"/>
      <c r="CM770" s="3"/>
      <c r="CN770" s="3"/>
    </row>
    <row r="771" spans="1:92" x14ac:dyDescent="0.3">
      <c r="A771" s="13"/>
      <c r="B771" s="3"/>
      <c r="C771" s="3"/>
      <c r="D771" s="3"/>
      <c r="E771" s="3"/>
      <c r="F771" s="3"/>
      <c r="G771" s="3"/>
      <c r="H771" s="3"/>
      <c r="I771" s="3"/>
      <c r="J771" s="1"/>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c r="AY771" s="3"/>
      <c r="AZ771" s="3"/>
      <c r="BA771" s="3"/>
      <c r="BB771" s="3"/>
      <c r="BC771" s="3"/>
      <c r="BD771" s="3"/>
      <c r="BE771" s="3"/>
      <c r="BF771" s="3"/>
      <c r="BG771" s="3"/>
      <c r="BH771" s="3"/>
      <c r="BI771" s="3"/>
      <c r="BJ771" s="3"/>
      <c r="BK771" s="3"/>
      <c r="BL771" s="3"/>
      <c r="BM771" s="3"/>
      <c r="BN771" s="3"/>
      <c r="BO771" s="3"/>
      <c r="BP771" s="3"/>
      <c r="BQ771" s="3"/>
      <c r="BR771" s="3"/>
      <c r="BS771" s="3"/>
      <c r="BT771" s="3"/>
      <c r="BU771" s="3"/>
      <c r="BV771" s="3"/>
      <c r="BW771" s="3"/>
      <c r="BX771" s="3"/>
      <c r="BY771" s="3"/>
      <c r="BZ771" s="3"/>
      <c r="CA771" s="3"/>
      <c r="CB771" s="3"/>
      <c r="CC771" s="3"/>
      <c r="CD771" s="3"/>
      <c r="CE771" s="3"/>
      <c r="CF771" s="3"/>
      <c r="CG771" s="3"/>
      <c r="CH771" s="3"/>
      <c r="CI771" s="3"/>
      <c r="CJ771" s="3"/>
      <c r="CK771" s="3"/>
      <c r="CL771" s="3"/>
      <c r="CM771" s="3"/>
      <c r="CN771" s="3"/>
    </row>
    <row r="772" spans="1:92" x14ac:dyDescent="0.3">
      <c r="A772" s="13"/>
      <c r="B772" s="3"/>
      <c r="C772" s="3"/>
      <c r="D772" s="3"/>
      <c r="E772" s="3"/>
      <c r="F772" s="3"/>
      <c r="G772" s="3"/>
      <c r="H772" s="3"/>
      <c r="I772" s="3"/>
      <c r="J772" s="1"/>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c r="AZ772" s="3"/>
      <c r="BA772" s="3"/>
      <c r="BB772" s="3"/>
      <c r="BC772" s="3"/>
      <c r="BD772" s="3"/>
      <c r="BE772" s="3"/>
      <c r="BF772" s="3"/>
      <c r="BG772" s="3"/>
      <c r="BH772" s="3"/>
      <c r="BI772" s="3"/>
      <c r="BJ772" s="3"/>
      <c r="BK772" s="3"/>
      <c r="BL772" s="3"/>
      <c r="BM772" s="3"/>
      <c r="BN772" s="3"/>
      <c r="BO772" s="3"/>
      <c r="BP772" s="3"/>
      <c r="BQ772" s="3"/>
      <c r="BR772" s="3"/>
      <c r="BS772" s="3"/>
      <c r="BT772" s="3"/>
      <c r="BU772" s="3"/>
      <c r="BV772" s="3"/>
      <c r="BW772" s="3"/>
      <c r="BX772" s="3"/>
      <c r="BY772" s="3"/>
      <c r="BZ772" s="3"/>
      <c r="CA772" s="3"/>
      <c r="CB772" s="3"/>
      <c r="CC772" s="3"/>
      <c r="CD772" s="3"/>
      <c r="CE772" s="3"/>
      <c r="CF772" s="3"/>
      <c r="CG772" s="3"/>
      <c r="CH772" s="3"/>
      <c r="CI772" s="3"/>
      <c r="CJ772" s="3"/>
      <c r="CK772" s="3"/>
      <c r="CL772" s="3"/>
      <c r="CM772" s="3"/>
      <c r="CN772" s="3"/>
    </row>
    <row r="773" spans="1:92" x14ac:dyDescent="0.3">
      <c r="A773" s="13"/>
      <c r="B773" s="3"/>
      <c r="C773" s="3"/>
      <c r="D773" s="3"/>
      <c r="E773" s="3"/>
      <c r="F773" s="3"/>
      <c r="G773" s="3"/>
      <c r="H773" s="3"/>
      <c r="I773" s="3"/>
      <c r="J773" s="1"/>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c r="AZ773" s="3"/>
      <c r="BA773" s="3"/>
      <c r="BB773" s="3"/>
      <c r="BC773" s="3"/>
      <c r="BD773" s="3"/>
      <c r="BE773" s="3"/>
      <c r="BF773" s="3"/>
      <c r="BG773" s="3"/>
      <c r="BH773" s="3"/>
      <c r="BI773" s="3"/>
      <c r="BJ773" s="3"/>
      <c r="BK773" s="3"/>
      <c r="BL773" s="3"/>
      <c r="BM773" s="3"/>
      <c r="BN773" s="3"/>
      <c r="BO773" s="3"/>
      <c r="BP773" s="3"/>
      <c r="BQ773" s="3"/>
      <c r="BR773" s="3"/>
      <c r="BS773" s="3"/>
      <c r="BT773" s="3"/>
      <c r="BU773" s="3"/>
      <c r="BV773" s="3"/>
      <c r="BW773" s="3"/>
      <c r="BX773" s="3"/>
      <c r="BY773" s="3"/>
      <c r="BZ773" s="3"/>
      <c r="CA773" s="3"/>
      <c r="CB773" s="3"/>
      <c r="CC773" s="3"/>
      <c r="CD773" s="3"/>
      <c r="CE773" s="3"/>
      <c r="CF773" s="3"/>
      <c r="CG773" s="3"/>
      <c r="CH773" s="3"/>
      <c r="CI773" s="3"/>
      <c r="CJ773" s="3"/>
      <c r="CK773" s="3"/>
      <c r="CL773" s="3"/>
      <c r="CM773" s="3"/>
      <c r="CN773" s="3"/>
    </row>
    <row r="774" spans="1:92" x14ac:dyDescent="0.3">
      <c r="A774" s="13"/>
      <c r="B774" s="3"/>
      <c r="C774" s="3"/>
      <c r="D774" s="3"/>
      <c r="E774" s="3"/>
      <c r="F774" s="3"/>
      <c r="G774" s="3"/>
      <c r="H774" s="3"/>
      <c r="I774" s="3"/>
      <c r="J774" s="1"/>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c r="AZ774" s="3"/>
      <c r="BA774" s="3"/>
      <c r="BB774" s="3"/>
      <c r="BC774" s="3"/>
      <c r="BD774" s="3"/>
      <c r="BE774" s="3"/>
      <c r="BF774" s="3"/>
      <c r="BG774" s="3"/>
      <c r="BH774" s="3"/>
      <c r="BI774" s="3"/>
      <c r="BJ774" s="3"/>
      <c r="BK774" s="3"/>
      <c r="BL774" s="3"/>
      <c r="BM774" s="3"/>
      <c r="BN774" s="3"/>
      <c r="BO774" s="3"/>
      <c r="BP774" s="3"/>
      <c r="BQ774" s="3"/>
      <c r="BR774" s="3"/>
      <c r="BS774" s="3"/>
      <c r="BT774" s="3"/>
      <c r="BU774" s="3"/>
      <c r="BV774" s="3"/>
      <c r="BW774" s="3"/>
      <c r="BX774" s="3"/>
      <c r="BY774" s="3"/>
      <c r="BZ774" s="3"/>
      <c r="CA774" s="3"/>
      <c r="CB774" s="3"/>
      <c r="CC774" s="3"/>
      <c r="CD774" s="3"/>
      <c r="CE774" s="3"/>
      <c r="CF774" s="3"/>
      <c r="CG774" s="3"/>
      <c r="CH774" s="3"/>
      <c r="CI774" s="3"/>
      <c r="CJ774" s="3"/>
      <c r="CK774" s="3"/>
      <c r="CL774" s="3"/>
      <c r="CM774" s="3"/>
      <c r="CN774" s="3"/>
    </row>
    <row r="775" spans="1:92" x14ac:dyDescent="0.3">
      <c r="A775" s="13"/>
      <c r="B775" s="3"/>
      <c r="C775" s="3"/>
      <c r="D775" s="3"/>
      <c r="E775" s="3"/>
      <c r="F775" s="3"/>
      <c r="G775" s="3"/>
      <c r="H775" s="3"/>
      <c r="I775" s="3"/>
      <c r="J775" s="1"/>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c r="AZ775" s="3"/>
      <c r="BA775" s="3"/>
      <c r="BB775" s="3"/>
      <c r="BC775" s="3"/>
      <c r="BD775" s="3"/>
      <c r="BE775" s="3"/>
      <c r="BF775" s="3"/>
      <c r="BG775" s="3"/>
      <c r="BH775" s="3"/>
      <c r="BI775" s="3"/>
      <c r="BJ775" s="3"/>
      <c r="BK775" s="3"/>
      <c r="BL775" s="3"/>
      <c r="BM775" s="3"/>
      <c r="BN775" s="3"/>
      <c r="BO775" s="3"/>
      <c r="BP775" s="3"/>
      <c r="BQ775" s="3"/>
      <c r="BR775" s="3"/>
      <c r="BS775" s="3"/>
      <c r="BT775" s="3"/>
      <c r="BU775" s="3"/>
      <c r="BV775" s="3"/>
      <c r="BW775" s="3"/>
      <c r="BX775" s="3"/>
      <c r="BY775" s="3"/>
      <c r="BZ775" s="3"/>
      <c r="CA775" s="3"/>
      <c r="CB775" s="3"/>
      <c r="CC775" s="3"/>
      <c r="CD775" s="3"/>
      <c r="CE775" s="3"/>
      <c r="CF775" s="3"/>
      <c r="CG775" s="3"/>
      <c r="CH775" s="3"/>
      <c r="CI775" s="3"/>
      <c r="CJ775" s="3"/>
      <c r="CK775" s="3"/>
      <c r="CL775" s="3"/>
      <c r="CM775" s="3"/>
      <c r="CN775" s="3"/>
    </row>
    <row r="776" spans="1:92" x14ac:dyDescent="0.3">
      <c r="A776" s="13"/>
      <c r="B776" s="3"/>
      <c r="C776" s="3"/>
      <c r="D776" s="3"/>
      <c r="E776" s="3"/>
      <c r="F776" s="3"/>
      <c r="G776" s="3"/>
      <c r="H776" s="3"/>
      <c r="I776" s="3"/>
      <c r="J776" s="1"/>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c r="AZ776" s="3"/>
      <c r="BA776" s="3"/>
      <c r="BB776" s="3"/>
      <c r="BC776" s="3"/>
      <c r="BD776" s="3"/>
      <c r="BE776" s="3"/>
      <c r="BF776" s="3"/>
      <c r="BG776" s="3"/>
      <c r="BH776" s="3"/>
      <c r="BI776" s="3"/>
      <c r="BJ776" s="3"/>
      <c r="BK776" s="3"/>
      <c r="BL776" s="3"/>
      <c r="BM776" s="3"/>
      <c r="BN776" s="3"/>
      <c r="BO776" s="3"/>
      <c r="BP776" s="3"/>
      <c r="BQ776" s="3"/>
      <c r="BR776" s="3"/>
      <c r="BS776" s="3"/>
      <c r="BT776" s="3"/>
      <c r="BU776" s="3"/>
      <c r="BV776" s="3"/>
      <c r="BW776" s="3"/>
      <c r="BX776" s="3"/>
      <c r="BY776" s="3"/>
      <c r="BZ776" s="3"/>
      <c r="CA776" s="3"/>
      <c r="CB776" s="3"/>
      <c r="CC776" s="3"/>
      <c r="CD776" s="3"/>
      <c r="CE776" s="3"/>
      <c r="CF776" s="3"/>
      <c r="CG776" s="3"/>
      <c r="CH776" s="3"/>
      <c r="CI776" s="3"/>
      <c r="CJ776" s="3"/>
      <c r="CK776" s="3"/>
      <c r="CL776" s="3"/>
      <c r="CM776" s="3"/>
      <c r="CN776" s="3"/>
    </row>
    <row r="777" spans="1:92" x14ac:dyDescent="0.3">
      <c r="A777" s="13"/>
      <c r="B777" s="3"/>
      <c r="C777" s="3"/>
      <c r="D777" s="3"/>
      <c r="E777" s="3"/>
      <c r="F777" s="3"/>
      <c r="G777" s="3"/>
      <c r="H777" s="3"/>
      <c r="I777" s="3"/>
      <c r="J777" s="1"/>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c r="AZ777" s="3"/>
      <c r="BA777" s="3"/>
      <c r="BB777" s="3"/>
      <c r="BC777" s="3"/>
      <c r="BD777" s="3"/>
      <c r="BE777" s="3"/>
      <c r="BF777" s="3"/>
      <c r="BG777" s="3"/>
      <c r="BH777" s="3"/>
      <c r="BI777" s="3"/>
      <c r="BJ777" s="3"/>
      <c r="BK777" s="3"/>
      <c r="BL777" s="3"/>
      <c r="BM777" s="3"/>
      <c r="BN777" s="3"/>
      <c r="BO777" s="3"/>
      <c r="BP777" s="3"/>
      <c r="BQ777" s="3"/>
      <c r="BR777" s="3"/>
      <c r="BS777" s="3"/>
      <c r="BT777" s="3"/>
      <c r="BU777" s="3"/>
      <c r="BV777" s="3"/>
      <c r="BW777" s="3"/>
      <c r="BX777" s="3"/>
      <c r="BY777" s="3"/>
      <c r="BZ777" s="3"/>
      <c r="CA777" s="3"/>
      <c r="CB777" s="3"/>
      <c r="CC777" s="3"/>
      <c r="CD777" s="3"/>
      <c r="CE777" s="3"/>
      <c r="CF777" s="3"/>
      <c r="CG777" s="3"/>
      <c r="CH777" s="3"/>
      <c r="CI777" s="3"/>
      <c r="CJ777" s="3"/>
      <c r="CK777" s="3"/>
      <c r="CL777" s="3"/>
      <c r="CM777" s="3"/>
      <c r="CN777" s="3"/>
    </row>
    <row r="778" spans="1:92" x14ac:dyDescent="0.3">
      <c r="A778" s="13"/>
      <c r="B778" s="3"/>
      <c r="C778" s="3"/>
      <c r="D778" s="3"/>
      <c r="E778" s="3"/>
      <c r="F778" s="3"/>
      <c r="G778" s="3"/>
      <c r="H778" s="3"/>
      <c r="I778" s="3"/>
      <c r="J778" s="1"/>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c r="AZ778" s="3"/>
      <c r="BA778" s="3"/>
      <c r="BB778" s="3"/>
      <c r="BC778" s="3"/>
      <c r="BD778" s="3"/>
      <c r="BE778" s="3"/>
      <c r="BF778" s="3"/>
      <c r="BG778" s="3"/>
      <c r="BH778" s="3"/>
      <c r="BI778" s="3"/>
      <c r="BJ778" s="3"/>
      <c r="BK778" s="3"/>
      <c r="BL778" s="3"/>
      <c r="BM778" s="3"/>
      <c r="BN778" s="3"/>
      <c r="BO778" s="3"/>
      <c r="BP778" s="3"/>
      <c r="BQ778" s="3"/>
      <c r="BR778" s="3"/>
      <c r="BS778" s="3"/>
      <c r="BT778" s="3"/>
      <c r="BU778" s="3"/>
      <c r="BV778" s="3"/>
      <c r="BW778" s="3"/>
      <c r="BX778" s="3"/>
      <c r="BY778" s="3"/>
      <c r="BZ778" s="3"/>
      <c r="CA778" s="3"/>
      <c r="CB778" s="3"/>
      <c r="CC778" s="3"/>
      <c r="CD778" s="3"/>
      <c r="CE778" s="3"/>
      <c r="CF778" s="3"/>
      <c r="CG778" s="3"/>
      <c r="CH778" s="3"/>
      <c r="CI778" s="3"/>
      <c r="CJ778" s="3"/>
      <c r="CK778" s="3"/>
      <c r="CL778" s="3"/>
      <c r="CM778" s="3"/>
      <c r="CN778" s="3"/>
    </row>
    <row r="779" spans="1:92" x14ac:dyDescent="0.3">
      <c r="A779" s="13"/>
      <c r="B779" s="3"/>
      <c r="C779" s="3"/>
      <c r="D779" s="3"/>
      <c r="E779" s="3"/>
      <c r="F779" s="3"/>
      <c r="G779" s="3"/>
      <c r="H779" s="3"/>
      <c r="I779" s="3"/>
      <c r="J779" s="1"/>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c r="AY779" s="3"/>
      <c r="AZ779" s="3"/>
      <c r="BA779" s="3"/>
      <c r="BB779" s="3"/>
      <c r="BC779" s="3"/>
      <c r="BD779" s="3"/>
      <c r="BE779" s="3"/>
      <c r="BF779" s="3"/>
      <c r="BG779" s="3"/>
      <c r="BH779" s="3"/>
      <c r="BI779" s="3"/>
      <c r="BJ779" s="3"/>
      <c r="BK779" s="3"/>
      <c r="BL779" s="3"/>
      <c r="BM779" s="3"/>
      <c r="BN779" s="3"/>
      <c r="BO779" s="3"/>
      <c r="BP779" s="3"/>
      <c r="BQ779" s="3"/>
      <c r="BR779" s="3"/>
      <c r="BS779" s="3"/>
      <c r="BT779" s="3"/>
      <c r="BU779" s="3"/>
      <c r="BV779" s="3"/>
      <c r="BW779" s="3"/>
      <c r="BX779" s="3"/>
      <c r="BY779" s="3"/>
      <c r="BZ779" s="3"/>
      <c r="CA779" s="3"/>
      <c r="CB779" s="3"/>
      <c r="CC779" s="3"/>
      <c r="CD779" s="3"/>
      <c r="CE779" s="3"/>
      <c r="CF779" s="3"/>
      <c r="CG779" s="3"/>
      <c r="CH779" s="3"/>
      <c r="CI779" s="3"/>
      <c r="CJ779" s="3"/>
      <c r="CK779" s="3"/>
      <c r="CL779" s="3"/>
      <c r="CM779" s="3"/>
      <c r="CN779" s="3"/>
    </row>
    <row r="780" spans="1:92" x14ac:dyDescent="0.3">
      <c r="A780" s="13"/>
      <c r="B780" s="3"/>
      <c r="C780" s="3"/>
      <c r="D780" s="3"/>
      <c r="E780" s="3"/>
      <c r="F780" s="3"/>
      <c r="G780" s="3"/>
      <c r="H780" s="3"/>
      <c r="I780" s="3"/>
      <c r="J780" s="1"/>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c r="AZ780" s="3"/>
      <c r="BA780" s="3"/>
      <c r="BB780" s="3"/>
      <c r="BC780" s="3"/>
      <c r="BD780" s="3"/>
      <c r="BE780" s="3"/>
      <c r="BF780" s="3"/>
      <c r="BG780" s="3"/>
      <c r="BH780" s="3"/>
      <c r="BI780" s="3"/>
      <c r="BJ780" s="3"/>
      <c r="BK780" s="3"/>
      <c r="BL780" s="3"/>
      <c r="BM780" s="3"/>
      <c r="BN780" s="3"/>
      <c r="BO780" s="3"/>
      <c r="BP780" s="3"/>
      <c r="BQ780" s="3"/>
      <c r="BR780" s="3"/>
      <c r="BS780" s="3"/>
      <c r="BT780" s="3"/>
      <c r="BU780" s="3"/>
      <c r="BV780" s="3"/>
      <c r="BW780" s="3"/>
      <c r="BX780" s="3"/>
      <c r="BY780" s="3"/>
      <c r="BZ780" s="3"/>
      <c r="CA780" s="3"/>
      <c r="CB780" s="3"/>
      <c r="CC780" s="3"/>
      <c r="CD780" s="3"/>
      <c r="CE780" s="3"/>
      <c r="CF780" s="3"/>
      <c r="CG780" s="3"/>
      <c r="CH780" s="3"/>
      <c r="CI780" s="3"/>
      <c r="CJ780" s="3"/>
      <c r="CK780" s="3"/>
      <c r="CL780" s="3"/>
      <c r="CM780" s="3"/>
      <c r="CN780" s="3"/>
    </row>
    <row r="781" spans="1:92" x14ac:dyDescent="0.3">
      <c r="A781" s="13"/>
      <c r="B781" s="3"/>
      <c r="C781" s="3"/>
      <c r="D781" s="3"/>
      <c r="E781" s="3"/>
      <c r="F781" s="3"/>
      <c r="G781" s="3"/>
      <c r="H781" s="3"/>
      <c r="I781" s="3"/>
      <c r="J781" s="1"/>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c r="AY781" s="3"/>
      <c r="AZ781" s="3"/>
      <c r="BA781" s="3"/>
      <c r="BB781" s="3"/>
      <c r="BC781" s="3"/>
      <c r="BD781" s="3"/>
      <c r="BE781" s="3"/>
      <c r="BF781" s="3"/>
      <c r="BG781" s="3"/>
      <c r="BH781" s="3"/>
      <c r="BI781" s="3"/>
      <c r="BJ781" s="3"/>
      <c r="BK781" s="3"/>
      <c r="BL781" s="3"/>
      <c r="BM781" s="3"/>
      <c r="BN781" s="3"/>
      <c r="BO781" s="3"/>
      <c r="BP781" s="3"/>
      <c r="BQ781" s="3"/>
      <c r="BR781" s="3"/>
      <c r="BS781" s="3"/>
      <c r="BT781" s="3"/>
      <c r="BU781" s="3"/>
      <c r="BV781" s="3"/>
      <c r="BW781" s="3"/>
      <c r="BX781" s="3"/>
      <c r="BY781" s="3"/>
      <c r="BZ781" s="3"/>
      <c r="CA781" s="3"/>
      <c r="CB781" s="3"/>
      <c r="CC781" s="3"/>
      <c r="CD781" s="3"/>
      <c r="CE781" s="3"/>
      <c r="CF781" s="3"/>
      <c r="CG781" s="3"/>
      <c r="CH781" s="3"/>
      <c r="CI781" s="3"/>
      <c r="CJ781" s="3"/>
      <c r="CK781" s="3"/>
      <c r="CL781" s="3"/>
      <c r="CM781" s="3"/>
      <c r="CN781" s="3"/>
    </row>
    <row r="782" spans="1:92" x14ac:dyDescent="0.3">
      <c r="A782" s="13"/>
      <c r="B782" s="3"/>
      <c r="C782" s="3"/>
      <c r="D782" s="3"/>
      <c r="E782" s="3"/>
      <c r="F782" s="3"/>
      <c r="G782" s="3"/>
      <c r="H782" s="3"/>
      <c r="I782" s="3"/>
      <c r="J782" s="1"/>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c r="AZ782" s="3"/>
      <c r="BA782" s="3"/>
      <c r="BB782" s="3"/>
      <c r="BC782" s="3"/>
      <c r="BD782" s="3"/>
      <c r="BE782" s="3"/>
      <c r="BF782" s="3"/>
      <c r="BG782" s="3"/>
      <c r="BH782" s="3"/>
      <c r="BI782" s="3"/>
      <c r="BJ782" s="3"/>
      <c r="BK782" s="3"/>
      <c r="BL782" s="3"/>
      <c r="BM782" s="3"/>
      <c r="BN782" s="3"/>
      <c r="BO782" s="3"/>
      <c r="BP782" s="3"/>
      <c r="BQ782" s="3"/>
      <c r="BR782" s="3"/>
      <c r="BS782" s="3"/>
      <c r="BT782" s="3"/>
      <c r="BU782" s="3"/>
      <c r="BV782" s="3"/>
      <c r="BW782" s="3"/>
      <c r="BX782" s="3"/>
      <c r="BY782" s="3"/>
      <c r="BZ782" s="3"/>
      <c r="CA782" s="3"/>
      <c r="CB782" s="3"/>
      <c r="CC782" s="3"/>
      <c r="CD782" s="3"/>
      <c r="CE782" s="3"/>
      <c r="CF782" s="3"/>
      <c r="CG782" s="3"/>
      <c r="CH782" s="3"/>
      <c r="CI782" s="3"/>
      <c r="CJ782" s="3"/>
      <c r="CK782" s="3"/>
      <c r="CL782" s="3"/>
      <c r="CM782" s="3"/>
      <c r="CN782" s="3"/>
    </row>
    <row r="783" spans="1:92" x14ac:dyDescent="0.3">
      <c r="A783" s="13"/>
      <c r="B783" s="3"/>
      <c r="C783" s="3"/>
      <c r="D783" s="3"/>
      <c r="E783" s="3"/>
      <c r="F783" s="3"/>
      <c r="G783" s="3"/>
      <c r="H783" s="3"/>
      <c r="I783" s="3"/>
      <c r="J783" s="1"/>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c r="AZ783" s="3"/>
      <c r="BA783" s="3"/>
      <c r="BB783" s="3"/>
      <c r="BC783" s="3"/>
      <c r="BD783" s="3"/>
      <c r="BE783" s="3"/>
      <c r="BF783" s="3"/>
      <c r="BG783" s="3"/>
      <c r="BH783" s="3"/>
      <c r="BI783" s="3"/>
      <c r="BJ783" s="3"/>
      <c r="BK783" s="3"/>
      <c r="BL783" s="3"/>
      <c r="BM783" s="3"/>
      <c r="BN783" s="3"/>
      <c r="BO783" s="3"/>
      <c r="BP783" s="3"/>
      <c r="BQ783" s="3"/>
      <c r="BR783" s="3"/>
      <c r="BS783" s="3"/>
      <c r="BT783" s="3"/>
      <c r="BU783" s="3"/>
      <c r="BV783" s="3"/>
      <c r="BW783" s="3"/>
      <c r="BX783" s="3"/>
      <c r="BY783" s="3"/>
      <c r="BZ783" s="3"/>
      <c r="CA783" s="3"/>
      <c r="CB783" s="3"/>
      <c r="CC783" s="3"/>
      <c r="CD783" s="3"/>
      <c r="CE783" s="3"/>
      <c r="CF783" s="3"/>
      <c r="CG783" s="3"/>
      <c r="CH783" s="3"/>
      <c r="CI783" s="3"/>
      <c r="CJ783" s="3"/>
      <c r="CK783" s="3"/>
      <c r="CL783" s="3"/>
      <c r="CM783" s="3"/>
      <c r="CN783" s="3"/>
    </row>
    <row r="784" spans="1:92" x14ac:dyDescent="0.3">
      <c r="A784" s="13"/>
      <c r="B784" s="3"/>
      <c r="C784" s="3"/>
      <c r="D784" s="3"/>
      <c r="E784" s="3"/>
      <c r="F784" s="3"/>
      <c r="G784" s="3"/>
      <c r="H784" s="3"/>
      <c r="I784" s="3"/>
      <c r="J784" s="1"/>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c r="AY784" s="3"/>
      <c r="AZ784" s="3"/>
      <c r="BA784" s="3"/>
      <c r="BB784" s="3"/>
      <c r="BC784" s="3"/>
      <c r="BD784" s="3"/>
      <c r="BE784" s="3"/>
      <c r="BF784" s="3"/>
      <c r="BG784" s="3"/>
      <c r="BH784" s="3"/>
      <c r="BI784" s="3"/>
      <c r="BJ784" s="3"/>
      <c r="BK784" s="3"/>
      <c r="BL784" s="3"/>
      <c r="BM784" s="3"/>
      <c r="BN784" s="3"/>
      <c r="BO784" s="3"/>
      <c r="BP784" s="3"/>
      <c r="BQ784" s="3"/>
      <c r="BR784" s="3"/>
      <c r="BS784" s="3"/>
      <c r="BT784" s="3"/>
      <c r="BU784" s="3"/>
      <c r="BV784" s="3"/>
      <c r="BW784" s="3"/>
      <c r="BX784" s="3"/>
      <c r="BY784" s="3"/>
      <c r="BZ784" s="3"/>
      <c r="CA784" s="3"/>
      <c r="CB784" s="3"/>
      <c r="CC784" s="3"/>
      <c r="CD784" s="3"/>
      <c r="CE784" s="3"/>
      <c r="CF784" s="3"/>
      <c r="CG784" s="3"/>
      <c r="CH784" s="3"/>
      <c r="CI784" s="3"/>
      <c r="CJ784" s="3"/>
      <c r="CK784" s="3"/>
      <c r="CL784" s="3"/>
      <c r="CM784" s="3"/>
      <c r="CN784" s="3"/>
    </row>
    <row r="785" spans="1:92" x14ac:dyDescent="0.3">
      <c r="A785" s="13"/>
      <c r="B785" s="3"/>
      <c r="C785" s="3"/>
      <c r="D785" s="3"/>
      <c r="E785" s="3"/>
      <c r="F785" s="3"/>
      <c r="G785" s="3"/>
      <c r="H785" s="3"/>
      <c r="I785" s="3"/>
      <c r="J785" s="1"/>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c r="AZ785" s="3"/>
      <c r="BA785" s="3"/>
      <c r="BB785" s="3"/>
      <c r="BC785" s="3"/>
      <c r="BD785" s="3"/>
      <c r="BE785" s="3"/>
      <c r="BF785" s="3"/>
      <c r="BG785" s="3"/>
      <c r="BH785" s="3"/>
      <c r="BI785" s="3"/>
      <c r="BJ785" s="3"/>
      <c r="BK785" s="3"/>
      <c r="BL785" s="3"/>
      <c r="BM785" s="3"/>
      <c r="BN785" s="3"/>
      <c r="BO785" s="3"/>
      <c r="BP785" s="3"/>
      <c r="BQ785" s="3"/>
      <c r="BR785" s="3"/>
      <c r="BS785" s="3"/>
      <c r="BT785" s="3"/>
      <c r="BU785" s="3"/>
      <c r="BV785" s="3"/>
      <c r="BW785" s="3"/>
      <c r="BX785" s="3"/>
      <c r="BY785" s="3"/>
      <c r="BZ785" s="3"/>
      <c r="CA785" s="3"/>
      <c r="CB785" s="3"/>
      <c r="CC785" s="3"/>
      <c r="CD785" s="3"/>
      <c r="CE785" s="3"/>
      <c r="CF785" s="3"/>
      <c r="CG785" s="3"/>
      <c r="CH785" s="3"/>
      <c r="CI785" s="3"/>
      <c r="CJ785" s="3"/>
      <c r="CK785" s="3"/>
      <c r="CL785" s="3"/>
      <c r="CM785" s="3"/>
      <c r="CN785" s="3"/>
    </row>
    <row r="786" spans="1:92" x14ac:dyDescent="0.3">
      <c r="A786" s="13"/>
      <c r="B786" s="3"/>
      <c r="C786" s="3"/>
      <c r="D786" s="3"/>
      <c r="E786" s="3"/>
      <c r="F786" s="3"/>
      <c r="G786" s="3"/>
      <c r="H786" s="3"/>
      <c r="I786" s="3"/>
      <c r="J786" s="1"/>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c r="AY786" s="3"/>
      <c r="AZ786" s="3"/>
      <c r="BA786" s="3"/>
      <c r="BB786" s="3"/>
      <c r="BC786" s="3"/>
      <c r="BD786" s="3"/>
      <c r="BE786" s="3"/>
      <c r="BF786" s="3"/>
      <c r="BG786" s="3"/>
      <c r="BH786" s="3"/>
      <c r="BI786" s="3"/>
      <c r="BJ786" s="3"/>
      <c r="BK786" s="3"/>
      <c r="BL786" s="3"/>
      <c r="BM786" s="3"/>
      <c r="BN786" s="3"/>
      <c r="BO786" s="3"/>
      <c r="BP786" s="3"/>
      <c r="BQ786" s="3"/>
      <c r="BR786" s="3"/>
      <c r="BS786" s="3"/>
      <c r="BT786" s="3"/>
      <c r="BU786" s="3"/>
      <c r="BV786" s="3"/>
      <c r="BW786" s="3"/>
      <c r="BX786" s="3"/>
      <c r="BY786" s="3"/>
      <c r="BZ786" s="3"/>
      <c r="CA786" s="3"/>
      <c r="CB786" s="3"/>
      <c r="CC786" s="3"/>
      <c r="CD786" s="3"/>
      <c r="CE786" s="3"/>
      <c r="CF786" s="3"/>
      <c r="CG786" s="3"/>
      <c r="CH786" s="3"/>
      <c r="CI786" s="3"/>
      <c r="CJ786" s="3"/>
      <c r="CK786" s="3"/>
      <c r="CL786" s="3"/>
      <c r="CM786" s="3"/>
      <c r="CN786" s="3"/>
    </row>
    <row r="787" spans="1:92" x14ac:dyDescent="0.3">
      <c r="A787" s="13"/>
      <c r="B787" s="3"/>
      <c r="C787" s="3"/>
      <c r="D787" s="3"/>
      <c r="E787" s="3"/>
      <c r="F787" s="3"/>
      <c r="G787" s="3"/>
      <c r="H787" s="3"/>
      <c r="I787" s="3"/>
      <c r="J787" s="1"/>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c r="AX787" s="3"/>
      <c r="AY787" s="3"/>
      <c r="AZ787" s="3"/>
      <c r="BA787" s="3"/>
      <c r="BB787" s="3"/>
      <c r="BC787" s="3"/>
      <c r="BD787" s="3"/>
      <c r="BE787" s="3"/>
      <c r="BF787" s="3"/>
      <c r="BG787" s="3"/>
      <c r="BH787" s="3"/>
      <c r="BI787" s="3"/>
      <c r="BJ787" s="3"/>
      <c r="BK787" s="3"/>
      <c r="BL787" s="3"/>
      <c r="BM787" s="3"/>
      <c r="BN787" s="3"/>
      <c r="BO787" s="3"/>
      <c r="BP787" s="3"/>
      <c r="BQ787" s="3"/>
      <c r="BR787" s="3"/>
      <c r="BS787" s="3"/>
      <c r="BT787" s="3"/>
      <c r="BU787" s="3"/>
      <c r="BV787" s="3"/>
      <c r="BW787" s="3"/>
      <c r="BX787" s="3"/>
      <c r="BY787" s="3"/>
      <c r="BZ787" s="3"/>
      <c r="CA787" s="3"/>
      <c r="CB787" s="3"/>
      <c r="CC787" s="3"/>
      <c r="CD787" s="3"/>
      <c r="CE787" s="3"/>
      <c r="CF787" s="3"/>
      <c r="CG787" s="3"/>
      <c r="CH787" s="3"/>
      <c r="CI787" s="3"/>
      <c r="CJ787" s="3"/>
      <c r="CK787" s="3"/>
      <c r="CL787" s="3"/>
      <c r="CM787" s="3"/>
      <c r="CN787" s="3"/>
    </row>
    <row r="788" spans="1:92" x14ac:dyDescent="0.3">
      <c r="A788" s="13"/>
      <c r="B788" s="3"/>
      <c r="C788" s="3"/>
      <c r="D788" s="3"/>
      <c r="E788" s="3"/>
      <c r="F788" s="3"/>
      <c r="G788" s="3"/>
      <c r="H788" s="3"/>
      <c r="I788" s="3"/>
      <c r="J788" s="1"/>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c r="AX788" s="3"/>
      <c r="AY788" s="3"/>
      <c r="AZ788" s="3"/>
      <c r="BA788" s="3"/>
      <c r="BB788" s="3"/>
      <c r="BC788" s="3"/>
      <c r="BD788" s="3"/>
      <c r="BE788" s="3"/>
      <c r="BF788" s="3"/>
      <c r="BG788" s="3"/>
      <c r="BH788" s="3"/>
      <c r="BI788" s="3"/>
      <c r="BJ788" s="3"/>
      <c r="BK788" s="3"/>
      <c r="BL788" s="3"/>
      <c r="BM788" s="3"/>
      <c r="BN788" s="3"/>
      <c r="BO788" s="3"/>
      <c r="BP788" s="3"/>
      <c r="BQ788" s="3"/>
      <c r="BR788" s="3"/>
      <c r="BS788" s="3"/>
      <c r="BT788" s="3"/>
      <c r="BU788" s="3"/>
      <c r="BV788" s="3"/>
      <c r="BW788" s="3"/>
      <c r="BX788" s="3"/>
      <c r="BY788" s="3"/>
      <c r="BZ788" s="3"/>
      <c r="CA788" s="3"/>
      <c r="CB788" s="3"/>
      <c r="CC788" s="3"/>
      <c r="CD788" s="3"/>
      <c r="CE788" s="3"/>
      <c r="CF788" s="3"/>
      <c r="CG788" s="3"/>
      <c r="CH788" s="3"/>
      <c r="CI788" s="3"/>
      <c r="CJ788" s="3"/>
      <c r="CK788" s="3"/>
      <c r="CL788" s="3"/>
      <c r="CM788" s="3"/>
      <c r="CN788" s="3"/>
    </row>
    <row r="789" spans="1:92" x14ac:dyDescent="0.3">
      <c r="A789" s="13"/>
      <c r="B789" s="3"/>
      <c r="C789" s="3"/>
      <c r="D789" s="3"/>
      <c r="E789" s="3"/>
      <c r="F789" s="3"/>
      <c r="G789" s="3"/>
      <c r="H789" s="3"/>
      <c r="I789" s="3"/>
      <c r="J789" s="1"/>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c r="AX789" s="3"/>
      <c r="AY789" s="3"/>
      <c r="AZ789" s="3"/>
      <c r="BA789" s="3"/>
      <c r="BB789" s="3"/>
      <c r="BC789" s="3"/>
      <c r="BD789" s="3"/>
      <c r="BE789" s="3"/>
      <c r="BF789" s="3"/>
      <c r="BG789" s="3"/>
      <c r="BH789" s="3"/>
      <c r="BI789" s="3"/>
      <c r="BJ789" s="3"/>
      <c r="BK789" s="3"/>
      <c r="BL789" s="3"/>
      <c r="BM789" s="3"/>
      <c r="BN789" s="3"/>
      <c r="BO789" s="3"/>
      <c r="BP789" s="3"/>
      <c r="BQ789" s="3"/>
      <c r="BR789" s="3"/>
      <c r="BS789" s="3"/>
      <c r="BT789" s="3"/>
      <c r="BU789" s="3"/>
      <c r="BV789" s="3"/>
      <c r="BW789" s="3"/>
      <c r="BX789" s="3"/>
      <c r="BY789" s="3"/>
      <c r="BZ789" s="3"/>
      <c r="CA789" s="3"/>
      <c r="CB789" s="3"/>
      <c r="CC789" s="3"/>
      <c r="CD789" s="3"/>
      <c r="CE789" s="3"/>
      <c r="CF789" s="3"/>
      <c r="CG789" s="3"/>
      <c r="CH789" s="3"/>
      <c r="CI789" s="3"/>
      <c r="CJ789" s="3"/>
      <c r="CK789" s="3"/>
      <c r="CL789" s="3"/>
      <c r="CM789" s="3"/>
      <c r="CN789" s="3"/>
    </row>
    <row r="790" spans="1:92" x14ac:dyDescent="0.3">
      <c r="A790" s="13"/>
      <c r="B790" s="3"/>
      <c r="C790" s="3"/>
      <c r="D790" s="3"/>
      <c r="E790" s="3"/>
      <c r="F790" s="3"/>
      <c r="G790" s="3"/>
      <c r="H790" s="3"/>
      <c r="I790" s="3"/>
      <c r="J790" s="1"/>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c r="AY790" s="3"/>
      <c r="AZ790" s="3"/>
      <c r="BA790" s="3"/>
      <c r="BB790" s="3"/>
      <c r="BC790" s="3"/>
      <c r="BD790" s="3"/>
      <c r="BE790" s="3"/>
      <c r="BF790" s="3"/>
      <c r="BG790" s="3"/>
      <c r="BH790" s="3"/>
      <c r="BI790" s="3"/>
      <c r="BJ790" s="3"/>
      <c r="BK790" s="3"/>
      <c r="BL790" s="3"/>
      <c r="BM790" s="3"/>
      <c r="BN790" s="3"/>
      <c r="BO790" s="3"/>
      <c r="BP790" s="3"/>
      <c r="BQ790" s="3"/>
      <c r="BR790" s="3"/>
      <c r="BS790" s="3"/>
      <c r="BT790" s="3"/>
      <c r="BU790" s="3"/>
      <c r="BV790" s="3"/>
      <c r="BW790" s="3"/>
      <c r="BX790" s="3"/>
      <c r="BY790" s="3"/>
      <c r="BZ790" s="3"/>
      <c r="CA790" s="3"/>
      <c r="CB790" s="3"/>
      <c r="CC790" s="3"/>
      <c r="CD790" s="3"/>
      <c r="CE790" s="3"/>
      <c r="CF790" s="3"/>
      <c r="CG790" s="3"/>
      <c r="CH790" s="3"/>
      <c r="CI790" s="3"/>
      <c r="CJ790" s="3"/>
      <c r="CK790" s="3"/>
      <c r="CL790" s="3"/>
      <c r="CM790" s="3"/>
      <c r="CN790" s="3"/>
    </row>
    <row r="791" spans="1:92" x14ac:dyDescent="0.3">
      <c r="A791" s="13"/>
      <c r="B791" s="3"/>
      <c r="C791" s="3"/>
      <c r="D791" s="3"/>
      <c r="E791" s="3"/>
      <c r="F791" s="3"/>
      <c r="G791" s="3"/>
      <c r="H791" s="3"/>
      <c r="I791" s="3"/>
      <c r="J791" s="1"/>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c r="AY791" s="3"/>
      <c r="AZ791" s="3"/>
      <c r="BA791" s="3"/>
      <c r="BB791" s="3"/>
      <c r="BC791" s="3"/>
      <c r="BD791" s="3"/>
      <c r="BE791" s="3"/>
      <c r="BF791" s="3"/>
      <c r="BG791" s="3"/>
      <c r="BH791" s="3"/>
      <c r="BI791" s="3"/>
      <c r="BJ791" s="3"/>
      <c r="BK791" s="3"/>
      <c r="BL791" s="3"/>
      <c r="BM791" s="3"/>
      <c r="BN791" s="3"/>
      <c r="BO791" s="3"/>
      <c r="BP791" s="3"/>
      <c r="BQ791" s="3"/>
      <c r="BR791" s="3"/>
      <c r="BS791" s="3"/>
      <c r="BT791" s="3"/>
      <c r="BU791" s="3"/>
      <c r="BV791" s="3"/>
      <c r="BW791" s="3"/>
      <c r="BX791" s="3"/>
      <c r="BY791" s="3"/>
      <c r="BZ791" s="3"/>
      <c r="CA791" s="3"/>
      <c r="CB791" s="3"/>
      <c r="CC791" s="3"/>
      <c r="CD791" s="3"/>
      <c r="CE791" s="3"/>
      <c r="CF791" s="3"/>
      <c r="CG791" s="3"/>
      <c r="CH791" s="3"/>
      <c r="CI791" s="3"/>
      <c r="CJ791" s="3"/>
      <c r="CK791" s="3"/>
      <c r="CL791" s="3"/>
      <c r="CM791" s="3"/>
      <c r="CN791" s="3"/>
    </row>
    <row r="792" spans="1:92" x14ac:dyDescent="0.3">
      <c r="A792" s="13"/>
      <c r="B792" s="3"/>
      <c r="C792" s="3"/>
      <c r="D792" s="3"/>
      <c r="E792" s="3"/>
      <c r="F792" s="3"/>
      <c r="G792" s="3"/>
      <c r="H792" s="3"/>
      <c r="I792" s="3"/>
      <c r="J792" s="1"/>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c r="AY792" s="3"/>
      <c r="AZ792" s="3"/>
      <c r="BA792" s="3"/>
      <c r="BB792" s="3"/>
      <c r="BC792" s="3"/>
      <c r="BD792" s="3"/>
      <c r="BE792" s="3"/>
      <c r="BF792" s="3"/>
      <c r="BG792" s="3"/>
      <c r="BH792" s="3"/>
      <c r="BI792" s="3"/>
      <c r="BJ792" s="3"/>
      <c r="BK792" s="3"/>
      <c r="BL792" s="3"/>
      <c r="BM792" s="3"/>
      <c r="BN792" s="3"/>
      <c r="BO792" s="3"/>
      <c r="BP792" s="3"/>
      <c r="BQ792" s="3"/>
      <c r="BR792" s="3"/>
      <c r="BS792" s="3"/>
      <c r="BT792" s="3"/>
      <c r="BU792" s="3"/>
      <c r="BV792" s="3"/>
      <c r="BW792" s="3"/>
      <c r="BX792" s="3"/>
      <c r="BY792" s="3"/>
      <c r="BZ792" s="3"/>
      <c r="CA792" s="3"/>
      <c r="CB792" s="3"/>
      <c r="CC792" s="3"/>
      <c r="CD792" s="3"/>
      <c r="CE792" s="3"/>
      <c r="CF792" s="3"/>
      <c r="CG792" s="3"/>
      <c r="CH792" s="3"/>
      <c r="CI792" s="3"/>
      <c r="CJ792" s="3"/>
      <c r="CK792" s="3"/>
      <c r="CL792" s="3"/>
      <c r="CM792" s="3"/>
      <c r="CN792" s="3"/>
    </row>
    <row r="793" spans="1:92" x14ac:dyDescent="0.3">
      <c r="A793" s="13"/>
      <c r="B793" s="3"/>
      <c r="C793" s="3"/>
      <c r="D793" s="3"/>
      <c r="E793" s="3"/>
      <c r="F793" s="3"/>
      <c r="G793" s="3"/>
      <c r="H793" s="3"/>
      <c r="I793" s="3"/>
      <c r="J793" s="1"/>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c r="AY793" s="3"/>
      <c r="AZ793" s="3"/>
      <c r="BA793" s="3"/>
      <c r="BB793" s="3"/>
      <c r="BC793" s="3"/>
      <c r="BD793" s="3"/>
      <c r="BE793" s="3"/>
      <c r="BF793" s="3"/>
      <c r="BG793" s="3"/>
      <c r="BH793" s="3"/>
      <c r="BI793" s="3"/>
      <c r="BJ793" s="3"/>
      <c r="BK793" s="3"/>
      <c r="BL793" s="3"/>
      <c r="BM793" s="3"/>
      <c r="BN793" s="3"/>
      <c r="BO793" s="3"/>
      <c r="BP793" s="3"/>
      <c r="BQ793" s="3"/>
      <c r="BR793" s="3"/>
      <c r="BS793" s="3"/>
      <c r="BT793" s="3"/>
      <c r="BU793" s="3"/>
      <c r="BV793" s="3"/>
      <c r="BW793" s="3"/>
      <c r="BX793" s="3"/>
      <c r="BY793" s="3"/>
      <c r="BZ793" s="3"/>
      <c r="CA793" s="3"/>
      <c r="CB793" s="3"/>
      <c r="CC793" s="3"/>
      <c r="CD793" s="3"/>
      <c r="CE793" s="3"/>
      <c r="CF793" s="3"/>
      <c r="CG793" s="3"/>
      <c r="CH793" s="3"/>
      <c r="CI793" s="3"/>
      <c r="CJ793" s="3"/>
      <c r="CK793" s="3"/>
      <c r="CL793" s="3"/>
      <c r="CM793" s="3"/>
      <c r="CN793" s="3"/>
    </row>
    <row r="794" spans="1:92" x14ac:dyDescent="0.3">
      <c r="A794" s="13"/>
      <c r="B794" s="3"/>
      <c r="C794" s="3"/>
      <c r="D794" s="3"/>
      <c r="E794" s="3"/>
      <c r="F794" s="3"/>
      <c r="G794" s="3"/>
      <c r="H794" s="3"/>
      <c r="I794" s="3"/>
      <c r="J794" s="1"/>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c r="AX794" s="3"/>
      <c r="AY794" s="3"/>
      <c r="AZ794" s="3"/>
      <c r="BA794" s="3"/>
      <c r="BB794" s="3"/>
      <c r="BC794" s="3"/>
      <c r="BD794" s="3"/>
      <c r="BE794" s="3"/>
      <c r="BF794" s="3"/>
      <c r="BG794" s="3"/>
      <c r="BH794" s="3"/>
      <c r="BI794" s="3"/>
      <c r="BJ794" s="3"/>
      <c r="BK794" s="3"/>
      <c r="BL794" s="3"/>
      <c r="BM794" s="3"/>
      <c r="BN794" s="3"/>
      <c r="BO794" s="3"/>
      <c r="BP794" s="3"/>
      <c r="BQ794" s="3"/>
      <c r="BR794" s="3"/>
      <c r="BS794" s="3"/>
      <c r="BT794" s="3"/>
      <c r="BU794" s="3"/>
      <c r="BV794" s="3"/>
      <c r="BW794" s="3"/>
      <c r="BX794" s="3"/>
      <c r="BY794" s="3"/>
      <c r="BZ794" s="3"/>
      <c r="CA794" s="3"/>
      <c r="CB794" s="3"/>
      <c r="CC794" s="3"/>
      <c r="CD794" s="3"/>
      <c r="CE794" s="3"/>
      <c r="CF794" s="3"/>
      <c r="CG794" s="3"/>
      <c r="CH794" s="3"/>
      <c r="CI794" s="3"/>
      <c r="CJ794" s="3"/>
      <c r="CK794" s="3"/>
      <c r="CL794" s="3"/>
      <c r="CM794" s="3"/>
      <c r="CN794" s="3"/>
    </row>
    <row r="795" spans="1:92" x14ac:dyDescent="0.3">
      <c r="A795" s="13"/>
      <c r="B795" s="3"/>
      <c r="C795" s="3"/>
      <c r="D795" s="3"/>
      <c r="E795" s="3"/>
      <c r="F795" s="3"/>
      <c r="G795" s="3"/>
      <c r="H795" s="3"/>
      <c r="I795" s="3"/>
      <c r="J795" s="1"/>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c r="AX795" s="3"/>
      <c r="AY795" s="3"/>
      <c r="AZ795" s="3"/>
      <c r="BA795" s="3"/>
      <c r="BB795" s="3"/>
      <c r="BC795" s="3"/>
      <c r="BD795" s="3"/>
      <c r="BE795" s="3"/>
      <c r="BF795" s="3"/>
      <c r="BG795" s="3"/>
      <c r="BH795" s="3"/>
      <c r="BI795" s="3"/>
      <c r="BJ795" s="3"/>
      <c r="BK795" s="3"/>
      <c r="BL795" s="3"/>
      <c r="BM795" s="3"/>
      <c r="BN795" s="3"/>
      <c r="BO795" s="3"/>
      <c r="BP795" s="3"/>
      <c r="BQ795" s="3"/>
      <c r="BR795" s="3"/>
      <c r="BS795" s="3"/>
      <c r="BT795" s="3"/>
      <c r="BU795" s="3"/>
      <c r="BV795" s="3"/>
      <c r="BW795" s="3"/>
      <c r="BX795" s="3"/>
      <c r="BY795" s="3"/>
      <c r="BZ795" s="3"/>
      <c r="CA795" s="3"/>
      <c r="CB795" s="3"/>
      <c r="CC795" s="3"/>
      <c r="CD795" s="3"/>
      <c r="CE795" s="3"/>
      <c r="CF795" s="3"/>
      <c r="CG795" s="3"/>
      <c r="CH795" s="3"/>
      <c r="CI795" s="3"/>
      <c r="CJ795" s="3"/>
      <c r="CK795" s="3"/>
      <c r="CL795" s="3"/>
      <c r="CM795" s="3"/>
      <c r="CN795" s="3"/>
    </row>
    <row r="796" spans="1:92" x14ac:dyDescent="0.3">
      <c r="A796" s="13"/>
      <c r="B796" s="3"/>
      <c r="C796" s="3"/>
      <c r="D796" s="3"/>
      <c r="E796" s="3"/>
      <c r="F796" s="3"/>
      <c r="G796" s="3"/>
      <c r="H796" s="3"/>
      <c r="I796" s="3"/>
      <c r="J796" s="1"/>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c r="AX796" s="3"/>
      <c r="AY796" s="3"/>
      <c r="AZ796" s="3"/>
      <c r="BA796" s="3"/>
      <c r="BB796" s="3"/>
      <c r="BC796" s="3"/>
      <c r="BD796" s="3"/>
      <c r="BE796" s="3"/>
      <c r="BF796" s="3"/>
      <c r="BG796" s="3"/>
      <c r="BH796" s="3"/>
      <c r="BI796" s="3"/>
      <c r="BJ796" s="3"/>
      <c r="BK796" s="3"/>
      <c r="BL796" s="3"/>
      <c r="BM796" s="3"/>
      <c r="BN796" s="3"/>
      <c r="BO796" s="3"/>
      <c r="BP796" s="3"/>
      <c r="BQ796" s="3"/>
      <c r="BR796" s="3"/>
      <c r="BS796" s="3"/>
      <c r="BT796" s="3"/>
      <c r="BU796" s="3"/>
      <c r="BV796" s="3"/>
      <c r="BW796" s="3"/>
      <c r="BX796" s="3"/>
      <c r="BY796" s="3"/>
      <c r="BZ796" s="3"/>
      <c r="CA796" s="3"/>
      <c r="CB796" s="3"/>
      <c r="CC796" s="3"/>
      <c r="CD796" s="3"/>
      <c r="CE796" s="3"/>
      <c r="CF796" s="3"/>
      <c r="CG796" s="3"/>
      <c r="CH796" s="3"/>
      <c r="CI796" s="3"/>
      <c r="CJ796" s="3"/>
      <c r="CK796" s="3"/>
      <c r="CL796" s="3"/>
      <c r="CM796" s="3"/>
      <c r="CN796" s="3"/>
    </row>
    <row r="797" spans="1:92" x14ac:dyDescent="0.3">
      <c r="A797" s="13"/>
      <c r="B797" s="3"/>
      <c r="C797" s="3"/>
      <c r="D797" s="3"/>
      <c r="E797" s="3"/>
      <c r="F797" s="3"/>
      <c r="G797" s="3"/>
      <c r="H797" s="3"/>
      <c r="I797" s="3"/>
      <c r="J797" s="1"/>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c r="AX797" s="3"/>
      <c r="AY797" s="3"/>
      <c r="AZ797" s="3"/>
      <c r="BA797" s="3"/>
      <c r="BB797" s="3"/>
      <c r="BC797" s="3"/>
      <c r="BD797" s="3"/>
      <c r="BE797" s="3"/>
      <c r="BF797" s="3"/>
      <c r="BG797" s="3"/>
      <c r="BH797" s="3"/>
      <c r="BI797" s="3"/>
      <c r="BJ797" s="3"/>
      <c r="BK797" s="3"/>
      <c r="BL797" s="3"/>
      <c r="BM797" s="3"/>
      <c r="BN797" s="3"/>
      <c r="BO797" s="3"/>
      <c r="BP797" s="3"/>
      <c r="BQ797" s="3"/>
      <c r="BR797" s="3"/>
      <c r="BS797" s="3"/>
      <c r="BT797" s="3"/>
      <c r="BU797" s="3"/>
      <c r="BV797" s="3"/>
      <c r="BW797" s="3"/>
      <c r="BX797" s="3"/>
      <c r="BY797" s="3"/>
      <c r="BZ797" s="3"/>
      <c r="CA797" s="3"/>
      <c r="CB797" s="3"/>
      <c r="CC797" s="3"/>
      <c r="CD797" s="3"/>
      <c r="CE797" s="3"/>
      <c r="CF797" s="3"/>
      <c r="CG797" s="3"/>
      <c r="CH797" s="3"/>
      <c r="CI797" s="3"/>
      <c r="CJ797" s="3"/>
      <c r="CK797" s="3"/>
      <c r="CL797" s="3"/>
      <c r="CM797" s="3"/>
      <c r="CN797" s="3"/>
    </row>
    <row r="798" spans="1:92" x14ac:dyDescent="0.3">
      <c r="A798" s="13"/>
      <c r="B798" s="3"/>
      <c r="C798" s="3"/>
      <c r="D798" s="3"/>
      <c r="E798" s="3"/>
      <c r="F798" s="3"/>
      <c r="G798" s="3"/>
      <c r="H798" s="3"/>
      <c r="I798" s="3"/>
      <c r="J798" s="1"/>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c r="AX798" s="3"/>
      <c r="AY798" s="3"/>
      <c r="AZ798" s="3"/>
      <c r="BA798" s="3"/>
      <c r="BB798" s="3"/>
      <c r="BC798" s="3"/>
      <c r="BD798" s="3"/>
      <c r="BE798" s="3"/>
      <c r="BF798" s="3"/>
      <c r="BG798" s="3"/>
      <c r="BH798" s="3"/>
      <c r="BI798" s="3"/>
      <c r="BJ798" s="3"/>
      <c r="BK798" s="3"/>
      <c r="BL798" s="3"/>
      <c r="BM798" s="3"/>
      <c r="BN798" s="3"/>
      <c r="BO798" s="3"/>
      <c r="BP798" s="3"/>
      <c r="BQ798" s="3"/>
      <c r="BR798" s="3"/>
      <c r="BS798" s="3"/>
      <c r="BT798" s="3"/>
      <c r="BU798" s="3"/>
      <c r="BV798" s="3"/>
      <c r="BW798" s="3"/>
      <c r="BX798" s="3"/>
      <c r="BY798" s="3"/>
      <c r="BZ798" s="3"/>
      <c r="CA798" s="3"/>
      <c r="CB798" s="3"/>
      <c r="CC798" s="3"/>
      <c r="CD798" s="3"/>
      <c r="CE798" s="3"/>
      <c r="CF798" s="3"/>
      <c r="CG798" s="3"/>
      <c r="CH798" s="3"/>
      <c r="CI798" s="3"/>
      <c r="CJ798" s="3"/>
      <c r="CK798" s="3"/>
      <c r="CL798" s="3"/>
      <c r="CM798" s="3"/>
      <c r="CN798" s="3"/>
    </row>
    <row r="799" spans="1:92" x14ac:dyDescent="0.3">
      <c r="A799" s="13"/>
      <c r="B799" s="3"/>
      <c r="C799" s="3"/>
      <c r="D799" s="3"/>
      <c r="E799" s="3"/>
      <c r="F799" s="3"/>
      <c r="G799" s="3"/>
      <c r="H799" s="3"/>
      <c r="I799" s="3"/>
      <c r="J799" s="1"/>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c r="AX799" s="3"/>
      <c r="AY799" s="3"/>
      <c r="AZ799" s="3"/>
      <c r="BA799" s="3"/>
      <c r="BB799" s="3"/>
      <c r="BC799" s="3"/>
      <c r="BD799" s="3"/>
      <c r="BE799" s="3"/>
      <c r="BF799" s="3"/>
      <c r="BG799" s="3"/>
      <c r="BH799" s="3"/>
      <c r="BI799" s="3"/>
      <c r="BJ799" s="3"/>
      <c r="BK799" s="3"/>
      <c r="BL799" s="3"/>
      <c r="BM799" s="3"/>
      <c r="BN799" s="3"/>
      <c r="BO799" s="3"/>
      <c r="BP799" s="3"/>
      <c r="BQ799" s="3"/>
      <c r="BR799" s="3"/>
      <c r="BS799" s="3"/>
      <c r="BT799" s="3"/>
      <c r="BU799" s="3"/>
      <c r="BV799" s="3"/>
      <c r="BW799" s="3"/>
      <c r="BX799" s="3"/>
      <c r="BY799" s="3"/>
      <c r="BZ799" s="3"/>
      <c r="CA799" s="3"/>
      <c r="CB799" s="3"/>
      <c r="CC799" s="3"/>
      <c r="CD799" s="3"/>
      <c r="CE799" s="3"/>
      <c r="CF799" s="3"/>
      <c r="CG799" s="3"/>
      <c r="CH799" s="3"/>
      <c r="CI799" s="3"/>
      <c r="CJ799" s="3"/>
      <c r="CK799" s="3"/>
      <c r="CL799" s="3"/>
      <c r="CM799" s="3"/>
      <c r="CN799" s="3"/>
    </row>
    <row r="800" spans="1:92" x14ac:dyDescent="0.3">
      <c r="A800" s="13"/>
      <c r="B800" s="3"/>
      <c r="C800" s="3"/>
      <c r="D800" s="3"/>
      <c r="E800" s="3"/>
      <c r="F800" s="3"/>
      <c r="G800" s="3"/>
      <c r="H800" s="3"/>
      <c r="I800" s="3"/>
      <c r="J800" s="1"/>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c r="AX800" s="3"/>
      <c r="AY800" s="3"/>
      <c r="AZ800" s="3"/>
      <c r="BA800" s="3"/>
      <c r="BB800" s="3"/>
      <c r="BC800" s="3"/>
      <c r="BD800" s="3"/>
      <c r="BE800" s="3"/>
      <c r="BF800" s="3"/>
      <c r="BG800" s="3"/>
      <c r="BH800" s="3"/>
      <c r="BI800" s="3"/>
      <c r="BJ800" s="3"/>
      <c r="BK800" s="3"/>
      <c r="BL800" s="3"/>
      <c r="BM800" s="3"/>
      <c r="BN800" s="3"/>
      <c r="BO800" s="3"/>
      <c r="BP800" s="3"/>
      <c r="BQ800" s="3"/>
      <c r="BR800" s="3"/>
      <c r="BS800" s="3"/>
      <c r="BT800" s="3"/>
      <c r="BU800" s="3"/>
      <c r="BV800" s="3"/>
      <c r="BW800" s="3"/>
      <c r="BX800" s="3"/>
      <c r="BY800" s="3"/>
      <c r="BZ800" s="3"/>
      <c r="CA800" s="3"/>
      <c r="CB800" s="3"/>
      <c r="CC800" s="3"/>
      <c r="CD800" s="3"/>
      <c r="CE800" s="3"/>
      <c r="CF800" s="3"/>
      <c r="CG800" s="3"/>
      <c r="CH800" s="3"/>
      <c r="CI800" s="3"/>
      <c r="CJ800" s="3"/>
      <c r="CK800" s="3"/>
      <c r="CL800" s="3"/>
      <c r="CM800" s="3"/>
      <c r="CN800" s="3"/>
    </row>
    <row r="801" spans="1:92" x14ac:dyDescent="0.3">
      <c r="A801" s="13"/>
      <c r="B801" s="3"/>
      <c r="C801" s="3"/>
      <c r="D801" s="3"/>
      <c r="E801" s="3"/>
      <c r="F801" s="3"/>
      <c r="G801" s="3"/>
      <c r="H801" s="3"/>
      <c r="I801" s="3"/>
      <c r="J801" s="1"/>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c r="AX801" s="3"/>
      <c r="AY801" s="3"/>
      <c r="AZ801" s="3"/>
      <c r="BA801" s="3"/>
      <c r="BB801" s="3"/>
      <c r="BC801" s="3"/>
      <c r="BD801" s="3"/>
      <c r="BE801" s="3"/>
      <c r="BF801" s="3"/>
      <c r="BG801" s="3"/>
      <c r="BH801" s="3"/>
      <c r="BI801" s="3"/>
      <c r="BJ801" s="3"/>
      <c r="BK801" s="3"/>
      <c r="BL801" s="3"/>
      <c r="BM801" s="3"/>
      <c r="BN801" s="3"/>
      <c r="BO801" s="3"/>
      <c r="BP801" s="3"/>
      <c r="BQ801" s="3"/>
      <c r="BR801" s="3"/>
      <c r="BS801" s="3"/>
      <c r="BT801" s="3"/>
      <c r="BU801" s="3"/>
      <c r="BV801" s="3"/>
      <c r="BW801" s="3"/>
      <c r="BX801" s="3"/>
      <c r="BY801" s="3"/>
      <c r="BZ801" s="3"/>
      <c r="CA801" s="3"/>
      <c r="CB801" s="3"/>
      <c r="CC801" s="3"/>
      <c r="CD801" s="3"/>
      <c r="CE801" s="3"/>
      <c r="CF801" s="3"/>
      <c r="CG801" s="3"/>
      <c r="CH801" s="3"/>
      <c r="CI801" s="3"/>
      <c r="CJ801" s="3"/>
      <c r="CK801" s="3"/>
      <c r="CL801" s="3"/>
      <c r="CM801" s="3"/>
      <c r="CN801" s="3"/>
    </row>
    <row r="802" spans="1:92" x14ac:dyDescent="0.3">
      <c r="A802" s="13"/>
      <c r="B802" s="3"/>
      <c r="C802" s="3"/>
      <c r="D802" s="3"/>
      <c r="E802" s="3"/>
      <c r="F802" s="3"/>
      <c r="G802" s="3"/>
      <c r="H802" s="3"/>
      <c r="I802" s="3"/>
      <c r="J802" s="1"/>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c r="AX802" s="3"/>
      <c r="AY802" s="3"/>
      <c r="AZ802" s="3"/>
      <c r="BA802" s="3"/>
      <c r="BB802" s="3"/>
      <c r="BC802" s="3"/>
      <c r="BD802" s="3"/>
      <c r="BE802" s="3"/>
      <c r="BF802" s="3"/>
      <c r="BG802" s="3"/>
      <c r="BH802" s="3"/>
      <c r="BI802" s="3"/>
      <c r="BJ802" s="3"/>
      <c r="BK802" s="3"/>
      <c r="BL802" s="3"/>
      <c r="BM802" s="3"/>
      <c r="BN802" s="3"/>
      <c r="BO802" s="3"/>
      <c r="BP802" s="3"/>
      <c r="BQ802" s="3"/>
      <c r="BR802" s="3"/>
      <c r="BS802" s="3"/>
      <c r="BT802" s="3"/>
      <c r="BU802" s="3"/>
      <c r="BV802" s="3"/>
      <c r="BW802" s="3"/>
      <c r="BX802" s="3"/>
      <c r="BY802" s="3"/>
      <c r="BZ802" s="3"/>
      <c r="CA802" s="3"/>
      <c r="CB802" s="3"/>
      <c r="CC802" s="3"/>
      <c r="CD802" s="3"/>
      <c r="CE802" s="3"/>
      <c r="CF802" s="3"/>
      <c r="CG802" s="3"/>
      <c r="CH802" s="3"/>
      <c r="CI802" s="3"/>
      <c r="CJ802" s="3"/>
      <c r="CK802" s="3"/>
      <c r="CL802" s="3"/>
      <c r="CM802" s="3"/>
      <c r="CN802" s="3"/>
    </row>
    <row r="803" spans="1:92" x14ac:dyDescent="0.3">
      <c r="A803" s="13"/>
      <c r="B803" s="3"/>
      <c r="C803" s="3"/>
      <c r="D803" s="3"/>
      <c r="E803" s="3"/>
      <c r="F803" s="3"/>
      <c r="G803" s="3"/>
      <c r="H803" s="3"/>
      <c r="I803" s="3"/>
      <c r="J803" s="1"/>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c r="AX803" s="3"/>
      <c r="AY803" s="3"/>
      <c r="AZ803" s="3"/>
      <c r="BA803" s="3"/>
      <c r="BB803" s="3"/>
      <c r="BC803" s="3"/>
      <c r="BD803" s="3"/>
      <c r="BE803" s="3"/>
      <c r="BF803" s="3"/>
      <c r="BG803" s="3"/>
      <c r="BH803" s="3"/>
      <c r="BI803" s="3"/>
      <c r="BJ803" s="3"/>
      <c r="BK803" s="3"/>
      <c r="BL803" s="3"/>
      <c r="BM803" s="3"/>
      <c r="BN803" s="3"/>
      <c r="BO803" s="3"/>
      <c r="BP803" s="3"/>
      <c r="BQ803" s="3"/>
      <c r="BR803" s="3"/>
      <c r="BS803" s="3"/>
      <c r="BT803" s="3"/>
      <c r="BU803" s="3"/>
      <c r="BV803" s="3"/>
      <c r="BW803" s="3"/>
      <c r="BX803" s="3"/>
      <c r="BY803" s="3"/>
      <c r="BZ803" s="3"/>
      <c r="CA803" s="3"/>
      <c r="CB803" s="3"/>
      <c r="CC803" s="3"/>
      <c r="CD803" s="3"/>
      <c r="CE803" s="3"/>
      <c r="CF803" s="3"/>
      <c r="CG803" s="3"/>
      <c r="CH803" s="3"/>
      <c r="CI803" s="3"/>
      <c r="CJ803" s="3"/>
      <c r="CK803" s="3"/>
      <c r="CL803" s="3"/>
      <c r="CM803" s="3"/>
      <c r="CN803" s="3"/>
    </row>
    <row r="804" spans="1:92" x14ac:dyDescent="0.3">
      <c r="A804" s="13"/>
      <c r="B804" s="3"/>
      <c r="C804" s="3"/>
      <c r="D804" s="3"/>
      <c r="E804" s="3"/>
      <c r="F804" s="3"/>
      <c r="G804" s="3"/>
      <c r="H804" s="3"/>
      <c r="I804" s="3"/>
      <c r="J804" s="1"/>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c r="AX804" s="3"/>
      <c r="AY804" s="3"/>
      <c r="AZ804" s="3"/>
      <c r="BA804" s="3"/>
      <c r="BB804" s="3"/>
      <c r="BC804" s="3"/>
      <c r="BD804" s="3"/>
      <c r="BE804" s="3"/>
      <c r="BF804" s="3"/>
      <c r="BG804" s="3"/>
      <c r="BH804" s="3"/>
      <c r="BI804" s="3"/>
      <c r="BJ804" s="3"/>
      <c r="BK804" s="3"/>
      <c r="BL804" s="3"/>
      <c r="BM804" s="3"/>
      <c r="BN804" s="3"/>
      <c r="BO804" s="3"/>
      <c r="BP804" s="3"/>
      <c r="BQ804" s="3"/>
      <c r="BR804" s="3"/>
      <c r="BS804" s="3"/>
      <c r="BT804" s="3"/>
      <c r="BU804" s="3"/>
      <c r="BV804" s="3"/>
      <c r="BW804" s="3"/>
      <c r="BX804" s="3"/>
      <c r="BY804" s="3"/>
      <c r="BZ804" s="3"/>
      <c r="CA804" s="3"/>
      <c r="CB804" s="3"/>
      <c r="CC804" s="3"/>
      <c r="CD804" s="3"/>
      <c r="CE804" s="3"/>
      <c r="CF804" s="3"/>
      <c r="CG804" s="3"/>
      <c r="CH804" s="3"/>
      <c r="CI804" s="3"/>
      <c r="CJ804" s="3"/>
      <c r="CK804" s="3"/>
      <c r="CL804" s="3"/>
      <c r="CM804" s="3"/>
      <c r="CN804" s="3"/>
    </row>
    <row r="805" spans="1:92" x14ac:dyDescent="0.3">
      <c r="A805" s="13"/>
      <c r="B805" s="3"/>
      <c r="C805" s="3"/>
      <c r="D805" s="3"/>
      <c r="E805" s="3"/>
      <c r="F805" s="3"/>
      <c r="G805" s="3"/>
      <c r="H805" s="3"/>
      <c r="I805" s="3"/>
      <c r="J805" s="1"/>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c r="AX805" s="3"/>
      <c r="AY805" s="3"/>
      <c r="AZ805" s="3"/>
      <c r="BA805" s="3"/>
      <c r="BB805" s="3"/>
      <c r="BC805" s="3"/>
      <c r="BD805" s="3"/>
      <c r="BE805" s="3"/>
      <c r="BF805" s="3"/>
      <c r="BG805" s="3"/>
      <c r="BH805" s="3"/>
      <c r="BI805" s="3"/>
      <c r="BJ805" s="3"/>
      <c r="BK805" s="3"/>
      <c r="BL805" s="3"/>
      <c r="BM805" s="3"/>
      <c r="BN805" s="3"/>
      <c r="BO805" s="3"/>
      <c r="BP805" s="3"/>
      <c r="BQ805" s="3"/>
      <c r="BR805" s="3"/>
      <c r="BS805" s="3"/>
      <c r="BT805" s="3"/>
      <c r="BU805" s="3"/>
      <c r="BV805" s="3"/>
      <c r="BW805" s="3"/>
      <c r="BX805" s="3"/>
      <c r="BY805" s="3"/>
      <c r="BZ805" s="3"/>
      <c r="CA805" s="3"/>
      <c r="CB805" s="3"/>
      <c r="CC805" s="3"/>
      <c r="CD805" s="3"/>
      <c r="CE805" s="3"/>
      <c r="CF805" s="3"/>
      <c r="CG805" s="3"/>
      <c r="CH805" s="3"/>
      <c r="CI805" s="3"/>
      <c r="CJ805" s="3"/>
      <c r="CK805" s="3"/>
      <c r="CL805" s="3"/>
      <c r="CM805" s="3"/>
      <c r="CN805" s="3"/>
    </row>
    <row r="806" spans="1:92" x14ac:dyDescent="0.3">
      <c r="A806" s="13"/>
      <c r="B806" s="3"/>
      <c r="C806" s="3"/>
      <c r="D806" s="3"/>
      <c r="E806" s="3"/>
      <c r="F806" s="3"/>
      <c r="G806" s="3"/>
      <c r="H806" s="3"/>
      <c r="I806" s="3"/>
      <c r="J806" s="1"/>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c r="AX806" s="3"/>
      <c r="AY806" s="3"/>
      <c r="AZ806" s="3"/>
      <c r="BA806" s="3"/>
      <c r="BB806" s="3"/>
      <c r="BC806" s="3"/>
      <c r="BD806" s="3"/>
      <c r="BE806" s="3"/>
      <c r="BF806" s="3"/>
      <c r="BG806" s="3"/>
      <c r="BH806" s="3"/>
      <c r="BI806" s="3"/>
      <c r="BJ806" s="3"/>
      <c r="BK806" s="3"/>
      <c r="BL806" s="3"/>
      <c r="BM806" s="3"/>
      <c r="BN806" s="3"/>
      <c r="BO806" s="3"/>
      <c r="BP806" s="3"/>
      <c r="BQ806" s="3"/>
      <c r="BR806" s="3"/>
      <c r="BS806" s="3"/>
      <c r="BT806" s="3"/>
      <c r="BU806" s="3"/>
      <c r="BV806" s="3"/>
      <c r="BW806" s="3"/>
      <c r="BX806" s="3"/>
      <c r="BY806" s="3"/>
      <c r="BZ806" s="3"/>
      <c r="CA806" s="3"/>
      <c r="CB806" s="3"/>
      <c r="CC806" s="3"/>
      <c r="CD806" s="3"/>
      <c r="CE806" s="3"/>
      <c r="CF806" s="3"/>
      <c r="CG806" s="3"/>
      <c r="CH806" s="3"/>
      <c r="CI806" s="3"/>
      <c r="CJ806" s="3"/>
      <c r="CK806" s="3"/>
      <c r="CL806" s="3"/>
      <c r="CM806" s="3"/>
      <c r="CN806" s="3"/>
    </row>
    <row r="807" spans="1:92" x14ac:dyDescent="0.3">
      <c r="A807" s="13"/>
      <c r="B807" s="3"/>
      <c r="C807" s="3"/>
      <c r="D807" s="3"/>
      <c r="E807" s="3"/>
      <c r="F807" s="3"/>
      <c r="G807" s="3"/>
      <c r="H807" s="3"/>
      <c r="I807" s="3"/>
      <c r="J807" s="1"/>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c r="AX807" s="3"/>
      <c r="AY807" s="3"/>
      <c r="AZ807" s="3"/>
      <c r="BA807" s="3"/>
      <c r="BB807" s="3"/>
      <c r="BC807" s="3"/>
      <c r="BD807" s="3"/>
      <c r="BE807" s="3"/>
      <c r="BF807" s="3"/>
      <c r="BG807" s="3"/>
      <c r="BH807" s="3"/>
      <c r="BI807" s="3"/>
      <c r="BJ807" s="3"/>
      <c r="BK807" s="3"/>
      <c r="BL807" s="3"/>
      <c r="BM807" s="3"/>
      <c r="BN807" s="3"/>
      <c r="BO807" s="3"/>
      <c r="BP807" s="3"/>
      <c r="BQ807" s="3"/>
      <c r="BR807" s="3"/>
      <c r="BS807" s="3"/>
      <c r="BT807" s="3"/>
      <c r="BU807" s="3"/>
      <c r="BV807" s="3"/>
      <c r="BW807" s="3"/>
      <c r="BX807" s="3"/>
      <c r="BY807" s="3"/>
      <c r="BZ807" s="3"/>
      <c r="CA807" s="3"/>
      <c r="CB807" s="3"/>
      <c r="CC807" s="3"/>
      <c r="CD807" s="3"/>
      <c r="CE807" s="3"/>
      <c r="CF807" s="3"/>
      <c r="CG807" s="3"/>
      <c r="CH807" s="3"/>
      <c r="CI807" s="3"/>
      <c r="CJ807" s="3"/>
      <c r="CK807" s="3"/>
      <c r="CL807" s="3"/>
      <c r="CM807" s="3"/>
      <c r="CN807" s="3"/>
    </row>
    <row r="808" spans="1:92" x14ac:dyDescent="0.3">
      <c r="A808" s="13"/>
      <c r="B808" s="3"/>
      <c r="C808" s="3"/>
      <c r="D808" s="3"/>
      <c r="E808" s="3"/>
      <c r="F808" s="3"/>
      <c r="G808" s="3"/>
      <c r="H808" s="3"/>
      <c r="I808" s="3"/>
      <c r="J808" s="1"/>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c r="AX808" s="3"/>
      <c r="AY808" s="3"/>
      <c r="AZ808" s="3"/>
      <c r="BA808" s="3"/>
      <c r="BB808" s="3"/>
      <c r="BC808" s="3"/>
      <c r="BD808" s="3"/>
      <c r="BE808" s="3"/>
      <c r="BF808" s="3"/>
      <c r="BG808" s="3"/>
      <c r="BH808" s="3"/>
      <c r="BI808" s="3"/>
      <c r="BJ808" s="3"/>
      <c r="BK808" s="3"/>
      <c r="BL808" s="3"/>
      <c r="BM808" s="3"/>
      <c r="BN808" s="3"/>
      <c r="BO808" s="3"/>
      <c r="BP808" s="3"/>
      <c r="BQ808" s="3"/>
      <c r="BR808" s="3"/>
      <c r="BS808" s="3"/>
      <c r="BT808" s="3"/>
      <c r="BU808" s="3"/>
      <c r="BV808" s="3"/>
      <c r="BW808" s="3"/>
      <c r="BX808" s="3"/>
      <c r="BY808" s="3"/>
      <c r="BZ808" s="3"/>
      <c r="CA808" s="3"/>
      <c r="CB808" s="3"/>
      <c r="CC808" s="3"/>
      <c r="CD808" s="3"/>
      <c r="CE808" s="3"/>
      <c r="CF808" s="3"/>
      <c r="CG808" s="3"/>
      <c r="CH808" s="3"/>
      <c r="CI808" s="3"/>
      <c r="CJ808" s="3"/>
      <c r="CK808" s="3"/>
      <c r="CL808" s="3"/>
      <c r="CM808" s="3"/>
      <c r="CN808" s="3"/>
    </row>
    <row r="809" spans="1:92" x14ac:dyDescent="0.3">
      <c r="A809" s="13"/>
      <c r="B809" s="3"/>
      <c r="C809" s="3"/>
      <c r="D809" s="3"/>
      <c r="E809" s="3"/>
      <c r="F809" s="3"/>
      <c r="G809" s="3"/>
      <c r="H809" s="3"/>
      <c r="I809" s="3"/>
      <c r="J809" s="1"/>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c r="AX809" s="3"/>
      <c r="AY809" s="3"/>
      <c r="AZ809" s="3"/>
      <c r="BA809" s="3"/>
      <c r="BB809" s="3"/>
      <c r="BC809" s="3"/>
      <c r="BD809" s="3"/>
      <c r="BE809" s="3"/>
      <c r="BF809" s="3"/>
      <c r="BG809" s="3"/>
      <c r="BH809" s="3"/>
      <c r="BI809" s="3"/>
      <c r="BJ809" s="3"/>
      <c r="BK809" s="3"/>
      <c r="BL809" s="3"/>
      <c r="BM809" s="3"/>
      <c r="BN809" s="3"/>
      <c r="BO809" s="3"/>
      <c r="BP809" s="3"/>
      <c r="BQ809" s="3"/>
      <c r="BR809" s="3"/>
      <c r="BS809" s="3"/>
      <c r="BT809" s="3"/>
      <c r="BU809" s="3"/>
      <c r="BV809" s="3"/>
      <c r="BW809" s="3"/>
      <c r="BX809" s="3"/>
      <c r="BY809" s="3"/>
      <c r="BZ809" s="3"/>
      <c r="CA809" s="3"/>
      <c r="CB809" s="3"/>
      <c r="CC809" s="3"/>
      <c r="CD809" s="3"/>
      <c r="CE809" s="3"/>
      <c r="CF809" s="3"/>
      <c r="CG809" s="3"/>
      <c r="CH809" s="3"/>
      <c r="CI809" s="3"/>
      <c r="CJ809" s="3"/>
      <c r="CK809" s="3"/>
      <c r="CL809" s="3"/>
      <c r="CM809" s="3"/>
      <c r="CN809" s="3"/>
    </row>
    <row r="810" spans="1:92" x14ac:dyDescent="0.3">
      <c r="A810" s="13"/>
      <c r="B810" s="3"/>
      <c r="C810" s="3"/>
      <c r="D810" s="3"/>
      <c r="E810" s="3"/>
      <c r="F810" s="3"/>
      <c r="G810" s="3"/>
      <c r="H810" s="3"/>
      <c r="I810" s="3"/>
      <c r="J810" s="1"/>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c r="AX810" s="3"/>
      <c r="AY810" s="3"/>
      <c r="AZ810" s="3"/>
      <c r="BA810" s="3"/>
      <c r="BB810" s="3"/>
      <c r="BC810" s="3"/>
      <c r="BD810" s="3"/>
      <c r="BE810" s="3"/>
      <c r="BF810" s="3"/>
      <c r="BG810" s="3"/>
      <c r="BH810" s="3"/>
      <c r="BI810" s="3"/>
      <c r="BJ810" s="3"/>
      <c r="BK810" s="3"/>
      <c r="BL810" s="3"/>
      <c r="BM810" s="3"/>
      <c r="BN810" s="3"/>
      <c r="BO810" s="3"/>
      <c r="BP810" s="3"/>
      <c r="BQ810" s="3"/>
      <c r="BR810" s="3"/>
      <c r="BS810" s="3"/>
      <c r="BT810" s="3"/>
      <c r="BU810" s="3"/>
      <c r="BV810" s="3"/>
      <c r="BW810" s="3"/>
      <c r="BX810" s="3"/>
      <c r="BY810" s="3"/>
      <c r="BZ810" s="3"/>
      <c r="CA810" s="3"/>
      <c r="CB810" s="3"/>
      <c r="CC810" s="3"/>
      <c r="CD810" s="3"/>
      <c r="CE810" s="3"/>
      <c r="CF810" s="3"/>
      <c r="CG810" s="3"/>
      <c r="CH810" s="3"/>
      <c r="CI810" s="3"/>
      <c r="CJ810" s="3"/>
      <c r="CK810" s="3"/>
      <c r="CL810" s="3"/>
      <c r="CM810" s="3"/>
      <c r="CN810" s="3"/>
    </row>
    <row r="811" spans="1:92" x14ac:dyDescent="0.3">
      <c r="A811" s="13"/>
      <c r="B811" s="3"/>
      <c r="C811" s="3"/>
      <c r="D811" s="3"/>
      <c r="E811" s="3"/>
      <c r="F811" s="3"/>
      <c r="G811" s="3"/>
      <c r="H811" s="3"/>
      <c r="I811" s="3"/>
      <c r="J811" s="1"/>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c r="AX811" s="3"/>
      <c r="AY811" s="3"/>
      <c r="AZ811" s="3"/>
      <c r="BA811" s="3"/>
      <c r="BB811" s="3"/>
      <c r="BC811" s="3"/>
      <c r="BD811" s="3"/>
      <c r="BE811" s="3"/>
      <c r="BF811" s="3"/>
      <c r="BG811" s="3"/>
      <c r="BH811" s="3"/>
      <c r="BI811" s="3"/>
      <c r="BJ811" s="3"/>
      <c r="BK811" s="3"/>
      <c r="BL811" s="3"/>
      <c r="BM811" s="3"/>
      <c r="BN811" s="3"/>
      <c r="BO811" s="3"/>
      <c r="BP811" s="3"/>
      <c r="BQ811" s="3"/>
      <c r="BR811" s="3"/>
      <c r="BS811" s="3"/>
      <c r="BT811" s="3"/>
      <c r="BU811" s="3"/>
      <c r="BV811" s="3"/>
      <c r="BW811" s="3"/>
      <c r="BX811" s="3"/>
      <c r="BY811" s="3"/>
      <c r="BZ811" s="3"/>
      <c r="CA811" s="3"/>
      <c r="CB811" s="3"/>
      <c r="CC811" s="3"/>
      <c r="CD811" s="3"/>
      <c r="CE811" s="3"/>
      <c r="CF811" s="3"/>
      <c r="CG811" s="3"/>
      <c r="CH811" s="3"/>
      <c r="CI811" s="3"/>
      <c r="CJ811" s="3"/>
      <c r="CK811" s="3"/>
      <c r="CL811" s="3"/>
      <c r="CM811" s="3"/>
      <c r="CN811" s="3"/>
    </row>
    <row r="812" spans="1:92" x14ac:dyDescent="0.3">
      <c r="A812" s="13"/>
      <c r="B812" s="3"/>
      <c r="C812" s="3"/>
      <c r="D812" s="3"/>
      <c r="E812" s="3"/>
      <c r="F812" s="3"/>
      <c r="G812" s="3"/>
      <c r="H812" s="3"/>
      <c r="I812" s="3"/>
      <c r="J812" s="1"/>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c r="AX812" s="3"/>
      <c r="AY812" s="3"/>
      <c r="AZ812" s="3"/>
      <c r="BA812" s="3"/>
      <c r="BB812" s="3"/>
      <c r="BC812" s="3"/>
      <c r="BD812" s="3"/>
      <c r="BE812" s="3"/>
      <c r="BF812" s="3"/>
      <c r="BG812" s="3"/>
      <c r="BH812" s="3"/>
      <c r="BI812" s="3"/>
      <c r="BJ812" s="3"/>
      <c r="BK812" s="3"/>
      <c r="BL812" s="3"/>
      <c r="BM812" s="3"/>
      <c r="BN812" s="3"/>
      <c r="BO812" s="3"/>
      <c r="BP812" s="3"/>
      <c r="BQ812" s="3"/>
      <c r="BR812" s="3"/>
      <c r="BS812" s="3"/>
      <c r="BT812" s="3"/>
      <c r="BU812" s="3"/>
      <c r="BV812" s="3"/>
      <c r="BW812" s="3"/>
      <c r="BX812" s="3"/>
      <c r="BY812" s="3"/>
      <c r="BZ812" s="3"/>
      <c r="CA812" s="3"/>
      <c r="CB812" s="3"/>
      <c r="CC812" s="3"/>
      <c r="CD812" s="3"/>
      <c r="CE812" s="3"/>
      <c r="CF812" s="3"/>
      <c r="CG812" s="3"/>
      <c r="CH812" s="3"/>
      <c r="CI812" s="3"/>
      <c r="CJ812" s="3"/>
      <c r="CK812" s="3"/>
      <c r="CL812" s="3"/>
      <c r="CM812" s="3"/>
      <c r="CN812" s="3"/>
    </row>
    <row r="813" spans="1:92" x14ac:dyDescent="0.3">
      <c r="A813" s="13"/>
      <c r="B813" s="3"/>
      <c r="C813" s="3"/>
      <c r="D813" s="3"/>
      <c r="E813" s="3"/>
      <c r="F813" s="3"/>
      <c r="G813" s="3"/>
      <c r="H813" s="3"/>
      <c r="I813" s="3"/>
      <c r="J813" s="1"/>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c r="AX813" s="3"/>
      <c r="AY813" s="3"/>
      <c r="AZ813" s="3"/>
      <c r="BA813" s="3"/>
      <c r="BB813" s="3"/>
      <c r="BC813" s="3"/>
      <c r="BD813" s="3"/>
      <c r="BE813" s="3"/>
      <c r="BF813" s="3"/>
      <c r="BG813" s="3"/>
      <c r="BH813" s="3"/>
      <c r="BI813" s="3"/>
      <c r="BJ813" s="3"/>
      <c r="BK813" s="3"/>
      <c r="BL813" s="3"/>
      <c r="BM813" s="3"/>
      <c r="BN813" s="3"/>
      <c r="BO813" s="3"/>
      <c r="BP813" s="3"/>
      <c r="BQ813" s="3"/>
      <c r="BR813" s="3"/>
      <c r="BS813" s="3"/>
      <c r="BT813" s="3"/>
      <c r="BU813" s="3"/>
      <c r="BV813" s="3"/>
      <c r="BW813" s="3"/>
      <c r="BX813" s="3"/>
      <c r="BY813" s="3"/>
      <c r="BZ813" s="3"/>
      <c r="CA813" s="3"/>
      <c r="CB813" s="3"/>
      <c r="CC813" s="3"/>
      <c r="CD813" s="3"/>
      <c r="CE813" s="3"/>
      <c r="CF813" s="3"/>
      <c r="CG813" s="3"/>
      <c r="CH813" s="3"/>
      <c r="CI813" s="3"/>
      <c r="CJ813" s="3"/>
      <c r="CK813" s="3"/>
      <c r="CL813" s="3"/>
      <c r="CM813" s="3"/>
      <c r="CN813" s="3"/>
    </row>
    <row r="814" spans="1:92" x14ac:dyDescent="0.3">
      <c r="A814" s="13"/>
      <c r="B814" s="3"/>
      <c r="C814" s="3"/>
      <c r="D814" s="3"/>
      <c r="E814" s="3"/>
      <c r="F814" s="3"/>
      <c r="G814" s="3"/>
      <c r="H814" s="3"/>
      <c r="I814" s="3"/>
      <c r="J814" s="1"/>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c r="AW814" s="3"/>
      <c r="AX814" s="3"/>
      <c r="AY814" s="3"/>
      <c r="AZ814" s="3"/>
      <c r="BA814" s="3"/>
      <c r="BB814" s="3"/>
      <c r="BC814" s="3"/>
      <c r="BD814" s="3"/>
      <c r="BE814" s="3"/>
      <c r="BF814" s="3"/>
      <c r="BG814" s="3"/>
      <c r="BH814" s="3"/>
      <c r="BI814" s="3"/>
      <c r="BJ814" s="3"/>
      <c r="BK814" s="3"/>
      <c r="BL814" s="3"/>
      <c r="BM814" s="3"/>
      <c r="BN814" s="3"/>
      <c r="BO814" s="3"/>
      <c r="BP814" s="3"/>
      <c r="BQ814" s="3"/>
      <c r="BR814" s="3"/>
      <c r="BS814" s="3"/>
      <c r="BT814" s="3"/>
      <c r="BU814" s="3"/>
      <c r="BV814" s="3"/>
      <c r="BW814" s="3"/>
      <c r="BX814" s="3"/>
      <c r="BY814" s="3"/>
      <c r="BZ814" s="3"/>
      <c r="CA814" s="3"/>
      <c r="CB814" s="3"/>
      <c r="CC814" s="3"/>
      <c r="CD814" s="3"/>
      <c r="CE814" s="3"/>
      <c r="CF814" s="3"/>
      <c r="CG814" s="3"/>
      <c r="CH814" s="3"/>
      <c r="CI814" s="3"/>
      <c r="CJ814" s="3"/>
      <c r="CK814" s="3"/>
      <c r="CL814" s="3"/>
      <c r="CM814" s="3"/>
      <c r="CN814" s="3"/>
    </row>
    <row r="815" spans="1:92" x14ac:dyDescent="0.3">
      <c r="A815" s="13"/>
      <c r="B815" s="3"/>
      <c r="C815" s="3"/>
      <c r="D815" s="3"/>
      <c r="E815" s="3"/>
      <c r="F815" s="3"/>
      <c r="G815" s="3"/>
      <c r="H815" s="3"/>
      <c r="I815" s="3"/>
      <c r="J815" s="1"/>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c r="AW815" s="3"/>
      <c r="AX815" s="3"/>
      <c r="AY815" s="3"/>
      <c r="AZ815" s="3"/>
      <c r="BA815" s="3"/>
      <c r="BB815" s="3"/>
      <c r="BC815" s="3"/>
      <c r="BD815" s="3"/>
      <c r="BE815" s="3"/>
      <c r="BF815" s="3"/>
      <c r="BG815" s="3"/>
      <c r="BH815" s="3"/>
      <c r="BI815" s="3"/>
      <c r="BJ815" s="3"/>
      <c r="BK815" s="3"/>
      <c r="BL815" s="3"/>
      <c r="BM815" s="3"/>
      <c r="BN815" s="3"/>
      <c r="BO815" s="3"/>
      <c r="BP815" s="3"/>
      <c r="BQ815" s="3"/>
      <c r="BR815" s="3"/>
      <c r="BS815" s="3"/>
      <c r="BT815" s="3"/>
      <c r="BU815" s="3"/>
      <c r="BV815" s="3"/>
      <c r="BW815" s="3"/>
      <c r="BX815" s="3"/>
      <c r="BY815" s="3"/>
      <c r="BZ815" s="3"/>
      <c r="CA815" s="3"/>
      <c r="CB815" s="3"/>
      <c r="CC815" s="3"/>
      <c r="CD815" s="3"/>
      <c r="CE815" s="3"/>
      <c r="CF815" s="3"/>
      <c r="CG815" s="3"/>
      <c r="CH815" s="3"/>
      <c r="CI815" s="3"/>
      <c r="CJ815" s="3"/>
      <c r="CK815" s="3"/>
      <c r="CL815" s="3"/>
      <c r="CM815" s="3"/>
      <c r="CN815" s="3"/>
    </row>
    <row r="816" spans="1:92" x14ac:dyDescent="0.3">
      <c r="A816" s="13"/>
      <c r="B816" s="3"/>
      <c r="C816" s="3"/>
      <c r="D816" s="3"/>
      <c r="E816" s="3"/>
      <c r="F816" s="3"/>
      <c r="G816" s="3"/>
      <c r="H816" s="3"/>
      <c r="I816" s="3"/>
      <c r="J816" s="1"/>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c r="AU816" s="3"/>
      <c r="AV816" s="3"/>
      <c r="AW816" s="3"/>
      <c r="AX816" s="3"/>
      <c r="AY816" s="3"/>
      <c r="AZ816" s="3"/>
      <c r="BA816" s="3"/>
      <c r="BB816" s="3"/>
      <c r="BC816" s="3"/>
      <c r="BD816" s="3"/>
      <c r="BE816" s="3"/>
      <c r="BF816" s="3"/>
      <c r="BG816" s="3"/>
      <c r="BH816" s="3"/>
      <c r="BI816" s="3"/>
      <c r="BJ816" s="3"/>
      <c r="BK816" s="3"/>
      <c r="BL816" s="3"/>
      <c r="BM816" s="3"/>
      <c r="BN816" s="3"/>
      <c r="BO816" s="3"/>
      <c r="BP816" s="3"/>
      <c r="BQ816" s="3"/>
      <c r="BR816" s="3"/>
      <c r="BS816" s="3"/>
      <c r="BT816" s="3"/>
      <c r="BU816" s="3"/>
      <c r="BV816" s="3"/>
      <c r="BW816" s="3"/>
      <c r="BX816" s="3"/>
      <c r="BY816" s="3"/>
      <c r="BZ816" s="3"/>
      <c r="CA816" s="3"/>
      <c r="CB816" s="3"/>
      <c r="CC816" s="3"/>
      <c r="CD816" s="3"/>
      <c r="CE816" s="3"/>
      <c r="CF816" s="3"/>
      <c r="CG816" s="3"/>
      <c r="CH816" s="3"/>
      <c r="CI816" s="3"/>
      <c r="CJ816" s="3"/>
      <c r="CK816" s="3"/>
      <c r="CL816" s="3"/>
      <c r="CM816" s="3"/>
      <c r="CN816" s="3"/>
    </row>
    <row r="817" spans="1:92" x14ac:dyDescent="0.3">
      <c r="A817" s="13"/>
      <c r="B817" s="3"/>
      <c r="C817" s="3"/>
      <c r="D817" s="3"/>
      <c r="E817" s="3"/>
      <c r="F817" s="3"/>
      <c r="G817" s="3"/>
      <c r="H817" s="3"/>
      <c r="I817" s="3"/>
      <c r="J817" s="1"/>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c r="AU817" s="3"/>
      <c r="AV817" s="3"/>
      <c r="AW817" s="3"/>
      <c r="AX817" s="3"/>
      <c r="AY817" s="3"/>
      <c r="AZ817" s="3"/>
      <c r="BA817" s="3"/>
      <c r="BB817" s="3"/>
      <c r="BC817" s="3"/>
      <c r="BD817" s="3"/>
      <c r="BE817" s="3"/>
      <c r="BF817" s="3"/>
      <c r="BG817" s="3"/>
      <c r="BH817" s="3"/>
      <c r="BI817" s="3"/>
      <c r="BJ817" s="3"/>
      <c r="BK817" s="3"/>
      <c r="BL817" s="3"/>
      <c r="BM817" s="3"/>
      <c r="BN817" s="3"/>
      <c r="BO817" s="3"/>
      <c r="BP817" s="3"/>
      <c r="BQ817" s="3"/>
      <c r="BR817" s="3"/>
      <c r="BS817" s="3"/>
      <c r="BT817" s="3"/>
      <c r="BU817" s="3"/>
      <c r="BV817" s="3"/>
      <c r="BW817" s="3"/>
      <c r="BX817" s="3"/>
      <c r="BY817" s="3"/>
      <c r="BZ817" s="3"/>
      <c r="CA817" s="3"/>
      <c r="CB817" s="3"/>
      <c r="CC817" s="3"/>
      <c r="CD817" s="3"/>
      <c r="CE817" s="3"/>
      <c r="CF817" s="3"/>
      <c r="CG817" s="3"/>
      <c r="CH817" s="3"/>
      <c r="CI817" s="3"/>
      <c r="CJ817" s="3"/>
      <c r="CK817" s="3"/>
      <c r="CL817" s="3"/>
      <c r="CM817" s="3"/>
      <c r="CN817" s="3"/>
    </row>
    <row r="818" spans="1:92" x14ac:dyDescent="0.3">
      <c r="A818" s="13"/>
      <c r="B818" s="3"/>
      <c r="C818" s="3"/>
      <c r="D818" s="3"/>
      <c r="E818" s="3"/>
      <c r="F818" s="3"/>
      <c r="G818" s="3"/>
      <c r="H818" s="3"/>
      <c r="I818" s="3"/>
      <c r="J818" s="1"/>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c r="AU818" s="3"/>
      <c r="AV818" s="3"/>
      <c r="AW818" s="3"/>
      <c r="AX818" s="3"/>
      <c r="AY818" s="3"/>
      <c r="AZ818" s="3"/>
      <c r="BA818" s="3"/>
      <c r="BB818" s="3"/>
      <c r="BC818" s="3"/>
      <c r="BD818" s="3"/>
      <c r="BE818" s="3"/>
      <c r="BF818" s="3"/>
      <c r="BG818" s="3"/>
      <c r="BH818" s="3"/>
      <c r="BI818" s="3"/>
      <c r="BJ818" s="3"/>
      <c r="BK818" s="3"/>
      <c r="BL818" s="3"/>
      <c r="BM818" s="3"/>
      <c r="BN818" s="3"/>
      <c r="BO818" s="3"/>
      <c r="BP818" s="3"/>
      <c r="BQ818" s="3"/>
      <c r="BR818" s="3"/>
      <c r="BS818" s="3"/>
      <c r="BT818" s="3"/>
      <c r="BU818" s="3"/>
      <c r="BV818" s="3"/>
      <c r="BW818" s="3"/>
      <c r="BX818" s="3"/>
      <c r="BY818" s="3"/>
      <c r="BZ818" s="3"/>
      <c r="CA818" s="3"/>
      <c r="CB818" s="3"/>
      <c r="CC818" s="3"/>
      <c r="CD818" s="3"/>
      <c r="CE818" s="3"/>
      <c r="CF818" s="3"/>
      <c r="CG818" s="3"/>
      <c r="CH818" s="3"/>
      <c r="CI818" s="3"/>
      <c r="CJ818" s="3"/>
      <c r="CK818" s="3"/>
      <c r="CL818" s="3"/>
      <c r="CM818" s="3"/>
      <c r="CN818" s="3"/>
    </row>
    <row r="819" spans="1:92" x14ac:dyDescent="0.3">
      <c r="A819" s="13"/>
      <c r="B819" s="3"/>
      <c r="C819" s="3"/>
      <c r="D819" s="3"/>
      <c r="E819" s="3"/>
      <c r="F819" s="3"/>
      <c r="G819" s="3"/>
      <c r="H819" s="3"/>
      <c r="I819" s="3"/>
      <c r="J819" s="1"/>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c r="AU819" s="3"/>
      <c r="AV819" s="3"/>
      <c r="AW819" s="3"/>
      <c r="AX819" s="3"/>
      <c r="AY819" s="3"/>
      <c r="AZ819" s="3"/>
      <c r="BA819" s="3"/>
      <c r="BB819" s="3"/>
      <c r="BC819" s="3"/>
      <c r="BD819" s="3"/>
      <c r="BE819" s="3"/>
      <c r="BF819" s="3"/>
      <c r="BG819" s="3"/>
      <c r="BH819" s="3"/>
      <c r="BI819" s="3"/>
      <c r="BJ819" s="3"/>
      <c r="BK819" s="3"/>
      <c r="BL819" s="3"/>
      <c r="BM819" s="3"/>
      <c r="BN819" s="3"/>
      <c r="BO819" s="3"/>
      <c r="BP819" s="3"/>
      <c r="BQ819" s="3"/>
      <c r="BR819" s="3"/>
      <c r="BS819" s="3"/>
      <c r="BT819" s="3"/>
      <c r="BU819" s="3"/>
      <c r="BV819" s="3"/>
      <c r="BW819" s="3"/>
      <c r="BX819" s="3"/>
      <c r="BY819" s="3"/>
      <c r="BZ819" s="3"/>
      <c r="CA819" s="3"/>
      <c r="CB819" s="3"/>
      <c r="CC819" s="3"/>
      <c r="CD819" s="3"/>
      <c r="CE819" s="3"/>
      <c r="CF819" s="3"/>
      <c r="CG819" s="3"/>
      <c r="CH819" s="3"/>
      <c r="CI819" s="3"/>
      <c r="CJ819" s="3"/>
      <c r="CK819" s="3"/>
      <c r="CL819" s="3"/>
      <c r="CM819" s="3"/>
      <c r="CN819" s="3"/>
    </row>
    <row r="820" spans="1:92" x14ac:dyDescent="0.3">
      <c r="A820" s="13"/>
      <c r="B820" s="3"/>
      <c r="C820" s="3"/>
      <c r="D820" s="3"/>
      <c r="E820" s="3"/>
      <c r="F820" s="3"/>
      <c r="G820" s="3"/>
      <c r="H820" s="3"/>
      <c r="I820" s="3"/>
      <c r="J820" s="1"/>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c r="AU820" s="3"/>
      <c r="AV820" s="3"/>
      <c r="AW820" s="3"/>
      <c r="AX820" s="3"/>
      <c r="AY820" s="3"/>
      <c r="AZ820" s="3"/>
      <c r="BA820" s="3"/>
      <c r="BB820" s="3"/>
      <c r="BC820" s="3"/>
      <c r="BD820" s="3"/>
      <c r="BE820" s="3"/>
      <c r="BF820" s="3"/>
      <c r="BG820" s="3"/>
      <c r="BH820" s="3"/>
      <c r="BI820" s="3"/>
      <c r="BJ820" s="3"/>
      <c r="BK820" s="3"/>
      <c r="BL820" s="3"/>
      <c r="BM820" s="3"/>
      <c r="BN820" s="3"/>
      <c r="BO820" s="3"/>
      <c r="BP820" s="3"/>
      <c r="BQ820" s="3"/>
      <c r="BR820" s="3"/>
      <c r="BS820" s="3"/>
      <c r="BT820" s="3"/>
      <c r="BU820" s="3"/>
      <c r="BV820" s="3"/>
      <c r="BW820" s="3"/>
      <c r="BX820" s="3"/>
      <c r="BY820" s="3"/>
      <c r="BZ820" s="3"/>
      <c r="CA820" s="3"/>
      <c r="CB820" s="3"/>
      <c r="CC820" s="3"/>
      <c r="CD820" s="3"/>
      <c r="CE820" s="3"/>
      <c r="CF820" s="3"/>
      <c r="CG820" s="3"/>
      <c r="CH820" s="3"/>
      <c r="CI820" s="3"/>
      <c r="CJ820" s="3"/>
      <c r="CK820" s="3"/>
      <c r="CL820" s="3"/>
      <c r="CM820" s="3"/>
      <c r="CN820" s="3"/>
    </row>
    <row r="821" spans="1:92" x14ac:dyDescent="0.3">
      <c r="A821" s="13"/>
      <c r="B821" s="3"/>
      <c r="C821" s="3"/>
      <c r="D821" s="3"/>
      <c r="E821" s="3"/>
      <c r="F821" s="3"/>
      <c r="G821" s="3"/>
      <c r="H821" s="3"/>
      <c r="I821" s="3"/>
      <c r="J821" s="1"/>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c r="AU821" s="3"/>
      <c r="AV821" s="3"/>
      <c r="AW821" s="3"/>
      <c r="AX821" s="3"/>
      <c r="AY821" s="3"/>
      <c r="AZ821" s="3"/>
      <c r="BA821" s="3"/>
      <c r="BB821" s="3"/>
      <c r="BC821" s="3"/>
      <c r="BD821" s="3"/>
      <c r="BE821" s="3"/>
      <c r="BF821" s="3"/>
      <c r="BG821" s="3"/>
      <c r="BH821" s="3"/>
      <c r="BI821" s="3"/>
      <c r="BJ821" s="3"/>
      <c r="BK821" s="3"/>
      <c r="BL821" s="3"/>
      <c r="BM821" s="3"/>
      <c r="BN821" s="3"/>
      <c r="BO821" s="3"/>
      <c r="BP821" s="3"/>
      <c r="BQ821" s="3"/>
      <c r="BR821" s="3"/>
      <c r="BS821" s="3"/>
      <c r="BT821" s="3"/>
      <c r="BU821" s="3"/>
      <c r="BV821" s="3"/>
      <c r="BW821" s="3"/>
      <c r="BX821" s="3"/>
      <c r="BY821" s="3"/>
      <c r="BZ821" s="3"/>
      <c r="CA821" s="3"/>
      <c r="CB821" s="3"/>
      <c r="CC821" s="3"/>
      <c r="CD821" s="3"/>
      <c r="CE821" s="3"/>
      <c r="CF821" s="3"/>
      <c r="CG821" s="3"/>
      <c r="CH821" s="3"/>
      <c r="CI821" s="3"/>
      <c r="CJ821" s="3"/>
      <c r="CK821" s="3"/>
      <c r="CL821" s="3"/>
      <c r="CM821" s="3"/>
      <c r="CN821" s="3"/>
    </row>
    <row r="822" spans="1:92" x14ac:dyDescent="0.3">
      <c r="A822" s="13"/>
      <c r="B822" s="3"/>
      <c r="C822" s="3"/>
      <c r="D822" s="3"/>
      <c r="E822" s="3"/>
      <c r="F822" s="3"/>
      <c r="G822" s="3"/>
      <c r="H822" s="3"/>
      <c r="I822" s="3"/>
      <c r="J822" s="1"/>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c r="AU822" s="3"/>
      <c r="AV822" s="3"/>
      <c r="AW822" s="3"/>
      <c r="AX822" s="3"/>
      <c r="AY822" s="3"/>
      <c r="AZ822" s="3"/>
      <c r="BA822" s="3"/>
      <c r="BB822" s="3"/>
      <c r="BC822" s="3"/>
      <c r="BD822" s="3"/>
      <c r="BE822" s="3"/>
      <c r="BF822" s="3"/>
      <c r="BG822" s="3"/>
      <c r="BH822" s="3"/>
      <c r="BI822" s="3"/>
      <c r="BJ822" s="3"/>
      <c r="BK822" s="3"/>
      <c r="BL822" s="3"/>
      <c r="BM822" s="3"/>
      <c r="BN822" s="3"/>
      <c r="BO822" s="3"/>
      <c r="BP822" s="3"/>
      <c r="BQ822" s="3"/>
      <c r="BR822" s="3"/>
      <c r="BS822" s="3"/>
      <c r="BT822" s="3"/>
      <c r="BU822" s="3"/>
      <c r="BV822" s="3"/>
      <c r="BW822" s="3"/>
      <c r="BX822" s="3"/>
      <c r="BY822" s="3"/>
      <c r="BZ822" s="3"/>
      <c r="CA822" s="3"/>
      <c r="CB822" s="3"/>
      <c r="CC822" s="3"/>
      <c r="CD822" s="3"/>
      <c r="CE822" s="3"/>
      <c r="CF822" s="3"/>
      <c r="CG822" s="3"/>
      <c r="CH822" s="3"/>
      <c r="CI822" s="3"/>
      <c r="CJ822" s="3"/>
      <c r="CK822" s="3"/>
      <c r="CL822" s="3"/>
      <c r="CM822" s="3"/>
      <c r="CN822" s="3"/>
    </row>
    <row r="823" spans="1:92" x14ac:dyDescent="0.3">
      <c r="A823" s="13"/>
      <c r="B823" s="3"/>
      <c r="C823" s="3"/>
      <c r="D823" s="3"/>
      <c r="E823" s="3"/>
      <c r="F823" s="3"/>
      <c r="G823" s="3"/>
      <c r="H823" s="3"/>
      <c r="I823" s="3"/>
      <c r="J823" s="1"/>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c r="AW823" s="3"/>
      <c r="AX823" s="3"/>
      <c r="AY823" s="3"/>
      <c r="AZ823" s="3"/>
      <c r="BA823" s="3"/>
      <c r="BB823" s="3"/>
      <c r="BC823" s="3"/>
      <c r="BD823" s="3"/>
      <c r="BE823" s="3"/>
      <c r="BF823" s="3"/>
      <c r="BG823" s="3"/>
      <c r="BH823" s="3"/>
      <c r="BI823" s="3"/>
      <c r="BJ823" s="3"/>
      <c r="BK823" s="3"/>
      <c r="BL823" s="3"/>
      <c r="BM823" s="3"/>
      <c r="BN823" s="3"/>
      <c r="BO823" s="3"/>
      <c r="BP823" s="3"/>
      <c r="BQ823" s="3"/>
      <c r="BR823" s="3"/>
      <c r="BS823" s="3"/>
      <c r="BT823" s="3"/>
      <c r="BU823" s="3"/>
      <c r="BV823" s="3"/>
      <c r="BW823" s="3"/>
      <c r="BX823" s="3"/>
      <c r="BY823" s="3"/>
      <c r="BZ823" s="3"/>
      <c r="CA823" s="3"/>
      <c r="CB823" s="3"/>
      <c r="CC823" s="3"/>
      <c r="CD823" s="3"/>
      <c r="CE823" s="3"/>
      <c r="CF823" s="3"/>
      <c r="CG823" s="3"/>
      <c r="CH823" s="3"/>
      <c r="CI823" s="3"/>
      <c r="CJ823" s="3"/>
      <c r="CK823" s="3"/>
      <c r="CL823" s="3"/>
      <c r="CM823" s="3"/>
      <c r="CN823" s="3"/>
    </row>
    <row r="824" spans="1:92" x14ac:dyDescent="0.3">
      <c r="A824" s="13"/>
      <c r="B824" s="3"/>
      <c r="C824" s="3"/>
      <c r="D824" s="3"/>
      <c r="E824" s="3"/>
      <c r="F824" s="3"/>
      <c r="G824" s="3"/>
      <c r="H824" s="3"/>
      <c r="I824" s="3"/>
      <c r="J824" s="1"/>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c r="AW824" s="3"/>
      <c r="AX824" s="3"/>
      <c r="AY824" s="3"/>
      <c r="AZ824" s="3"/>
      <c r="BA824" s="3"/>
      <c r="BB824" s="3"/>
      <c r="BC824" s="3"/>
      <c r="BD824" s="3"/>
      <c r="BE824" s="3"/>
      <c r="BF824" s="3"/>
      <c r="BG824" s="3"/>
      <c r="BH824" s="3"/>
      <c r="BI824" s="3"/>
      <c r="BJ824" s="3"/>
      <c r="BK824" s="3"/>
      <c r="BL824" s="3"/>
      <c r="BM824" s="3"/>
      <c r="BN824" s="3"/>
      <c r="BO824" s="3"/>
      <c r="BP824" s="3"/>
      <c r="BQ824" s="3"/>
      <c r="BR824" s="3"/>
      <c r="BS824" s="3"/>
      <c r="BT824" s="3"/>
      <c r="BU824" s="3"/>
      <c r="BV824" s="3"/>
      <c r="BW824" s="3"/>
      <c r="BX824" s="3"/>
      <c r="BY824" s="3"/>
      <c r="BZ824" s="3"/>
      <c r="CA824" s="3"/>
      <c r="CB824" s="3"/>
      <c r="CC824" s="3"/>
      <c r="CD824" s="3"/>
      <c r="CE824" s="3"/>
      <c r="CF824" s="3"/>
      <c r="CG824" s="3"/>
      <c r="CH824" s="3"/>
      <c r="CI824" s="3"/>
      <c r="CJ824" s="3"/>
      <c r="CK824" s="3"/>
      <c r="CL824" s="3"/>
      <c r="CM824" s="3"/>
      <c r="CN824" s="3"/>
    </row>
    <row r="825" spans="1:92" x14ac:dyDescent="0.3">
      <c r="A825" s="13"/>
      <c r="B825" s="3"/>
      <c r="C825" s="3"/>
      <c r="D825" s="3"/>
      <c r="E825" s="3"/>
      <c r="F825" s="3"/>
      <c r="G825" s="3"/>
      <c r="H825" s="3"/>
      <c r="I825" s="3"/>
      <c r="J825" s="1"/>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c r="AW825" s="3"/>
      <c r="AX825" s="3"/>
      <c r="AY825" s="3"/>
      <c r="AZ825" s="3"/>
      <c r="BA825" s="3"/>
      <c r="BB825" s="3"/>
      <c r="BC825" s="3"/>
      <c r="BD825" s="3"/>
      <c r="BE825" s="3"/>
      <c r="BF825" s="3"/>
      <c r="BG825" s="3"/>
      <c r="BH825" s="3"/>
      <c r="BI825" s="3"/>
      <c r="BJ825" s="3"/>
      <c r="BK825" s="3"/>
      <c r="BL825" s="3"/>
      <c r="BM825" s="3"/>
      <c r="BN825" s="3"/>
      <c r="BO825" s="3"/>
      <c r="BP825" s="3"/>
      <c r="BQ825" s="3"/>
      <c r="BR825" s="3"/>
      <c r="BS825" s="3"/>
      <c r="BT825" s="3"/>
      <c r="BU825" s="3"/>
      <c r="BV825" s="3"/>
      <c r="BW825" s="3"/>
      <c r="BX825" s="3"/>
      <c r="BY825" s="3"/>
      <c r="BZ825" s="3"/>
      <c r="CA825" s="3"/>
      <c r="CB825" s="3"/>
      <c r="CC825" s="3"/>
      <c r="CD825" s="3"/>
      <c r="CE825" s="3"/>
      <c r="CF825" s="3"/>
      <c r="CG825" s="3"/>
      <c r="CH825" s="3"/>
      <c r="CI825" s="3"/>
      <c r="CJ825" s="3"/>
      <c r="CK825" s="3"/>
      <c r="CL825" s="3"/>
      <c r="CM825" s="3"/>
      <c r="CN825" s="3"/>
    </row>
    <row r="826" spans="1:92" x14ac:dyDescent="0.3">
      <c r="A826" s="13"/>
      <c r="B826" s="3"/>
      <c r="C826" s="3"/>
      <c r="D826" s="3"/>
      <c r="E826" s="3"/>
      <c r="F826" s="3"/>
      <c r="G826" s="3"/>
      <c r="H826" s="3"/>
      <c r="I826" s="3"/>
      <c r="J826" s="1"/>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c r="AW826" s="3"/>
      <c r="AX826" s="3"/>
      <c r="AY826" s="3"/>
      <c r="AZ826" s="3"/>
      <c r="BA826" s="3"/>
      <c r="BB826" s="3"/>
      <c r="BC826" s="3"/>
      <c r="BD826" s="3"/>
      <c r="BE826" s="3"/>
      <c r="BF826" s="3"/>
      <c r="BG826" s="3"/>
      <c r="BH826" s="3"/>
      <c r="BI826" s="3"/>
      <c r="BJ826" s="3"/>
      <c r="BK826" s="3"/>
      <c r="BL826" s="3"/>
      <c r="BM826" s="3"/>
      <c r="BN826" s="3"/>
      <c r="BO826" s="3"/>
      <c r="BP826" s="3"/>
      <c r="BQ826" s="3"/>
      <c r="BR826" s="3"/>
      <c r="BS826" s="3"/>
      <c r="BT826" s="3"/>
      <c r="BU826" s="3"/>
      <c r="BV826" s="3"/>
      <c r="BW826" s="3"/>
      <c r="BX826" s="3"/>
      <c r="BY826" s="3"/>
      <c r="BZ826" s="3"/>
      <c r="CA826" s="3"/>
      <c r="CB826" s="3"/>
      <c r="CC826" s="3"/>
      <c r="CD826" s="3"/>
      <c r="CE826" s="3"/>
      <c r="CF826" s="3"/>
      <c r="CG826" s="3"/>
      <c r="CH826" s="3"/>
      <c r="CI826" s="3"/>
      <c r="CJ826" s="3"/>
      <c r="CK826" s="3"/>
      <c r="CL826" s="3"/>
      <c r="CM826" s="3"/>
      <c r="CN826" s="3"/>
    </row>
    <row r="827" spans="1:92" x14ac:dyDescent="0.3">
      <c r="A827" s="13"/>
      <c r="B827" s="3"/>
      <c r="C827" s="3"/>
      <c r="D827" s="3"/>
      <c r="E827" s="3"/>
      <c r="F827" s="3"/>
      <c r="G827" s="3"/>
      <c r="H827" s="3"/>
      <c r="I827" s="3"/>
      <c r="J827" s="1"/>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c r="AU827" s="3"/>
      <c r="AV827" s="3"/>
      <c r="AW827" s="3"/>
      <c r="AX827" s="3"/>
      <c r="AY827" s="3"/>
      <c r="AZ827" s="3"/>
      <c r="BA827" s="3"/>
      <c r="BB827" s="3"/>
      <c r="BC827" s="3"/>
      <c r="BD827" s="3"/>
      <c r="BE827" s="3"/>
      <c r="BF827" s="3"/>
      <c r="BG827" s="3"/>
      <c r="BH827" s="3"/>
      <c r="BI827" s="3"/>
      <c r="BJ827" s="3"/>
      <c r="BK827" s="3"/>
      <c r="BL827" s="3"/>
      <c r="BM827" s="3"/>
      <c r="BN827" s="3"/>
      <c r="BO827" s="3"/>
      <c r="BP827" s="3"/>
      <c r="BQ827" s="3"/>
      <c r="BR827" s="3"/>
      <c r="BS827" s="3"/>
      <c r="BT827" s="3"/>
      <c r="BU827" s="3"/>
      <c r="BV827" s="3"/>
      <c r="BW827" s="3"/>
      <c r="BX827" s="3"/>
      <c r="BY827" s="3"/>
      <c r="BZ827" s="3"/>
      <c r="CA827" s="3"/>
      <c r="CB827" s="3"/>
      <c r="CC827" s="3"/>
      <c r="CD827" s="3"/>
      <c r="CE827" s="3"/>
      <c r="CF827" s="3"/>
      <c r="CG827" s="3"/>
      <c r="CH827" s="3"/>
      <c r="CI827" s="3"/>
      <c r="CJ827" s="3"/>
      <c r="CK827" s="3"/>
      <c r="CL827" s="3"/>
      <c r="CM827" s="3"/>
      <c r="CN827" s="3"/>
    </row>
    <row r="828" spans="1:92" x14ac:dyDescent="0.3">
      <c r="A828" s="13"/>
      <c r="B828" s="3"/>
      <c r="C828" s="3"/>
      <c r="D828" s="3"/>
      <c r="E828" s="3"/>
      <c r="F828" s="3"/>
      <c r="G828" s="3"/>
      <c r="H828" s="3"/>
      <c r="I828" s="3"/>
      <c r="J828" s="1"/>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c r="AW828" s="3"/>
      <c r="AX828" s="3"/>
      <c r="AY828" s="3"/>
      <c r="AZ828" s="3"/>
      <c r="BA828" s="3"/>
      <c r="BB828" s="3"/>
      <c r="BC828" s="3"/>
      <c r="BD828" s="3"/>
      <c r="BE828" s="3"/>
      <c r="BF828" s="3"/>
      <c r="BG828" s="3"/>
      <c r="BH828" s="3"/>
      <c r="BI828" s="3"/>
      <c r="BJ828" s="3"/>
      <c r="BK828" s="3"/>
      <c r="BL828" s="3"/>
      <c r="BM828" s="3"/>
      <c r="BN828" s="3"/>
      <c r="BO828" s="3"/>
      <c r="BP828" s="3"/>
      <c r="BQ828" s="3"/>
      <c r="BR828" s="3"/>
      <c r="BS828" s="3"/>
      <c r="BT828" s="3"/>
      <c r="BU828" s="3"/>
      <c r="BV828" s="3"/>
      <c r="BW828" s="3"/>
      <c r="BX828" s="3"/>
      <c r="BY828" s="3"/>
      <c r="BZ828" s="3"/>
      <c r="CA828" s="3"/>
      <c r="CB828" s="3"/>
      <c r="CC828" s="3"/>
      <c r="CD828" s="3"/>
      <c r="CE828" s="3"/>
      <c r="CF828" s="3"/>
      <c r="CG828" s="3"/>
      <c r="CH828" s="3"/>
      <c r="CI828" s="3"/>
      <c r="CJ828" s="3"/>
      <c r="CK828" s="3"/>
      <c r="CL828" s="3"/>
      <c r="CM828" s="3"/>
      <c r="CN828" s="3"/>
    </row>
    <row r="829" spans="1:92" x14ac:dyDescent="0.3">
      <c r="A829" s="13"/>
      <c r="B829" s="3"/>
      <c r="C829" s="3"/>
      <c r="D829" s="3"/>
      <c r="E829" s="3"/>
      <c r="F829" s="3"/>
      <c r="G829" s="3"/>
      <c r="H829" s="3"/>
      <c r="I829" s="3"/>
      <c r="J829" s="1"/>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c r="AW829" s="3"/>
      <c r="AX829" s="3"/>
      <c r="AY829" s="3"/>
      <c r="AZ829" s="3"/>
      <c r="BA829" s="3"/>
      <c r="BB829" s="3"/>
      <c r="BC829" s="3"/>
      <c r="BD829" s="3"/>
      <c r="BE829" s="3"/>
      <c r="BF829" s="3"/>
      <c r="BG829" s="3"/>
      <c r="BH829" s="3"/>
      <c r="BI829" s="3"/>
      <c r="BJ829" s="3"/>
      <c r="BK829" s="3"/>
      <c r="BL829" s="3"/>
      <c r="BM829" s="3"/>
      <c r="BN829" s="3"/>
      <c r="BO829" s="3"/>
      <c r="BP829" s="3"/>
      <c r="BQ829" s="3"/>
      <c r="BR829" s="3"/>
      <c r="BS829" s="3"/>
      <c r="BT829" s="3"/>
      <c r="BU829" s="3"/>
      <c r="BV829" s="3"/>
      <c r="BW829" s="3"/>
      <c r="BX829" s="3"/>
      <c r="BY829" s="3"/>
      <c r="BZ829" s="3"/>
      <c r="CA829" s="3"/>
      <c r="CB829" s="3"/>
      <c r="CC829" s="3"/>
      <c r="CD829" s="3"/>
      <c r="CE829" s="3"/>
      <c r="CF829" s="3"/>
      <c r="CG829" s="3"/>
      <c r="CH829" s="3"/>
      <c r="CI829" s="3"/>
      <c r="CJ829" s="3"/>
      <c r="CK829" s="3"/>
      <c r="CL829" s="3"/>
      <c r="CM829" s="3"/>
      <c r="CN829" s="3"/>
    </row>
    <row r="830" spans="1:92" x14ac:dyDescent="0.3">
      <c r="A830" s="13"/>
      <c r="B830" s="3"/>
      <c r="C830" s="3"/>
      <c r="D830" s="3"/>
      <c r="E830" s="3"/>
      <c r="F830" s="3"/>
      <c r="G830" s="3"/>
      <c r="H830" s="3"/>
      <c r="I830" s="3"/>
      <c r="J830" s="1"/>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c r="AW830" s="3"/>
      <c r="AX830" s="3"/>
      <c r="AY830" s="3"/>
      <c r="AZ830" s="3"/>
      <c r="BA830" s="3"/>
      <c r="BB830" s="3"/>
      <c r="BC830" s="3"/>
      <c r="BD830" s="3"/>
      <c r="BE830" s="3"/>
      <c r="BF830" s="3"/>
      <c r="BG830" s="3"/>
      <c r="BH830" s="3"/>
      <c r="BI830" s="3"/>
      <c r="BJ830" s="3"/>
      <c r="BK830" s="3"/>
      <c r="BL830" s="3"/>
      <c r="BM830" s="3"/>
      <c r="BN830" s="3"/>
      <c r="BO830" s="3"/>
      <c r="BP830" s="3"/>
      <c r="BQ830" s="3"/>
      <c r="BR830" s="3"/>
      <c r="BS830" s="3"/>
      <c r="BT830" s="3"/>
      <c r="BU830" s="3"/>
      <c r="BV830" s="3"/>
      <c r="BW830" s="3"/>
      <c r="BX830" s="3"/>
      <c r="BY830" s="3"/>
      <c r="BZ830" s="3"/>
      <c r="CA830" s="3"/>
      <c r="CB830" s="3"/>
      <c r="CC830" s="3"/>
      <c r="CD830" s="3"/>
      <c r="CE830" s="3"/>
      <c r="CF830" s="3"/>
      <c r="CG830" s="3"/>
      <c r="CH830" s="3"/>
      <c r="CI830" s="3"/>
      <c r="CJ830" s="3"/>
      <c r="CK830" s="3"/>
      <c r="CL830" s="3"/>
      <c r="CM830" s="3"/>
      <c r="CN830" s="3"/>
    </row>
    <row r="831" spans="1:92" x14ac:dyDescent="0.3">
      <c r="A831" s="13"/>
      <c r="B831" s="3"/>
      <c r="C831" s="3"/>
      <c r="D831" s="3"/>
      <c r="E831" s="3"/>
      <c r="F831" s="3"/>
      <c r="G831" s="3"/>
      <c r="H831" s="3"/>
      <c r="I831" s="3"/>
      <c r="J831" s="1"/>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c r="AW831" s="3"/>
      <c r="AX831" s="3"/>
      <c r="AY831" s="3"/>
      <c r="AZ831" s="3"/>
      <c r="BA831" s="3"/>
      <c r="BB831" s="3"/>
      <c r="BC831" s="3"/>
      <c r="BD831" s="3"/>
      <c r="BE831" s="3"/>
      <c r="BF831" s="3"/>
      <c r="BG831" s="3"/>
      <c r="BH831" s="3"/>
      <c r="BI831" s="3"/>
      <c r="BJ831" s="3"/>
      <c r="BK831" s="3"/>
      <c r="BL831" s="3"/>
      <c r="BM831" s="3"/>
      <c r="BN831" s="3"/>
      <c r="BO831" s="3"/>
      <c r="BP831" s="3"/>
      <c r="BQ831" s="3"/>
      <c r="BR831" s="3"/>
      <c r="BS831" s="3"/>
      <c r="BT831" s="3"/>
      <c r="BU831" s="3"/>
      <c r="BV831" s="3"/>
      <c r="BW831" s="3"/>
      <c r="BX831" s="3"/>
      <c r="BY831" s="3"/>
      <c r="BZ831" s="3"/>
      <c r="CA831" s="3"/>
      <c r="CB831" s="3"/>
      <c r="CC831" s="3"/>
      <c r="CD831" s="3"/>
      <c r="CE831" s="3"/>
      <c r="CF831" s="3"/>
      <c r="CG831" s="3"/>
      <c r="CH831" s="3"/>
      <c r="CI831" s="3"/>
      <c r="CJ831" s="3"/>
      <c r="CK831" s="3"/>
      <c r="CL831" s="3"/>
      <c r="CM831" s="3"/>
      <c r="CN831" s="3"/>
    </row>
    <row r="832" spans="1:92" x14ac:dyDescent="0.3">
      <c r="A832" s="13"/>
      <c r="B832" s="3"/>
      <c r="C832" s="3"/>
      <c r="D832" s="3"/>
      <c r="E832" s="3"/>
      <c r="F832" s="3"/>
      <c r="G832" s="3"/>
      <c r="H832" s="3"/>
      <c r="I832" s="3"/>
      <c r="J832" s="1"/>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c r="AW832" s="3"/>
      <c r="AX832" s="3"/>
      <c r="AY832" s="3"/>
      <c r="AZ832" s="3"/>
      <c r="BA832" s="3"/>
      <c r="BB832" s="3"/>
      <c r="BC832" s="3"/>
      <c r="BD832" s="3"/>
      <c r="BE832" s="3"/>
      <c r="BF832" s="3"/>
      <c r="BG832" s="3"/>
      <c r="BH832" s="3"/>
      <c r="BI832" s="3"/>
      <c r="BJ832" s="3"/>
      <c r="BK832" s="3"/>
      <c r="BL832" s="3"/>
      <c r="BM832" s="3"/>
      <c r="BN832" s="3"/>
      <c r="BO832" s="3"/>
      <c r="BP832" s="3"/>
      <c r="BQ832" s="3"/>
      <c r="BR832" s="3"/>
      <c r="BS832" s="3"/>
      <c r="BT832" s="3"/>
      <c r="BU832" s="3"/>
      <c r="BV832" s="3"/>
      <c r="BW832" s="3"/>
      <c r="BX832" s="3"/>
      <c r="BY832" s="3"/>
      <c r="BZ832" s="3"/>
      <c r="CA832" s="3"/>
      <c r="CB832" s="3"/>
      <c r="CC832" s="3"/>
      <c r="CD832" s="3"/>
      <c r="CE832" s="3"/>
      <c r="CF832" s="3"/>
      <c r="CG832" s="3"/>
      <c r="CH832" s="3"/>
      <c r="CI832" s="3"/>
      <c r="CJ832" s="3"/>
      <c r="CK832" s="3"/>
      <c r="CL832" s="3"/>
      <c r="CM832" s="3"/>
      <c r="CN832" s="3"/>
    </row>
    <row r="833" spans="1:92" x14ac:dyDescent="0.3">
      <c r="A833" s="13"/>
      <c r="B833" s="3"/>
      <c r="C833" s="3"/>
      <c r="D833" s="3"/>
      <c r="E833" s="3"/>
      <c r="F833" s="3"/>
      <c r="G833" s="3"/>
      <c r="H833" s="3"/>
      <c r="I833" s="3"/>
      <c r="J833" s="1"/>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c r="AX833" s="3"/>
      <c r="AY833" s="3"/>
      <c r="AZ833" s="3"/>
      <c r="BA833" s="3"/>
      <c r="BB833" s="3"/>
      <c r="BC833" s="3"/>
      <c r="BD833" s="3"/>
      <c r="BE833" s="3"/>
      <c r="BF833" s="3"/>
      <c r="BG833" s="3"/>
      <c r="BH833" s="3"/>
      <c r="BI833" s="3"/>
      <c r="BJ833" s="3"/>
      <c r="BK833" s="3"/>
      <c r="BL833" s="3"/>
      <c r="BM833" s="3"/>
      <c r="BN833" s="3"/>
      <c r="BO833" s="3"/>
      <c r="BP833" s="3"/>
      <c r="BQ833" s="3"/>
      <c r="BR833" s="3"/>
      <c r="BS833" s="3"/>
      <c r="BT833" s="3"/>
      <c r="BU833" s="3"/>
      <c r="BV833" s="3"/>
      <c r="BW833" s="3"/>
      <c r="BX833" s="3"/>
      <c r="BY833" s="3"/>
      <c r="BZ833" s="3"/>
      <c r="CA833" s="3"/>
      <c r="CB833" s="3"/>
      <c r="CC833" s="3"/>
      <c r="CD833" s="3"/>
      <c r="CE833" s="3"/>
      <c r="CF833" s="3"/>
      <c r="CG833" s="3"/>
      <c r="CH833" s="3"/>
      <c r="CI833" s="3"/>
      <c r="CJ833" s="3"/>
      <c r="CK833" s="3"/>
      <c r="CL833" s="3"/>
      <c r="CM833" s="3"/>
      <c r="CN833" s="3"/>
    </row>
    <row r="834" spans="1:92" x14ac:dyDescent="0.3">
      <c r="A834" s="13"/>
      <c r="B834" s="3"/>
      <c r="C834" s="3"/>
      <c r="D834" s="3"/>
      <c r="E834" s="3"/>
      <c r="F834" s="3"/>
      <c r="G834" s="3"/>
      <c r="H834" s="3"/>
      <c r="I834" s="3"/>
      <c r="J834" s="1"/>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c r="AW834" s="3"/>
      <c r="AX834" s="3"/>
      <c r="AY834" s="3"/>
      <c r="AZ834" s="3"/>
      <c r="BA834" s="3"/>
      <c r="BB834" s="3"/>
      <c r="BC834" s="3"/>
      <c r="BD834" s="3"/>
      <c r="BE834" s="3"/>
      <c r="BF834" s="3"/>
      <c r="BG834" s="3"/>
      <c r="BH834" s="3"/>
      <c r="BI834" s="3"/>
      <c r="BJ834" s="3"/>
      <c r="BK834" s="3"/>
      <c r="BL834" s="3"/>
      <c r="BM834" s="3"/>
      <c r="BN834" s="3"/>
      <c r="BO834" s="3"/>
      <c r="BP834" s="3"/>
      <c r="BQ834" s="3"/>
      <c r="BR834" s="3"/>
      <c r="BS834" s="3"/>
      <c r="BT834" s="3"/>
      <c r="BU834" s="3"/>
      <c r="BV834" s="3"/>
      <c r="BW834" s="3"/>
      <c r="BX834" s="3"/>
      <c r="BY834" s="3"/>
      <c r="BZ834" s="3"/>
      <c r="CA834" s="3"/>
      <c r="CB834" s="3"/>
      <c r="CC834" s="3"/>
      <c r="CD834" s="3"/>
      <c r="CE834" s="3"/>
      <c r="CF834" s="3"/>
      <c r="CG834" s="3"/>
      <c r="CH834" s="3"/>
      <c r="CI834" s="3"/>
      <c r="CJ834" s="3"/>
      <c r="CK834" s="3"/>
      <c r="CL834" s="3"/>
      <c r="CM834" s="3"/>
      <c r="CN834" s="3"/>
    </row>
    <row r="835" spans="1:92" x14ac:dyDescent="0.3">
      <c r="A835" s="13"/>
      <c r="B835" s="3"/>
      <c r="C835" s="3"/>
      <c r="D835" s="3"/>
      <c r="E835" s="3"/>
      <c r="F835" s="3"/>
      <c r="G835" s="3"/>
      <c r="H835" s="3"/>
      <c r="I835" s="3"/>
      <c r="J835" s="1"/>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c r="AW835" s="3"/>
      <c r="AX835" s="3"/>
      <c r="AY835" s="3"/>
      <c r="AZ835" s="3"/>
      <c r="BA835" s="3"/>
      <c r="BB835" s="3"/>
      <c r="BC835" s="3"/>
      <c r="BD835" s="3"/>
      <c r="BE835" s="3"/>
      <c r="BF835" s="3"/>
      <c r="BG835" s="3"/>
      <c r="BH835" s="3"/>
      <c r="BI835" s="3"/>
      <c r="BJ835" s="3"/>
      <c r="BK835" s="3"/>
      <c r="BL835" s="3"/>
      <c r="BM835" s="3"/>
      <c r="BN835" s="3"/>
      <c r="BO835" s="3"/>
      <c r="BP835" s="3"/>
      <c r="BQ835" s="3"/>
      <c r="BR835" s="3"/>
      <c r="BS835" s="3"/>
      <c r="BT835" s="3"/>
      <c r="BU835" s="3"/>
      <c r="BV835" s="3"/>
      <c r="BW835" s="3"/>
      <c r="BX835" s="3"/>
      <c r="BY835" s="3"/>
      <c r="BZ835" s="3"/>
      <c r="CA835" s="3"/>
      <c r="CB835" s="3"/>
      <c r="CC835" s="3"/>
      <c r="CD835" s="3"/>
      <c r="CE835" s="3"/>
      <c r="CF835" s="3"/>
      <c r="CG835" s="3"/>
      <c r="CH835" s="3"/>
      <c r="CI835" s="3"/>
      <c r="CJ835" s="3"/>
      <c r="CK835" s="3"/>
      <c r="CL835" s="3"/>
      <c r="CM835" s="3"/>
      <c r="CN835" s="3"/>
    </row>
    <row r="836" spans="1:92" x14ac:dyDescent="0.3">
      <c r="A836" s="13"/>
      <c r="B836" s="3"/>
      <c r="C836" s="3"/>
      <c r="D836" s="3"/>
      <c r="E836" s="3"/>
      <c r="F836" s="3"/>
      <c r="G836" s="3"/>
      <c r="H836" s="3"/>
      <c r="I836" s="3"/>
      <c r="J836" s="1"/>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c r="AW836" s="3"/>
      <c r="AX836" s="3"/>
      <c r="AY836" s="3"/>
      <c r="AZ836" s="3"/>
      <c r="BA836" s="3"/>
      <c r="BB836" s="3"/>
      <c r="BC836" s="3"/>
      <c r="BD836" s="3"/>
      <c r="BE836" s="3"/>
      <c r="BF836" s="3"/>
      <c r="BG836" s="3"/>
      <c r="BH836" s="3"/>
      <c r="BI836" s="3"/>
      <c r="BJ836" s="3"/>
      <c r="BK836" s="3"/>
      <c r="BL836" s="3"/>
      <c r="BM836" s="3"/>
      <c r="BN836" s="3"/>
      <c r="BO836" s="3"/>
      <c r="BP836" s="3"/>
      <c r="BQ836" s="3"/>
      <c r="BR836" s="3"/>
      <c r="BS836" s="3"/>
      <c r="BT836" s="3"/>
      <c r="BU836" s="3"/>
      <c r="BV836" s="3"/>
      <c r="BW836" s="3"/>
      <c r="BX836" s="3"/>
      <c r="BY836" s="3"/>
      <c r="BZ836" s="3"/>
      <c r="CA836" s="3"/>
      <c r="CB836" s="3"/>
      <c r="CC836" s="3"/>
      <c r="CD836" s="3"/>
      <c r="CE836" s="3"/>
      <c r="CF836" s="3"/>
      <c r="CG836" s="3"/>
      <c r="CH836" s="3"/>
      <c r="CI836" s="3"/>
      <c r="CJ836" s="3"/>
      <c r="CK836" s="3"/>
      <c r="CL836" s="3"/>
      <c r="CM836" s="3"/>
      <c r="CN836" s="3"/>
    </row>
    <row r="837" spans="1:92" x14ac:dyDescent="0.3">
      <c r="A837" s="13"/>
      <c r="B837" s="3"/>
      <c r="C837" s="3"/>
      <c r="D837" s="3"/>
      <c r="E837" s="3"/>
      <c r="F837" s="3"/>
      <c r="G837" s="3"/>
      <c r="H837" s="3"/>
      <c r="I837" s="3"/>
      <c r="J837" s="1"/>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c r="AW837" s="3"/>
      <c r="AX837" s="3"/>
      <c r="AY837" s="3"/>
      <c r="AZ837" s="3"/>
      <c r="BA837" s="3"/>
      <c r="BB837" s="3"/>
      <c r="BC837" s="3"/>
      <c r="BD837" s="3"/>
      <c r="BE837" s="3"/>
      <c r="BF837" s="3"/>
      <c r="BG837" s="3"/>
      <c r="BH837" s="3"/>
      <c r="BI837" s="3"/>
      <c r="BJ837" s="3"/>
      <c r="BK837" s="3"/>
      <c r="BL837" s="3"/>
      <c r="BM837" s="3"/>
      <c r="BN837" s="3"/>
      <c r="BO837" s="3"/>
      <c r="BP837" s="3"/>
      <c r="BQ837" s="3"/>
      <c r="BR837" s="3"/>
      <c r="BS837" s="3"/>
      <c r="BT837" s="3"/>
      <c r="BU837" s="3"/>
      <c r="BV837" s="3"/>
      <c r="BW837" s="3"/>
      <c r="BX837" s="3"/>
      <c r="BY837" s="3"/>
      <c r="BZ837" s="3"/>
      <c r="CA837" s="3"/>
      <c r="CB837" s="3"/>
      <c r="CC837" s="3"/>
      <c r="CD837" s="3"/>
      <c r="CE837" s="3"/>
      <c r="CF837" s="3"/>
      <c r="CG837" s="3"/>
      <c r="CH837" s="3"/>
      <c r="CI837" s="3"/>
      <c r="CJ837" s="3"/>
      <c r="CK837" s="3"/>
      <c r="CL837" s="3"/>
      <c r="CM837" s="3"/>
      <c r="CN837" s="3"/>
    </row>
    <row r="838" spans="1:92" x14ac:dyDescent="0.3">
      <c r="A838" s="13"/>
      <c r="B838" s="3"/>
      <c r="C838" s="3"/>
      <c r="D838" s="3"/>
      <c r="E838" s="3"/>
      <c r="F838" s="3"/>
      <c r="G838" s="3"/>
      <c r="H838" s="3"/>
      <c r="I838" s="3"/>
      <c r="J838" s="1"/>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c r="AW838" s="3"/>
      <c r="AX838" s="3"/>
      <c r="AY838" s="3"/>
      <c r="AZ838" s="3"/>
      <c r="BA838" s="3"/>
      <c r="BB838" s="3"/>
      <c r="BC838" s="3"/>
      <c r="BD838" s="3"/>
      <c r="BE838" s="3"/>
      <c r="BF838" s="3"/>
      <c r="BG838" s="3"/>
      <c r="BH838" s="3"/>
      <c r="BI838" s="3"/>
      <c r="BJ838" s="3"/>
      <c r="BK838" s="3"/>
      <c r="BL838" s="3"/>
      <c r="BM838" s="3"/>
      <c r="BN838" s="3"/>
      <c r="BO838" s="3"/>
      <c r="BP838" s="3"/>
      <c r="BQ838" s="3"/>
      <c r="BR838" s="3"/>
      <c r="BS838" s="3"/>
      <c r="BT838" s="3"/>
      <c r="BU838" s="3"/>
      <c r="BV838" s="3"/>
      <c r="BW838" s="3"/>
      <c r="BX838" s="3"/>
      <c r="BY838" s="3"/>
      <c r="BZ838" s="3"/>
      <c r="CA838" s="3"/>
      <c r="CB838" s="3"/>
      <c r="CC838" s="3"/>
      <c r="CD838" s="3"/>
      <c r="CE838" s="3"/>
      <c r="CF838" s="3"/>
      <c r="CG838" s="3"/>
      <c r="CH838" s="3"/>
      <c r="CI838" s="3"/>
      <c r="CJ838" s="3"/>
      <c r="CK838" s="3"/>
      <c r="CL838" s="3"/>
      <c r="CM838" s="3"/>
      <c r="CN838" s="3"/>
    </row>
    <row r="839" spans="1:92" x14ac:dyDescent="0.3">
      <c r="A839" s="13"/>
      <c r="B839" s="3"/>
      <c r="C839" s="3"/>
      <c r="D839" s="3"/>
      <c r="E839" s="3"/>
      <c r="F839" s="3"/>
      <c r="G839" s="3"/>
      <c r="H839" s="3"/>
      <c r="I839" s="3"/>
      <c r="J839" s="1"/>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c r="AX839" s="3"/>
      <c r="AY839" s="3"/>
      <c r="AZ839" s="3"/>
      <c r="BA839" s="3"/>
      <c r="BB839" s="3"/>
      <c r="BC839" s="3"/>
      <c r="BD839" s="3"/>
      <c r="BE839" s="3"/>
      <c r="BF839" s="3"/>
      <c r="BG839" s="3"/>
      <c r="BH839" s="3"/>
      <c r="BI839" s="3"/>
      <c r="BJ839" s="3"/>
      <c r="BK839" s="3"/>
      <c r="BL839" s="3"/>
      <c r="BM839" s="3"/>
      <c r="BN839" s="3"/>
      <c r="BO839" s="3"/>
      <c r="BP839" s="3"/>
      <c r="BQ839" s="3"/>
      <c r="BR839" s="3"/>
      <c r="BS839" s="3"/>
      <c r="BT839" s="3"/>
      <c r="BU839" s="3"/>
      <c r="BV839" s="3"/>
      <c r="BW839" s="3"/>
      <c r="BX839" s="3"/>
      <c r="BY839" s="3"/>
      <c r="BZ839" s="3"/>
      <c r="CA839" s="3"/>
      <c r="CB839" s="3"/>
      <c r="CC839" s="3"/>
      <c r="CD839" s="3"/>
      <c r="CE839" s="3"/>
      <c r="CF839" s="3"/>
      <c r="CG839" s="3"/>
      <c r="CH839" s="3"/>
      <c r="CI839" s="3"/>
      <c r="CJ839" s="3"/>
      <c r="CK839" s="3"/>
      <c r="CL839" s="3"/>
      <c r="CM839" s="3"/>
      <c r="CN839" s="3"/>
    </row>
    <row r="840" spans="1:92" x14ac:dyDescent="0.3">
      <c r="A840" s="13"/>
      <c r="B840" s="3"/>
      <c r="C840" s="3"/>
      <c r="D840" s="3"/>
      <c r="E840" s="3"/>
      <c r="F840" s="3"/>
      <c r="G840" s="3"/>
      <c r="H840" s="3"/>
      <c r="I840" s="3"/>
      <c r="J840" s="1"/>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c r="AX840" s="3"/>
      <c r="AY840" s="3"/>
      <c r="AZ840" s="3"/>
      <c r="BA840" s="3"/>
      <c r="BB840" s="3"/>
      <c r="BC840" s="3"/>
      <c r="BD840" s="3"/>
      <c r="BE840" s="3"/>
      <c r="BF840" s="3"/>
      <c r="BG840" s="3"/>
      <c r="BH840" s="3"/>
      <c r="BI840" s="3"/>
      <c r="BJ840" s="3"/>
      <c r="BK840" s="3"/>
      <c r="BL840" s="3"/>
      <c r="BM840" s="3"/>
      <c r="BN840" s="3"/>
      <c r="BO840" s="3"/>
      <c r="BP840" s="3"/>
      <c r="BQ840" s="3"/>
      <c r="BR840" s="3"/>
      <c r="BS840" s="3"/>
      <c r="BT840" s="3"/>
      <c r="BU840" s="3"/>
      <c r="BV840" s="3"/>
      <c r="BW840" s="3"/>
      <c r="BX840" s="3"/>
      <c r="BY840" s="3"/>
      <c r="BZ840" s="3"/>
      <c r="CA840" s="3"/>
      <c r="CB840" s="3"/>
      <c r="CC840" s="3"/>
      <c r="CD840" s="3"/>
      <c r="CE840" s="3"/>
      <c r="CF840" s="3"/>
      <c r="CG840" s="3"/>
      <c r="CH840" s="3"/>
      <c r="CI840" s="3"/>
      <c r="CJ840" s="3"/>
      <c r="CK840" s="3"/>
      <c r="CL840" s="3"/>
      <c r="CM840" s="3"/>
      <c r="CN840" s="3"/>
    </row>
    <row r="841" spans="1:92" x14ac:dyDescent="0.3">
      <c r="A841" s="13"/>
      <c r="B841" s="3"/>
      <c r="C841" s="3"/>
      <c r="D841" s="3"/>
      <c r="E841" s="3"/>
      <c r="F841" s="3"/>
      <c r="G841" s="3"/>
      <c r="H841" s="3"/>
      <c r="I841" s="3"/>
      <c r="J841" s="1"/>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c r="AW841" s="3"/>
      <c r="AX841" s="3"/>
      <c r="AY841" s="3"/>
      <c r="AZ841" s="3"/>
      <c r="BA841" s="3"/>
      <c r="BB841" s="3"/>
      <c r="BC841" s="3"/>
      <c r="BD841" s="3"/>
      <c r="BE841" s="3"/>
      <c r="BF841" s="3"/>
      <c r="BG841" s="3"/>
      <c r="BH841" s="3"/>
      <c r="BI841" s="3"/>
      <c r="BJ841" s="3"/>
      <c r="BK841" s="3"/>
      <c r="BL841" s="3"/>
      <c r="BM841" s="3"/>
      <c r="BN841" s="3"/>
      <c r="BO841" s="3"/>
      <c r="BP841" s="3"/>
      <c r="BQ841" s="3"/>
      <c r="BR841" s="3"/>
      <c r="BS841" s="3"/>
      <c r="BT841" s="3"/>
      <c r="BU841" s="3"/>
      <c r="BV841" s="3"/>
      <c r="BW841" s="3"/>
      <c r="BX841" s="3"/>
      <c r="BY841" s="3"/>
      <c r="BZ841" s="3"/>
      <c r="CA841" s="3"/>
      <c r="CB841" s="3"/>
      <c r="CC841" s="3"/>
      <c r="CD841" s="3"/>
      <c r="CE841" s="3"/>
      <c r="CF841" s="3"/>
      <c r="CG841" s="3"/>
      <c r="CH841" s="3"/>
      <c r="CI841" s="3"/>
      <c r="CJ841" s="3"/>
      <c r="CK841" s="3"/>
      <c r="CL841" s="3"/>
      <c r="CM841" s="3"/>
      <c r="CN841" s="3"/>
    </row>
    <row r="842" spans="1:92" x14ac:dyDescent="0.3">
      <c r="A842" s="13"/>
      <c r="B842" s="3"/>
      <c r="C842" s="3"/>
      <c r="D842" s="3"/>
      <c r="E842" s="3"/>
      <c r="F842" s="3"/>
      <c r="G842" s="3"/>
      <c r="H842" s="3"/>
      <c r="I842" s="3"/>
      <c r="J842" s="1"/>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c r="AW842" s="3"/>
      <c r="AX842" s="3"/>
      <c r="AY842" s="3"/>
      <c r="AZ842" s="3"/>
      <c r="BA842" s="3"/>
      <c r="BB842" s="3"/>
      <c r="BC842" s="3"/>
      <c r="BD842" s="3"/>
      <c r="BE842" s="3"/>
      <c r="BF842" s="3"/>
      <c r="BG842" s="3"/>
      <c r="BH842" s="3"/>
      <c r="BI842" s="3"/>
      <c r="BJ842" s="3"/>
      <c r="BK842" s="3"/>
      <c r="BL842" s="3"/>
      <c r="BM842" s="3"/>
      <c r="BN842" s="3"/>
      <c r="BO842" s="3"/>
      <c r="BP842" s="3"/>
      <c r="BQ842" s="3"/>
      <c r="BR842" s="3"/>
      <c r="BS842" s="3"/>
      <c r="BT842" s="3"/>
      <c r="BU842" s="3"/>
      <c r="BV842" s="3"/>
      <c r="BW842" s="3"/>
      <c r="BX842" s="3"/>
      <c r="BY842" s="3"/>
      <c r="BZ842" s="3"/>
      <c r="CA842" s="3"/>
      <c r="CB842" s="3"/>
      <c r="CC842" s="3"/>
      <c r="CD842" s="3"/>
      <c r="CE842" s="3"/>
      <c r="CF842" s="3"/>
      <c r="CG842" s="3"/>
      <c r="CH842" s="3"/>
      <c r="CI842" s="3"/>
      <c r="CJ842" s="3"/>
      <c r="CK842" s="3"/>
      <c r="CL842" s="3"/>
      <c r="CM842" s="3"/>
      <c r="CN842" s="3"/>
    </row>
    <row r="843" spans="1:92" x14ac:dyDescent="0.3">
      <c r="A843" s="13"/>
      <c r="B843" s="3"/>
      <c r="C843" s="3"/>
      <c r="D843" s="3"/>
      <c r="E843" s="3"/>
      <c r="F843" s="3"/>
      <c r="G843" s="3"/>
      <c r="H843" s="3"/>
      <c r="I843" s="3"/>
      <c r="J843" s="1"/>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c r="AW843" s="3"/>
      <c r="AX843" s="3"/>
      <c r="AY843" s="3"/>
      <c r="AZ843" s="3"/>
      <c r="BA843" s="3"/>
      <c r="BB843" s="3"/>
      <c r="BC843" s="3"/>
      <c r="BD843" s="3"/>
      <c r="BE843" s="3"/>
      <c r="BF843" s="3"/>
      <c r="BG843" s="3"/>
      <c r="BH843" s="3"/>
      <c r="BI843" s="3"/>
      <c r="BJ843" s="3"/>
      <c r="BK843" s="3"/>
      <c r="BL843" s="3"/>
      <c r="BM843" s="3"/>
      <c r="BN843" s="3"/>
      <c r="BO843" s="3"/>
      <c r="BP843" s="3"/>
      <c r="BQ843" s="3"/>
      <c r="BR843" s="3"/>
      <c r="BS843" s="3"/>
      <c r="BT843" s="3"/>
      <c r="BU843" s="3"/>
      <c r="BV843" s="3"/>
      <c r="BW843" s="3"/>
      <c r="BX843" s="3"/>
      <c r="BY843" s="3"/>
      <c r="BZ843" s="3"/>
      <c r="CA843" s="3"/>
      <c r="CB843" s="3"/>
      <c r="CC843" s="3"/>
      <c r="CD843" s="3"/>
      <c r="CE843" s="3"/>
      <c r="CF843" s="3"/>
      <c r="CG843" s="3"/>
      <c r="CH843" s="3"/>
      <c r="CI843" s="3"/>
      <c r="CJ843" s="3"/>
      <c r="CK843" s="3"/>
      <c r="CL843" s="3"/>
      <c r="CM843" s="3"/>
      <c r="CN843" s="3"/>
    </row>
    <row r="844" spans="1:92" x14ac:dyDescent="0.3">
      <c r="A844" s="13"/>
      <c r="B844" s="3"/>
      <c r="C844" s="3"/>
      <c r="D844" s="3"/>
      <c r="E844" s="3"/>
      <c r="F844" s="3"/>
      <c r="G844" s="3"/>
      <c r="H844" s="3"/>
      <c r="I844" s="3"/>
      <c r="J844" s="1"/>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c r="AW844" s="3"/>
      <c r="AX844" s="3"/>
      <c r="AY844" s="3"/>
      <c r="AZ844" s="3"/>
      <c r="BA844" s="3"/>
      <c r="BB844" s="3"/>
      <c r="BC844" s="3"/>
      <c r="BD844" s="3"/>
      <c r="BE844" s="3"/>
      <c r="BF844" s="3"/>
      <c r="BG844" s="3"/>
      <c r="BH844" s="3"/>
      <c r="BI844" s="3"/>
      <c r="BJ844" s="3"/>
      <c r="BK844" s="3"/>
      <c r="BL844" s="3"/>
      <c r="BM844" s="3"/>
      <c r="BN844" s="3"/>
      <c r="BO844" s="3"/>
      <c r="BP844" s="3"/>
      <c r="BQ844" s="3"/>
      <c r="BR844" s="3"/>
      <c r="BS844" s="3"/>
      <c r="BT844" s="3"/>
      <c r="BU844" s="3"/>
      <c r="BV844" s="3"/>
      <c r="BW844" s="3"/>
      <c r="BX844" s="3"/>
      <c r="BY844" s="3"/>
      <c r="BZ844" s="3"/>
      <c r="CA844" s="3"/>
      <c r="CB844" s="3"/>
      <c r="CC844" s="3"/>
      <c r="CD844" s="3"/>
      <c r="CE844" s="3"/>
      <c r="CF844" s="3"/>
      <c r="CG844" s="3"/>
      <c r="CH844" s="3"/>
      <c r="CI844" s="3"/>
      <c r="CJ844" s="3"/>
      <c r="CK844" s="3"/>
      <c r="CL844" s="3"/>
      <c r="CM844" s="3"/>
      <c r="CN844" s="3"/>
    </row>
    <row r="845" spans="1:92" x14ac:dyDescent="0.3">
      <c r="A845" s="13"/>
      <c r="B845" s="3"/>
      <c r="C845" s="3"/>
      <c r="D845" s="3"/>
      <c r="E845" s="3"/>
      <c r="F845" s="3"/>
      <c r="G845" s="3"/>
      <c r="H845" s="3"/>
      <c r="I845" s="3"/>
      <c r="J845" s="1"/>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c r="AW845" s="3"/>
      <c r="AX845" s="3"/>
      <c r="AY845" s="3"/>
      <c r="AZ845" s="3"/>
      <c r="BA845" s="3"/>
      <c r="BB845" s="3"/>
      <c r="BC845" s="3"/>
      <c r="BD845" s="3"/>
      <c r="BE845" s="3"/>
      <c r="BF845" s="3"/>
      <c r="BG845" s="3"/>
      <c r="BH845" s="3"/>
      <c r="BI845" s="3"/>
      <c r="BJ845" s="3"/>
      <c r="BK845" s="3"/>
      <c r="BL845" s="3"/>
      <c r="BM845" s="3"/>
      <c r="BN845" s="3"/>
      <c r="BO845" s="3"/>
      <c r="BP845" s="3"/>
      <c r="BQ845" s="3"/>
      <c r="BR845" s="3"/>
      <c r="BS845" s="3"/>
      <c r="BT845" s="3"/>
      <c r="BU845" s="3"/>
      <c r="BV845" s="3"/>
      <c r="BW845" s="3"/>
      <c r="BX845" s="3"/>
      <c r="BY845" s="3"/>
      <c r="BZ845" s="3"/>
      <c r="CA845" s="3"/>
      <c r="CB845" s="3"/>
      <c r="CC845" s="3"/>
      <c r="CD845" s="3"/>
      <c r="CE845" s="3"/>
      <c r="CF845" s="3"/>
      <c r="CG845" s="3"/>
      <c r="CH845" s="3"/>
      <c r="CI845" s="3"/>
      <c r="CJ845" s="3"/>
      <c r="CK845" s="3"/>
      <c r="CL845" s="3"/>
      <c r="CM845" s="3"/>
      <c r="CN845" s="3"/>
    </row>
    <row r="846" spans="1:92" x14ac:dyDescent="0.3">
      <c r="A846" s="13"/>
      <c r="B846" s="3"/>
      <c r="C846" s="3"/>
      <c r="D846" s="3"/>
      <c r="E846" s="3"/>
      <c r="F846" s="3"/>
      <c r="G846" s="3"/>
      <c r="H846" s="3"/>
      <c r="I846" s="3"/>
      <c r="J846" s="1"/>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c r="AX846" s="3"/>
      <c r="AY846" s="3"/>
      <c r="AZ846" s="3"/>
      <c r="BA846" s="3"/>
      <c r="BB846" s="3"/>
      <c r="BC846" s="3"/>
      <c r="BD846" s="3"/>
      <c r="BE846" s="3"/>
      <c r="BF846" s="3"/>
      <c r="BG846" s="3"/>
      <c r="BH846" s="3"/>
      <c r="BI846" s="3"/>
      <c r="BJ846" s="3"/>
      <c r="BK846" s="3"/>
      <c r="BL846" s="3"/>
      <c r="BM846" s="3"/>
      <c r="BN846" s="3"/>
      <c r="BO846" s="3"/>
      <c r="BP846" s="3"/>
      <c r="BQ846" s="3"/>
      <c r="BR846" s="3"/>
      <c r="BS846" s="3"/>
      <c r="BT846" s="3"/>
      <c r="BU846" s="3"/>
      <c r="BV846" s="3"/>
      <c r="BW846" s="3"/>
      <c r="BX846" s="3"/>
      <c r="BY846" s="3"/>
      <c r="BZ846" s="3"/>
      <c r="CA846" s="3"/>
      <c r="CB846" s="3"/>
      <c r="CC846" s="3"/>
      <c r="CD846" s="3"/>
      <c r="CE846" s="3"/>
      <c r="CF846" s="3"/>
      <c r="CG846" s="3"/>
      <c r="CH846" s="3"/>
      <c r="CI846" s="3"/>
      <c r="CJ846" s="3"/>
      <c r="CK846" s="3"/>
      <c r="CL846" s="3"/>
      <c r="CM846" s="3"/>
      <c r="CN846" s="3"/>
    </row>
    <row r="847" spans="1:92" x14ac:dyDescent="0.3">
      <c r="A847" s="13"/>
      <c r="B847" s="3"/>
      <c r="C847" s="3"/>
      <c r="D847" s="3"/>
      <c r="E847" s="3"/>
      <c r="F847" s="3"/>
      <c r="G847" s="3"/>
      <c r="H847" s="3"/>
      <c r="I847" s="3"/>
      <c r="J847" s="1"/>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c r="AW847" s="3"/>
      <c r="AX847" s="3"/>
      <c r="AY847" s="3"/>
      <c r="AZ847" s="3"/>
      <c r="BA847" s="3"/>
      <c r="BB847" s="3"/>
      <c r="BC847" s="3"/>
      <c r="BD847" s="3"/>
      <c r="BE847" s="3"/>
      <c r="BF847" s="3"/>
      <c r="BG847" s="3"/>
      <c r="BH847" s="3"/>
      <c r="BI847" s="3"/>
      <c r="BJ847" s="3"/>
      <c r="BK847" s="3"/>
      <c r="BL847" s="3"/>
      <c r="BM847" s="3"/>
      <c r="BN847" s="3"/>
      <c r="BO847" s="3"/>
      <c r="BP847" s="3"/>
      <c r="BQ847" s="3"/>
      <c r="BR847" s="3"/>
      <c r="BS847" s="3"/>
      <c r="BT847" s="3"/>
      <c r="BU847" s="3"/>
      <c r="BV847" s="3"/>
      <c r="BW847" s="3"/>
      <c r="BX847" s="3"/>
      <c r="BY847" s="3"/>
      <c r="BZ847" s="3"/>
      <c r="CA847" s="3"/>
      <c r="CB847" s="3"/>
      <c r="CC847" s="3"/>
      <c r="CD847" s="3"/>
      <c r="CE847" s="3"/>
      <c r="CF847" s="3"/>
      <c r="CG847" s="3"/>
      <c r="CH847" s="3"/>
      <c r="CI847" s="3"/>
      <c r="CJ847" s="3"/>
      <c r="CK847" s="3"/>
      <c r="CL847" s="3"/>
      <c r="CM847" s="3"/>
      <c r="CN847" s="3"/>
    </row>
    <row r="848" spans="1:92" x14ac:dyDescent="0.3">
      <c r="A848" s="13"/>
      <c r="B848" s="3"/>
      <c r="C848" s="3"/>
      <c r="D848" s="3"/>
      <c r="E848" s="3"/>
      <c r="F848" s="3"/>
      <c r="G848" s="3"/>
      <c r="H848" s="3"/>
      <c r="I848" s="3"/>
      <c r="J848" s="1"/>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c r="AW848" s="3"/>
      <c r="AX848" s="3"/>
      <c r="AY848" s="3"/>
      <c r="AZ848" s="3"/>
      <c r="BA848" s="3"/>
      <c r="BB848" s="3"/>
      <c r="BC848" s="3"/>
      <c r="BD848" s="3"/>
      <c r="BE848" s="3"/>
      <c r="BF848" s="3"/>
      <c r="BG848" s="3"/>
      <c r="BH848" s="3"/>
      <c r="BI848" s="3"/>
      <c r="BJ848" s="3"/>
      <c r="BK848" s="3"/>
      <c r="BL848" s="3"/>
      <c r="BM848" s="3"/>
      <c r="BN848" s="3"/>
      <c r="BO848" s="3"/>
      <c r="BP848" s="3"/>
      <c r="BQ848" s="3"/>
      <c r="BR848" s="3"/>
      <c r="BS848" s="3"/>
      <c r="BT848" s="3"/>
      <c r="BU848" s="3"/>
      <c r="BV848" s="3"/>
      <c r="BW848" s="3"/>
      <c r="BX848" s="3"/>
      <c r="BY848" s="3"/>
      <c r="BZ848" s="3"/>
      <c r="CA848" s="3"/>
      <c r="CB848" s="3"/>
      <c r="CC848" s="3"/>
      <c r="CD848" s="3"/>
      <c r="CE848" s="3"/>
      <c r="CF848" s="3"/>
      <c r="CG848" s="3"/>
      <c r="CH848" s="3"/>
      <c r="CI848" s="3"/>
      <c r="CJ848" s="3"/>
      <c r="CK848" s="3"/>
      <c r="CL848" s="3"/>
      <c r="CM848" s="3"/>
      <c r="CN848" s="3"/>
    </row>
    <row r="849" spans="1:92" x14ac:dyDescent="0.3">
      <c r="A849" s="13"/>
      <c r="B849" s="3"/>
      <c r="C849" s="3"/>
      <c r="D849" s="3"/>
      <c r="E849" s="3"/>
      <c r="F849" s="3"/>
      <c r="G849" s="3"/>
      <c r="H849" s="3"/>
      <c r="I849" s="3"/>
      <c r="J849" s="1"/>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c r="AW849" s="3"/>
      <c r="AX849" s="3"/>
      <c r="AY849" s="3"/>
      <c r="AZ849" s="3"/>
      <c r="BA849" s="3"/>
      <c r="BB849" s="3"/>
      <c r="BC849" s="3"/>
      <c r="BD849" s="3"/>
      <c r="BE849" s="3"/>
      <c r="BF849" s="3"/>
      <c r="BG849" s="3"/>
      <c r="BH849" s="3"/>
      <c r="BI849" s="3"/>
      <c r="BJ849" s="3"/>
      <c r="BK849" s="3"/>
      <c r="BL849" s="3"/>
      <c r="BM849" s="3"/>
      <c r="BN849" s="3"/>
      <c r="BO849" s="3"/>
      <c r="BP849" s="3"/>
      <c r="BQ849" s="3"/>
      <c r="BR849" s="3"/>
      <c r="BS849" s="3"/>
      <c r="BT849" s="3"/>
      <c r="BU849" s="3"/>
      <c r="BV849" s="3"/>
      <c r="BW849" s="3"/>
      <c r="BX849" s="3"/>
      <c r="BY849" s="3"/>
      <c r="BZ849" s="3"/>
      <c r="CA849" s="3"/>
      <c r="CB849" s="3"/>
      <c r="CC849" s="3"/>
      <c r="CD849" s="3"/>
      <c r="CE849" s="3"/>
      <c r="CF849" s="3"/>
      <c r="CG849" s="3"/>
      <c r="CH849" s="3"/>
      <c r="CI849" s="3"/>
      <c r="CJ849" s="3"/>
      <c r="CK849" s="3"/>
      <c r="CL849" s="3"/>
      <c r="CM849" s="3"/>
      <c r="CN849" s="3"/>
    </row>
    <row r="850" spans="1:92" x14ac:dyDescent="0.3">
      <c r="A850" s="13"/>
      <c r="B850" s="3"/>
      <c r="C850" s="3"/>
      <c r="D850" s="3"/>
      <c r="E850" s="3"/>
      <c r="F850" s="3"/>
      <c r="G850" s="3"/>
      <c r="H850" s="3"/>
      <c r="I850" s="3"/>
      <c r="J850" s="1"/>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c r="AW850" s="3"/>
      <c r="AX850" s="3"/>
      <c r="AY850" s="3"/>
      <c r="AZ850" s="3"/>
      <c r="BA850" s="3"/>
      <c r="BB850" s="3"/>
      <c r="BC850" s="3"/>
      <c r="BD850" s="3"/>
      <c r="BE850" s="3"/>
      <c r="BF850" s="3"/>
      <c r="BG850" s="3"/>
      <c r="BH850" s="3"/>
      <c r="BI850" s="3"/>
      <c r="BJ850" s="3"/>
      <c r="BK850" s="3"/>
      <c r="BL850" s="3"/>
      <c r="BM850" s="3"/>
      <c r="BN850" s="3"/>
      <c r="BO850" s="3"/>
      <c r="BP850" s="3"/>
      <c r="BQ850" s="3"/>
      <c r="BR850" s="3"/>
      <c r="BS850" s="3"/>
      <c r="BT850" s="3"/>
      <c r="BU850" s="3"/>
      <c r="BV850" s="3"/>
      <c r="BW850" s="3"/>
      <c r="BX850" s="3"/>
      <c r="BY850" s="3"/>
      <c r="BZ850" s="3"/>
      <c r="CA850" s="3"/>
      <c r="CB850" s="3"/>
      <c r="CC850" s="3"/>
      <c r="CD850" s="3"/>
      <c r="CE850" s="3"/>
      <c r="CF850" s="3"/>
      <c r="CG850" s="3"/>
      <c r="CH850" s="3"/>
      <c r="CI850" s="3"/>
      <c r="CJ850" s="3"/>
      <c r="CK850" s="3"/>
      <c r="CL850" s="3"/>
      <c r="CM850" s="3"/>
      <c r="CN850" s="3"/>
    </row>
    <row r="851" spans="1:92" x14ac:dyDescent="0.3">
      <c r="A851" s="13"/>
      <c r="B851" s="3"/>
      <c r="C851" s="3"/>
      <c r="D851" s="3"/>
      <c r="E851" s="3"/>
      <c r="F851" s="3"/>
      <c r="G851" s="3"/>
      <c r="H851" s="3"/>
      <c r="I851" s="3"/>
      <c r="J851" s="1"/>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c r="AW851" s="3"/>
      <c r="AX851" s="3"/>
      <c r="AY851" s="3"/>
      <c r="AZ851" s="3"/>
      <c r="BA851" s="3"/>
      <c r="BB851" s="3"/>
      <c r="BC851" s="3"/>
      <c r="BD851" s="3"/>
      <c r="BE851" s="3"/>
      <c r="BF851" s="3"/>
      <c r="BG851" s="3"/>
      <c r="BH851" s="3"/>
      <c r="BI851" s="3"/>
      <c r="BJ851" s="3"/>
      <c r="BK851" s="3"/>
      <c r="BL851" s="3"/>
      <c r="BM851" s="3"/>
      <c r="BN851" s="3"/>
      <c r="BO851" s="3"/>
      <c r="BP851" s="3"/>
      <c r="BQ851" s="3"/>
      <c r="BR851" s="3"/>
      <c r="BS851" s="3"/>
      <c r="BT851" s="3"/>
      <c r="BU851" s="3"/>
      <c r="BV851" s="3"/>
      <c r="BW851" s="3"/>
      <c r="BX851" s="3"/>
      <c r="BY851" s="3"/>
      <c r="BZ851" s="3"/>
      <c r="CA851" s="3"/>
      <c r="CB851" s="3"/>
      <c r="CC851" s="3"/>
      <c r="CD851" s="3"/>
      <c r="CE851" s="3"/>
      <c r="CF851" s="3"/>
      <c r="CG851" s="3"/>
      <c r="CH851" s="3"/>
      <c r="CI851" s="3"/>
      <c r="CJ851" s="3"/>
      <c r="CK851" s="3"/>
      <c r="CL851" s="3"/>
      <c r="CM851" s="3"/>
      <c r="CN851" s="3"/>
    </row>
    <row r="852" spans="1:92" x14ac:dyDescent="0.3">
      <c r="A852" s="13"/>
      <c r="B852" s="3"/>
      <c r="C852" s="3"/>
      <c r="D852" s="3"/>
      <c r="E852" s="3"/>
      <c r="F852" s="3"/>
      <c r="G852" s="3"/>
      <c r="H852" s="3"/>
      <c r="I852" s="3"/>
      <c r="J852" s="1"/>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c r="AW852" s="3"/>
      <c r="AX852" s="3"/>
      <c r="AY852" s="3"/>
      <c r="AZ852" s="3"/>
      <c r="BA852" s="3"/>
      <c r="BB852" s="3"/>
      <c r="BC852" s="3"/>
      <c r="BD852" s="3"/>
      <c r="BE852" s="3"/>
      <c r="BF852" s="3"/>
      <c r="BG852" s="3"/>
      <c r="BH852" s="3"/>
      <c r="BI852" s="3"/>
      <c r="BJ852" s="3"/>
      <c r="BK852" s="3"/>
      <c r="BL852" s="3"/>
      <c r="BM852" s="3"/>
      <c r="BN852" s="3"/>
      <c r="BO852" s="3"/>
      <c r="BP852" s="3"/>
      <c r="BQ852" s="3"/>
      <c r="BR852" s="3"/>
      <c r="BS852" s="3"/>
      <c r="BT852" s="3"/>
      <c r="BU852" s="3"/>
      <c r="BV852" s="3"/>
      <c r="BW852" s="3"/>
      <c r="BX852" s="3"/>
      <c r="BY852" s="3"/>
      <c r="BZ852" s="3"/>
      <c r="CA852" s="3"/>
      <c r="CB852" s="3"/>
      <c r="CC852" s="3"/>
      <c r="CD852" s="3"/>
      <c r="CE852" s="3"/>
      <c r="CF852" s="3"/>
      <c r="CG852" s="3"/>
      <c r="CH852" s="3"/>
      <c r="CI852" s="3"/>
      <c r="CJ852" s="3"/>
      <c r="CK852" s="3"/>
      <c r="CL852" s="3"/>
      <c r="CM852" s="3"/>
      <c r="CN852" s="3"/>
    </row>
    <row r="853" spans="1:92" x14ac:dyDescent="0.3">
      <c r="A853" s="13"/>
      <c r="B853" s="3"/>
      <c r="C853" s="3"/>
      <c r="D853" s="3"/>
      <c r="E853" s="3"/>
      <c r="F853" s="3"/>
      <c r="G853" s="3"/>
      <c r="H853" s="3"/>
      <c r="I853" s="3"/>
      <c r="J853" s="1"/>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c r="AW853" s="3"/>
      <c r="AX853" s="3"/>
      <c r="AY853" s="3"/>
      <c r="AZ853" s="3"/>
      <c r="BA853" s="3"/>
      <c r="BB853" s="3"/>
      <c r="BC853" s="3"/>
      <c r="BD853" s="3"/>
      <c r="BE853" s="3"/>
      <c r="BF853" s="3"/>
      <c r="BG853" s="3"/>
      <c r="BH853" s="3"/>
      <c r="BI853" s="3"/>
      <c r="BJ853" s="3"/>
      <c r="BK853" s="3"/>
      <c r="BL853" s="3"/>
      <c r="BM853" s="3"/>
      <c r="BN853" s="3"/>
      <c r="BO853" s="3"/>
      <c r="BP853" s="3"/>
      <c r="BQ853" s="3"/>
      <c r="BR853" s="3"/>
      <c r="BS853" s="3"/>
      <c r="BT853" s="3"/>
      <c r="BU853" s="3"/>
      <c r="BV853" s="3"/>
      <c r="BW853" s="3"/>
      <c r="BX853" s="3"/>
      <c r="BY853" s="3"/>
      <c r="BZ853" s="3"/>
      <c r="CA853" s="3"/>
      <c r="CB853" s="3"/>
      <c r="CC853" s="3"/>
      <c r="CD853" s="3"/>
      <c r="CE853" s="3"/>
      <c r="CF853" s="3"/>
      <c r="CG853" s="3"/>
      <c r="CH853" s="3"/>
      <c r="CI853" s="3"/>
      <c r="CJ853" s="3"/>
      <c r="CK853" s="3"/>
      <c r="CL853" s="3"/>
      <c r="CM853" s="3"/>
      <c r="CN853" s="3"/>
    </row>
    <row r="854" spans="1:92" x14ac:dyDescent="0.3">
      <c r="A854" s="13"/>
      <c r="B854" s="3"/>
      <c r="C854" s="3"/>
      <c r="D854" s="3"/>
      <c r="E854" s="3"/>
      <c r="F854" s="3"/>
      <c r="G854" s="3"/>
      <c r="H854" s="3"/>
      <c r="I854" s="3"/>
      <c r="J854" s="1"/>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c r="AU854" s="3"/>
      <c r="AV854" s="3"/>
      <c r="AW854" s="3"/>
      <c r="AX854" s="3"/>
      <c r="AY854" s="3"/>
      <c r="AZ854" s="3"/>
      <c r="BA854" s="3"/>
      <c r="BB854" s="3"/>
      <c r="BC854" s="3"/>
      <c r="BD854" s="3"/>
      <c r="BE854" s="3"/>
      <c r="BF854" s="3"/>
      <c r="BG854" s="3"/>
      <c r="BH854" s="3"/>
      <c r="BI854" s="3"/>
      <c r="BJ854" s="3"/>
      <c r="BK854" s="3"/>
      <c r="BL854" s="3"/>
      <c r="BM854" s="3"/>
      <c r="BN854" s="3"/>
      <c r="BO854" s="3"/>
      <c r="BP854" s="3"/>
      <c r="BQ854" s="3"/>
      <c r="BR854" s="3"/>
      <c r="BS854" s="3"/>
      <c r="BT854" s="3"/>
      <c r="BU854" s="3"/>
      <c r="BV854" s="3"/>
      <c r="BW854" s="3"/>
      <c r="BX854" s="3"/>
      <c r="BY854" s="3"/>
      <c r="BZ854" s="3"/>
      <c r="CA854" s="3"/>
      <c r="CB854" s="3"/>
      <c r="CC854" s="3"/>
      <c r="CD854" s="3"/>
      <c r="CE854" s="3"/>
      <c r="CF854" s="3"/>
      <c r="CG854" s="3"/>
      <c r="CH854" s="3"/>
      <c r="CI854" s="3"/>
      <c r="CJ854" s="3"/>
      <c r="CK854" s="3"/>
      <c r="CL854" s="3"/>
      <c r="CM854" s="3"/>
      <c r="CN854" s="3"/>
    </row>
    <row r="855" spans="1:92" x14ac:dyDescent="0.3">
      <c r="A855" s="13"/>
      <c r="B855" s="3"/>
      <c r="C855" s="3"/>
      <c r="D855" s="3"/>
      <c r="E855" s="3"/>
      <c r="F855" s="3"/>
      <c r="G855" s="3"/>
      <c r="H855" s="3"/>
      <c r="I855" s="3"/>
      <c r="J855" s="1"/>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c r="AU855" s="3"/>
      <c r="AV855" s="3"/>
      <c r="AW855" s="3"/>
      <c r="AX855" s="3"/>
      <c r="AY855" s="3"/>
      <c r="AZ855" s="3"/>
      <c r="BA855" s="3"/>
      <c r="BB855" s="3"/>
      <c r="BC855" s="3"/>
      <c r="BD855" s="3"/>
      <c r="BE855" s="3"/>
      <c r="BF855" s="3"/>
      <c r="BG855" s="3"/>
      <c r="BH855" s="3"/>
      <c r="BI855" s="3"/>
      <c r="BJ855" s="3"/>
      <c r="BK855" s="3"/>
      <c r="BL855" s="3"/>
      <c r="BM855" s="3"/>
      <c r="BN855" s="3"/>
      <c r="BO855" s="3"/>
      <c r="BP855" s="3"/>
      <c r="BQ855" s="3"/>
      <c r="BR855" s="3"/>
      <c r="BS855" s="3"/>
      <c r="BT855" s="3"/>
      <c r="BU855" s="3"/>
      <c r="BV855" s="3"/>
      <c r="BW855" s="3"/>
      <c r="BX855" s="3"/>
      <c r="BY855" s="3"/>
      <c r="BZ855" s="3"/>
      <c r="CA855" s="3"/>
      <c r="CB855" s="3"/>
      <c r="CC855" s="3"/>
      <c r="CD855" s="3"/>
      <c r="CE855" s="3"/>
      <c r="CF855" s="3"/>
      <c r="CG855" s="3"/>
      <c r="CH855" s="3"/>
      <c r="CI855" s="3"/>
      <c r="CJ855" s="3"/>
      <c r="CK855" s="3"/>
      <c r="CL855" s="3"/>
      <c r="CM855" s="3"/>
      <c r="CN855" s="3"/>
    </row>
    <row r="856" spans="1:92" x14ac:dyDescent="0.3">
      <c r="A856" s="13"/>
      <c r="B856" s="3"/>
      <c r="C856" s="3"/>
      <c r="D856" s="3"/>
      <c r="E856" s="3"/>
      <c r="F856" s="3"/>
      <c r="G856" s="3"/>
      <c r="H856" s="3"/>
      <c r="I856" s="3"/>
      <c r="J856" s="1"/>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c r="AW856" s="3"/>
      <c r="AX856" s="3"/>
      <c r="AY856" s="3"/>
      <c r="AZ856" s="3"/>
      <c r="BA856" s="3"/>
      <c r="BB856" s="3"/>
      <c r="BC856" s="3"/>
      <c r="BD856" s="3"/>
      <c r="BE856" s="3"/>
      <c r="BF856" s="3"/>
      <c r="BG856" s="3"/>
      <c r="BH856" s="3"/>
      <c r="BI856" s="3"/>
      <c r="BJ856" s="3"/>
      <c r="BK856" s="3"/>
      <c r="BL856" s="3"/>
      <c r="BM856" s="3"/>
      <c r="BN856" s="3"/>
      <c r="BO856" s="3"/>
      <c r="BP856" s="3"/>
      <c r="BQ856" s="3"/>
      <c r="BR856" s="3"/>
      <c r="BS856" s="3"/>
      <c r="BT856" s="3"/>
      <c r="BU856" s="3"/>
      <c r="BV856" s="3"/>
      <c r="BW856" s="3"/>
      <c r="BX856" s="3"/>
      <c r="BY856" s="3"/>
      <c r="BZ856" s="3"/>
      <c r="CA856" s="3"/>
      <c r="CB856" s="3"/>
      <c r="CC856" s="3"/>
      <c r="CD856" s="3"/>
      <c r="CE856" s="3"/>
      <c r="CF856" s="3"/>
      <c r="CG856" s="3"/>
      <c r="CH856" s="3"/>
      <c r="CI856" s="3"/>
      <c r="CJ856" s="3"/>
      <c r="CK856" s="3"/>
      <c r="CL856" s="3"/>
      <c r="CM856" s="3"/>
      <c r="CN856" s="3"/>
    </row>
    <row r="857" spans="1:92" x14ac:dyDescent="0.3">
      <c r="A857" s="13"/>
      <c r="B857" s="3"/>
      <c r="C857" s="3"/>
      <c r="D857" s="3"/>
      <c r="E857" s="3"/>
      <c r="F857" s="3"/>
      <c r="G857" s="3"/>
      <c r="H857" s="3"/>
      <c r="I857" s="3"/>
      <c r="J857" s="1"/>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c r="AW857" s="3"/>
      <c r="AX857" s="3"/>
      <c r="AY857" s="3"/>
      <c r="AZ857" s="3"/>
      <c r="BA857" s="3"/>
      <c r="BB857" s="3"/>
      <c r="BC857" s="3"/>
      <c r="BD857" s="3"/>
      <c r="BE857" s="3"/>
      <c r="BF857" s="3"/>
      <c r="BG857" s="3"/>
      <c r="BH857" s="3"/>
      <c r="BI857" s="3"/>
      <c r="BJ857" s="3"/>
      <c r="BK857" s="3"/>
      <c r="BL857" s="3"/>
      <c r="BM857" s="3"/>
      <c r="BN857" s="3"/>
      <c r="BO857" s="3"/>
      <c r="BP857" s="3"/>
      <c r="BQ857" s="3"/>
      <c r="BR857" s="3"/>
      <c r="BS857" s="3"/>
      <c r="BT857" s="3"/>
      <c r="BU857" s="3"/>
      <c r="BV857" s="3"/>
      <c r="BW857" s="3"/>
      <c r="BX857" s="3"/>
      <c r="BY857" s="3"/>
      <c r="BZ857" s="3"/>
      <c r="CA857" s="3"/>
      <c r="CB857" s="3"/>
      <c r="CC857" s="3"/>
      <c r="CD857" s="3"/>
      <c r="CE857" s="3"/>
      <c r="CF857" s="3"/>
      <c r="CG857" s="3"/>
      <c r="CH857" s="3"/>
      <c r="CI857" s="3"/>
      <c r="CJ857" s="3"/>
      <c r="CK857" s="3"/>
      <c r="CL857" s="3"/>
      <c r="CM857" s="3"/>
      <c r="CN857" s="3"/>
    </row>
    <row r="858" spans="1:92" x14ac:dyDescent="0.3">
      <c r="A858" s="13"/>
      <c r="B858" s="3"/>
      <c r="C858" s="3"/>
      <c r="D858" s="3"/>
      <c r="E858" s="3"/>
      <c r="F858" s="3"/>
      <c r="G858" s="3"/>
      <c r="H858" s="3"/>
      <c r="I858" s="3"/>
      <c r="J858" s="1"/>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c r="AW858" s="3"/>
      <c r="AX858" s="3"/>
      <c r="AY858" s="3"/>
      <c r="AZ858" s="3"/>
      <c r="BA858" s="3"/>
      <c r="BB858" s="3"/>
      <c r="BC858" s="3"/>
      <c r="BD858" s="3"/>
      <c r="BE858" s="3"/>
      <c r="BF858" s="3"/>
      <c r="BG858" s="3"/>
      <c r="BH858" s="3"/>
      <c r="BI858" s="3"/>
      <c r="BJ858" s="3"/>
      <c r="BK858" s="3"/>
      <c r="BL858" s="3"/>
      <c r="BM858" s="3"/>
      <c r="BN858" s="3"/>
      <c r="BO858" s="3"/>
      <c r="BP858" s="3"/>
      <c r="BQ858" s="3"/>
      <c r="BR858" s="3"/>
      <c r="BS858" s="3"/>
      <c r="BT858" s="3"/>
      <c r="BU858" s="3"/>
      <c r="BV858" s="3"/>
      <c r="BW858" s="3"/>
      <c r="BX858" s="3"/>
      <c r="BY858" s="3"/>
      <c r="BZ858" s="3"/>
      <c r="CA858" s="3"/>
      <c r="CB858" s="3"/>
      <c r="CC858" s="3"/>
      <c r="CD858" s="3"/>
      <c r="CE858" s="3"/>
      <c r="CF858" s="3"/>
      <c r="CG858" s="3"/>
      <c r="CH858" s="3"/>
      <c r="CI858" s="3"/>
      <c r="CJ858" s="3"/>
      <c r="CK858" s="3"/>
      <c r="CL858" s="3"/>
      <c r="CM858" s="3"/>
      <c r="CN858" s="3"/>
    </row>
    <row r="859" spans="1:92" x14ac:dyDescent="0.3">
      <c r="A859" s="13"/>
      <c r="B859" s="3"/>
      <c r="C859" s="3"/>
      <c r="D859" s="3"/>
      <c r="E859" s="3"/>
      <c r="F859" s="3"/>
      <c r="G859" s="3"/>
      <c r="H859" s="3"/>
      <c r="I859" s="3"/>
      <c r="J859" s="1"/>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c r="AX859" s="3"/>
      <c r="AY859" s="3"/>
      <c r="AZ859" s="3"/>
      <c r="BA859" s="3"/>
      <c r="BB859" s="3"/>
      <c r="BC859" s="3"/>
      <c r="BD859" s="3"/>
      <c r="BE859" s="3"/>
      <c r="BF859" s="3"/>
      <c r="BG859" s="3"/>
      <c r="BH859" s="3"/>
      <c r="BI859" s="3"/>
      <c r="BJ859" s="3"/>
      <c r="BK859" s="3"/>
      <c r="BL859" s="3"/>
      <c r="BM859" s="3"/>
      <c r="BN859" s="3"/>
      <c r="BO859" s="3"/>
      <c r="BP859" s="3"/>
      <c r="BQ859" s="3"/>
      <c r="BR859" s="3"/>
      <c r="BS859" s="3"/>
      <c r="BT859" s="3"/>
      <c r="BU859" s="3"/>
      <c r="BV859" s="3"/>
      <c r="BW859" s="3"/>
      <c r="BX859" s="3"/>
      <c r="BY859" s="3"/>
      <c r="BZ859" s="3"/>
      <c r="CA859" s="3"/>
      <c r="CB859" s="3"/>
      <c r="CC859" s="3"/>
      <c r="CD859" s="3"/>
      <c r="CE859" s="3"/>
      <c r="CF859" s="3"/>
      <c r="CG859" s="3"/>
      <c r="CH859" s="3"/>
      <c r="CI859" s="3"/>
      <c r="CJ859" s="3"/>
      <c r="CK859" s="3"/>
      <c r="CL859" s="3"/>
      <c r="CM859" s="3"/>
      <c r="CN859" s="3"/>
    </row>
    <row r="860" spans="1:92" x14ac:dyDescent="0.3">
      <c r="A860" s="13"/>
      <c r="B860" s="3"/>
      <c r="C860" s="3"/>
      <c r="D860" s="3"/>
      <c r="E860" s="3"/>
      <c r="F860" s="3"/>
      <c r="G860" s="3"/>
      <c r="H860" s="3"/>
      <c r="I860" s="3"/>
      <c r="J860" s="1"/>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c r="AX860" s="3"/>
      <c r="AY860" s="3"/>
      <c r="AZ860" s="3"/>
      <c r="BA860" s="3"/>
      <c r="BB860" s="3"/>
      <c r="BC860" s="3"/>
      <c r="BD860" s="3"/>
      <c r="BE860" s="3"/>
      <c r="BF860" s="3"/>
      <c r="BG860" s="3"/>
      <c r="BH860" s="3"/>
      <c r="BI860" s="3"/>
      <c r="BJ860" s="3"/>
      <c r="BK860" s="3"/>
      <c r="BL860" s="3"/>
      <c r="BM860" s="3"/>
      <c r="BN860" s="3"/>
      <c r="BO860" s="3"/>
      <c r="BP860" s="3"/>
      <c r="BQ860" s="3"/>
      <c r="BR860" s="3"/>
      <c r="BS860" s="3"/>
      <c r="BT860" s="3"/>
      <c r="BU860" s="3"/>
      <c r="BV860" s="3"/>
      <c r="BW860" s="3"/>
      <c r="BX860" s="3"/>
      <c r="BY860" s="3"/>
      <c r="BZ860" s="3"/>
      <c r="CA860" s="3"/>
      <c r="CB860" s="3"/>
      <c r="CC860" s="3"/>
      <c r="CD860" s="3"/>
      <c r="CE860" s="3"/>
      <c r="CF860" s="3"/>
      <c r="CG860" s="3"/>
      <c r="CH860" s="3"/>
      <c r="CI860" s="3"/>
      <c r="CJ860" s="3"/>
      <c r="CK860" s="3"/>
      <c r="CL860" s="3"/>
      <c r="CM860" s="3"/>
      <c r="CN860" s="3"/>
    </row>
    <row r="861" spans="1:92" x14ac:dyDescent="0.3">
      <c r="A861" s="13"/>
      <c r="B861" s="3"/>
      <c r="C861" s="3"/>
      <c r="D861" s="3"/>
      <c r="E861" s="3"/>
      <c r="F861" s="3"/>
      <c r="G861" s="3"/>
      <c r="H861" s="3"/>
      <c r="I861" s="3"/>
      <c r="J861" s="1"/>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c r="AW861" s="3"/>
      <c r="AX861" s="3"/>
      <c r="AY861" s="3"/>
      <c r="AZ861" s="3"/>
      <c r="BA861" s="3"/>
      <c r="BB861" s="3"/>
      <c r="BC861" s="3"/>
      <c r="BD861" s="3"/>
      <c r="BE861" s="3"/>
      <c r="BF861" s="3"/>
      <c r="BG861" s="3"/>
      <c r="BH861" s="3"/>
      <c r="BI861" s="3"/>
      <c r="BJ861" s="3"/>
      <c r="BK861" s="3"/>
      <c r="BL861" s="3"/>
      <c r="BM861" s="3"/>
      <c r="BN861" s="3"/>
      <c r="BO861" s="3"/>
      <c r="BP861" s="3"/>
      <c r="BQ861" s="3"/>
      <c r="BR861" s="3"/>
      <c r="BS861" s="3"/>
      <c r="BT861" s="3"/>
      <c r="BU861" s="3"/>
      <c r="BV861" s="3"/>
      <c r="BW861" s="3"/>
      <c r="BX861" s="3"/>
      <c r="BY861" s="3"/>
      <c r="BZ861" s="3"/>
      <c r="CA861" s="3"/>
      <c r="CB861" s="3"/>
      <c r="CC861" s="3"/>
      <c r="CD861" s="3"/>
      <c r="CE861" s="3"/>
      <c r="CF861" s="3"/>
      <c r="CG861" s="3"/>
      <c r="CH861" s="3"/>
      <c r="CI861" s="3"/>
      <c r="CJ861" s="3"/>
      <c r="CK861" s="3"/>
      <c r="CL861" s="3"/>
      <c r="CM861" s="3"/>
      <c r="CN861" s="3"/>
    </row>
    <row r="862" spans="1:92" x14ac:dyDescent="0.3">
      <c r="A862" s="13"/>
      <c r="B862" s="3"/>
      <c r="C862" s="3"/>
      <c r="D862" s="3"/>
      <c r="E862" s="3"/>
      <c r="F862" s="3"/>
      <c r="G862" s="3"/>
      <c r="H862" s="3"/>
      <c r="I862" s="3"/>
      <c r="J862" s="1"/>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c r="AX862" s="3"/>
      <c r="AY862" s="3"/>
      <c r="AZ862" s="3"/>
      <c r="BA862" s="3"/>
      <c r="BB862" s="3"/>
      <c r="BC862" s="3"/>
      <c r="BD862" s="3"/>
      <c r="BE862" s="3"/>
      <c r="BF862" s="3"/>
      <c r="BG862" s="3"/>
      <c r="BH862" s="3"/>
      <c r="BI862" s="3"/>
      <c r="BJ862" s="3"/>
      <c r="BK862" s="3"/>
      <c r="BL862" s="3"/>
      <c r="BM862" s="3"/>
      <c r="BN862" s="3"/>
      <c r="BO862" s="3"/>
      <c r="BP862" s="3"/>
      <c r="BQ862" s="3"/>
      <c r="BR862" s="3"/>
      <c r="BS862" s="3"/>
      <c r="BT862" s="3"/>
      <c r="BU862" s="3"/>
      <c r="BV862" s="3"/>
      <c r="BW862" s="3"/>
      <c r="BX862" s="3"/>
      <c r="BY862" s="3"/>
      <c r="BZ862" s="3"/>
      <c r="CA862" s="3"/>
      <c r="CB862" s="3"/>
      <c r="CC862" s="3"/>
      <c r="CD862" s="3"/>
      <c r="CE862" s="3"/>
      <c r="CF862" s="3"/>
      <c r="CG862" s="3"/>
      <c r="CH862" s="3"/>
      <c r="CI862" s="3"/>
      <c r="CJ862" s="3"/>
      <c r="CK862" s="3"/>
      <c r="CL862" s="3"/>
      <c r="CM862" s="3"/>
      <c r="CN862" s="3"/>
    </row>
    <row r="863" spans="1:92" x14ac:dyDescent="0.3">
      <c r="A863" s="13"/>
      <c r="B863" s="3"/>
      <c r="C863" s="3"/>
      <c r="D863" s="3"/>
      <c r="E863" s="3"/>
      <c r="F863" s="3"/>
      <c r="G863" s="3"/>
      <c r="H863" s="3"/>
      <c r="I863" s="3"/>
      <c r="J863" s="1"/>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c r="AX863" s="3"/>
      <c r="AY863" s="3"/>
      <c r="AZ863" s="3"/>
      <c r="BA863" s="3"/>
      <c r="BB863" s="3"/>
      <c r="BC863" s="3"/>
      <c r="BD863" s="3"/>
      <c r="BE863" s="3"/>
      <c r="BF863" s="3"/>
      <c r="BG863" s="3"/>
      <c r="BH863" s="3"/>
      <c r="BI863" s="3"/>
      <c r="BJ863" s="3"/>
      <c r="BK863" s="3"/>
      <c r="BL863" s="3"/>
      <c r="BM863" s="3"/>
      <c r="BN863" s="3"/>
      <c r="BO863" s="3"/>
      <c r="BP863" s="3"/>
      <c r="BQ863" s="3"/>
      <c r="BR863" s="3"/>
      <c r="BS863" s="3"/>
      <c r="BT863" s="3"/>
      <c r="BU863" s="3"/>
      <c r="BV863" s="3"/>
      <c r="BW863" s="3"/>
      <c r="BX863" s="3"/>
      <c r="BY863" s="3"/>
      <c r="BZ863" s="3"/>
      <c r="CA863" s="3"/>
      <c r="CB863" s="3"/>
      <c r="CC863" s="3"/>
      <c r="CD863" s="3"/>
      <c r="CE863" s="3"/>
      <c r="CF863" s="3"/>
      <c r="CG863" s="3"/>
      <c r="CH863" s="3"/>
      <c r="CI863" s="3"/>
      <c r="CJ863" s="3"/>
      <c r="CK863" s="3"/>
      <c r="CL863" s="3"/>
      <c r="CM863" s="3"/>
      <c r="CN863" s="3"/>
    </row>
    <row r="864" spans="1:92" x14ac:dyDescent="0.3">
      <c r="A864" s="13"/>
      <c r="B864" s="3"/>
      <c r="C864" s="3"/>
      <c r="D864" s="3"/>
      <c r="E864" s="3"/>
      <c r="F864" s="3"/>
      <c r="G864" s="3"/>
      <c r="H864" s="3"/>
      <c r="I864" s="3"/>
      <c r="J864" s="1"/>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c r="AX864" s="3"/>
      <c r="AY864" s="3"/>
      <c r="AZ864" s="3"/>
      <c r="BA864" s="3"/>
      <c r="BB864" s="3"/>
      <c r="BC864" s="3"/>
      <c r="BD864" s="3"/>
      <c r="BE864" s="3"/>
      <c r="BF864" s="3"/>
      <c r="BG864" s="3"/>
      <c r="BH864" s="3"/>
      <c r="BI864" s="3"/>
      <c r="BJ864" s="3"/>
      <c r="BK864" s="3"/>
      <c r="BL864" s="3"/>
      <c r="BM864" s="3"/>
      <c r="BN864" s="3"/>
      <c r="BO864" s="3"/>
      <c r="BP864" s="3"/>
      <c r="BQ864" s="3"/>
      <c r="BR864" s="3"/>
      <c r="BS864" s="3"/>
      <c r="BT864" s="3"/>
      <c r="BU864" s="3"/>
      <c r="BV864" s="3"/>
      <c r="BW864" s="3"/>
      <c r="BX864" s="3"/>
      <c r="BY864" s="3"/>
      <c r="BZ864" s="3"/>
      <c r="CA864" s="3"/>
      <c r="CB864" s="3"/>
      <c r="CC864" s="3"/>
      <c r="CD864" s="3"/>
      <c r="CE864" s="3"/>
      <c r="CF864" s="3"/>
      <c r="CG864" s="3"/>
      <c r="CH864" s="3"/>
      <c r="CI864" s="3"/>
      <c r="CJ864" s="3"/>
      <c r="CK864" s="3"/>
      <c r="CL864" s="3"/>
      <c r="CM864" s="3"/>
      <c r="CN864" s="3"/>
    </row>
    <row r="865" spans="1:92" x14ac:dyDescent="0.3">
      <c r="A865" s="13"/>
      <c r="B865" s="3"/>
      <c r="C865" s="3"/>
      <c r="D865" s="3"/>
      <c r="E865" s="3"/>
      <c r="F865" s="3"/>
      <c r="G865" s="3"/>
      <c r="H865" s="3"/>
      <c r="I865" s="3"/>
      <c r="J865" s="1"/>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c r="AW865" s="3"/>
      <c r="AX865" s="3"/>
      <c r="AY865" s="3"/>
      <c r="AZ865" s="3"/>
      <c r="BA865" s="3"/>
      <c r="BB865" s="3"/>
      <c r="BC865" s="3"/>
      <c r="BD865" s="3"/>
      <c r="BE865" s="3"/>
      <c r="BF865" s="3"/>
      <c r="BG865" s="3"/>
      <c r="BH865" s="3"/>
      <c r="BI865" s="3"/>
      <c r="BJ865" s="3"/>
      <c r="BK865" s="3"/>
      <c r="BL865" s="3"/>
      <c r="BM865" s="3"/>
      <c r="BN865" s="3"/>
      <c r="BO865" s="3"/>
      <c r="BP865" s="3"/>
      <c r="BQ865" s="3"/>
      <c r="BR865" s="3"/>
      <c r="BS865" s="3"/>
      <c r="BT865" s="3"/>
      <c r="BU865" s="3"/>
      <c r="BV865" s="3"/>
      <c r="BW865" s="3"/>
      <c r="BX865" s="3"/>
      <c r="BY865" s="3"/>
      <c r="BZ865" s="3"/>
      <c r="CA865" s="3"/>
      <c r="CB865" s="3"/>
      <c r="CC865" s="3"/>
      <c r="CD865" s="3"/>
      <c r="CE865" s="3"/>
      <c r="CF865" s="3"/>
      <c r="CG865" s="3"/>
      <c r="CH865" s="3"/>
      <c r="CI865" s="3"/>
      <c r="CJ865" s="3"/>
      <c r="CK865" s="3"/>
      <c r="CL865" s="3"/>
      <c r="CM865" s="3"/>
      <c r="CN865" s="3"/>
    </row>
    <row r="866" spans="1:92" x14ac:dyDescent="0.3">
      <c r="A866" s="13"/>
      <c r="B866" s="3"/>
      <c r="C866" s="3"/>
      <c r="D866" s="3"/>
      <c r="E866" s="3"/>
      <c r="F866" s="3"/>
      <c r="G866" s="3"/>
      <c r="H866" s="3"/>
      <c r="I866" s="3"/>
      <c r="J866" s="1"/>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c r="AW866" s="3"/>
      <c r="AX866" s="3"/>
      <c r="AY866" s="3"/>
      <c r="AZ866" s="3"/>
      <c r="BA866" s="3"/>
      <c r="BB866" s="3"/>
      <c r="BC866" s="3"/>
      <c r="BD866" s="3"/>
      <c r="BE866" s="3"/>
      <c r="BF866" s="3"/>
      <c r="BG866" s="3"/>
      <c r="BH866" s="3"/>
      <c r="BI866" s="3"/>
      <c r="BJ866" s="3"/>
      <c r="BK866" s="3"/>
      <c r="BL866" s="3"/>
      <c r="BM866" s="3"/>
      <c r="BN866" s="3"/>
      <c r="BO866" s="3"/>
      <c r="BP866" s="3"/>
      <c r="BQ866" s="3"/>
      <c r="BR866" s="3"/>
      <c r="BS866" s="3"/>
      <c r="BT866" s="3"/>
      <c r="BU866" s="3"/>
      <c r="BV866" s="3"/>
      <c r="BW866" s="3"/>
      <c r="BX866" s="3"/>
      <c r="BY866" s="3"/>
      <c r="BZ866" s="3"/>
      <c r="CA866" s="3"/>
      <c r="CB866" s="3"/>
      <c r="CC866" s="3"/>
      <c r="CD866" s="3"/>
      <c r="CE866" s="3"/>
      <c r="CF866" s="3"/>
      <c r="CG866" s="3"/>
      <c r="CH866" s="3"/>
      <c r="CI866" s="3"/>
      <c r="CJ866" s="3"/>
      <c r="CK866" s="3"/>
      <c r="CL866" s="3"/>
      <c r="CM866" s="3"/>
      <c r="CN866" s="3"/>
    </row>
    <row r="867" spans="1:92" x14ac:dyDescent="0.3">
      <c r="A867" s="13"/>
      <c r="B867" s="3"/>
      <c r="C867" s="3"/>
      <c r="D867" s="3"/>
      <c r="E867" s="3"/>
      <c r="F867" s="3"/>
      <c r="G867" s="3"/>
      <c r="H867" s="3"/>
      <c r="I867" s="3"/>
      <c r="J867" s="1"/>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c r="AX867" s="3"/>
      <c r="AY867" s="3"/>
      <c r="AZ867" s="3"/>
      <c r="BA867" s="3"/>
      <c r="BB867" s="3"/>
      <c r="BC867" s="3"/>
      <c r="BD867" s="3"/>
      <c r="BE867" s="3"/>
      <c r="BF867" s="3"/>
      <c r="BG867" s="3"/>
      <c r="BH867" s="3"/>
      <c r="BI867" s="3"/>
      <c r="BJ867" s="3"/>
      <c r="BK867" s="3"/>
      <c r="BL867" s="3"/>
      <c r="BM867" s="3"/>
      <c r="BN867" s="3"/>
      <c r="BO867" s="3"/>
      <c r="BP867" s="3"/>
      <c r="BQ867" s="3"/>
      <c r="BR867" s="3"/>
      <c r="BS867" s="3"/>
      <c r="BT867" s="3"/>
      <c r="BU867" s="3"/>
      <c r="BV867" s="3"/>
      <c r="BW867" s="3"/>
      <c r="BX867" s="3"/>
      <c r="BY867" s="3"/>
      <c r="BZ867" s="3"/>
      <c r="CA867" s="3"/>
      <c r="CB867" s="3"/>
      <c r="CC867" s="3"/>
      <c r="CD867" s="3"/>
      <c r="CE867" s="3"/>
      <c r="CF867" s="3"/>
      <c r="CG867" s="3"/>
      <c r="CH867" s="3"/>
      <c r="CI867" s="3"/>
      <c r="CJ867" s="3"/>
      <c r="CK867" s="3"/>
      <c r="CL867" s="3"/>
      <c r="CM867" s="3"/>
      <c r="CN867" s="3"/>
    </row>
    <row r="868" spans="1:92" x14ac:dyDescent="0.3">
      <c r="A868" s="13"/>
      <c r="B868" s="3"/>
      <c r="C868" s="3"/>
      <c r="D868" s="3"/>
      <c r="E868" s="3"/>
      <c r="F868" s="3"/>
      <c r="G868" s="3"/>
      <c r="H868" s="3"/>
      <c r="I868" s="3"/>
      <c r="J868" s="1"/>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c r="AX868" s="3"/>
      <c r="AY868" s="3"/>
      <c r="AZ868" s="3"/>
      <c r="BA868" s="3"/>
      <c r="BB868" s="3"/>
      <c r="BC868" s="3"/>
      <c r="BD868" s="3"/>
      <c r="BE868" s="3"/>
      <c r="BF868" s="3"/>
      <c r="BG868" s="3"/>
      <c r="BH868" s="3"/>
      <c r="BI868" s="3"/>
      <c r="BJ868" s="3"/>
      <c r="BK868" s="3"/>
      <c r="BL868" s="3"/>
      <c r="BM868" s="3"/>
      <c r="BN868" s="3"/>
      <c r="BO868" s="3"/>
      <c r="BP868" s="3"/>
      <c r="BQ868" s="3"/>
      <c r="BR868" s="3"/>
      <c r="BS868" s="3"/>
      <c r="BT868" s="3"/>
      <c r="BU868" s="3"/>
      <c r="BV868" s="3"/>
      <c r="BW868" s="3"/>
      <c r="BX868" s="3"/>
      <c r="BY868" s="3"/>
      <c r="BZ868" s="3"/>
      <c r="CA868" s="3"/>
      <c r="CB868" s="3"/>
      <c r="CC868" s="3"/>
      <c r="CD868" s="3"/>
      <c r="CE868" s="3"/>
      <c r="CF868" s="3"/>
      <c r="CG868" s="3"/>
      <c r="CH868" s="3"/>
      <c r="CI868" s="3"/>
      <c r="CJ868" s="3"/>
      <c r="CK868" s="3"/>
      <c r="CL868" s="3"/>
      <c r="CM868" s="3"/>
      <c r="CN868" s="3"/>
    </row>
    <row r="869" spans="1:92" x14ac:dyDescent="0.3">
      <c r="A869" s="13"/>
      <c r="B869" s="3"/>
      <c r="C869" s="3"/>
      <c r="D869" s="3"/>
      <c r="E869" s="3"/>
      <c r="F869" s="3"/>
      <c r="G869" s="3"/>
      <c r="H869" s="3"/>
      <c r="I869" s="3"/>
      <c r="J869" s="1"/>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c r="AX869" s="3"/>
      <c r="AY869" s="3"/>
      <c r="AZ869" s="3"/>
      <c r="BA869" s="3"/>
      <c r="BB869" s="3"/>
      <c r="BC869" s="3"/>
      <c r="BD869" s="3"/>
      <c r="BE869" s="3"/>
      <c r="BF869" s="3"/>
      <c r="BG869" s="3"/>
      <c r="BH869" s="3"/>
      <c r="BI869" s="3"/>
      <c r="BJ869" s="3"/>
      <c r="BK869" s="3"/>
      <c r="BL869" s="3"/>
      <c r="BM869" s="3"/>
      <c r="BN869" s="3"/>
      <c r="BO869" s="3"/>
      <c r="BP869" s="3"/>
      <c r="BQ869" s="3"/>
      <c r="BR869" s="3"/>
      <c r="BS869" s="3"/>
      <c r="BT869" s="3"/>
      <c r="BU869" s="3"/>
      <c r="BV869" s="3"/>
      <c r="BW869" s="3"/>
      <c r="BX869" s="3"/>
      <c r="BY869" s="3"/>
      <c r="BZ869" s="3"/>
      <c r="CA869" s="3"/>
      <c r="CB869" s="3"/>
      <c r="CC869" s="3"/>
      <c r="CD869" s="3"/>
      <c r="CE869" s="3"/>
      <c r="CF869" s="3"/>
      <c r="CG869" s="3"/>
      <c r="CH869" s="3"/>
      <c r="CI869" s="3"/>
      <c r="CJ869" s="3"/>
      <c r="CK869" s="3"/>
      <c r="CL869" s="3"/>
      <c r="CM869" s="3"/>
      <c r="CN869" s="3"/>
    </row>
    <row r="870" spans="1:92" x14ac:dyDescent="0.3">
      <c r="A870" s="13"/>
      <c r="B870" s="3"/>
      <c r="C870" s="3"/>
      <c r="D870" s="3"/>
      <c r="E870" s="3"/>
      <c r="F870" s="3"/>
      <c r="G870" s="3"/>
      <c r="H870" s="3"/>
      <c r="I870" s="3"/>
      <c r="J870" s="1"/>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c r="AW870" s="3"/>
      <c r="AX870" s="3"/>
      <c r="AY870" s="3"/>
      <c r="AZ870" s="3"/>
      <c r="BA870" s="3"/>
      <c r="BB870" s="3"/>
      <c r="BC870" s="3"/>
      <c r="BD870" s="3"/>
      <c r="BE870" s="3"/>
      <c r="BF870" s="3"/>
      <c r="BG870" s="3"/>
      <c r="BH870" s="3"/>
      <c r="BI870" s="3"/>
      <c r="BJ870" s="3"/>
      <c r="BK870" s="3"/>
      <c r="BL870" s="3"/>
      <c r="BM870" s="3"/>
      <c r="BN870" s="3"/>
      <c r="BO870" s="3"/>
      <c r="BP870" s="3"/>
      <c r="BQ870" s="3"/>
      <c r="BR870" s="3"/>
      <c r="BS870" s="3"/>
      <c r="BT870" s="3"/>
      <c r="BU870" s="3"/>
      <c r="BV870" s="3"/>
      <c r="BW870" s="3"/>
      <c r="BX870" s="3"/>
      <c r="BY870" s="3"/>
      <c r="BZ870" s="3"/>
      <c r="CA870" s="3"/>
      <c r="CB870" s="3"/>
      <c r="CC870" s="3"/>
      <c r="CD870" s="3"/>
      <c r="CE870" s="3"/>
      <c r="CF870" s="3"/>
      <c r="CG870" s="3"/>
      <c r="CH870" s="3"/>
      <c r="CI870" s="3"/>
      <c r="CJ870" s="3"/>
      <c r="CK870" s="3"/>
      <c r="CL870" s="3"/>
      <c r="CM870" s="3"/>
      <c r="CN870" s="3"/>
    </row>
    <row r="871" spans="1:92" x14ac:dyDescent="0.3">
      <c r="A871" s="13"/>
      <c r="B871" s="3"/>
      <c r="C871" s="3"/>
      <c r="D871" s="3"/>
      <c r="E871" s="3"/>
      <c r="F871" s="3"/>
      <c r="G871" s="3"/>
      <c r="H871" s="3"/>
      <c r="I871" s="3"/>
      <c r="J871" s="1"/>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c r="AX871" s="3"/>
      <c r="AY871" s="3"/>
      <c r="AZ871" s="3"/>
      <c r="BA871" s="3"/>
      <c r="BB871" s="3"/>
      <c r="BC871" s="3"/>
      <c r="BD871" s="3"/>
      <c r="BE871" s="3"/>
      <c r="BF871" s="3"/>
      <c r="BG871" s="3"/>
      <c r="BH871" s="3"/>
      <c r="BI871" s="3"/>
      <c r="BJ871" s="3"/>
      <c r="BK871" s="3"/>
      <c r="BL871" s="3"/>
      <c r="BM871" s="3"/>
      <c r="BN871" s="3"/>
      <c r="BO871" s="3"/>
      <c r="BP871" s="3"/>
      <c r="BQ871" s="3"/>
      <c r="BR871" s="3"/>
      <c r="BS871" s="3"/>
      <c r="BT871" s="3"/>
      <c r="BU871" s="3"/>
      <c r="BV871" s="3"/>
      <c r="BW871" s="3"/>
      <c r="BX871" s="3"/>
      <c r="BY871" s="3"/>
      <c r="BZ871" s="3"/>
      <c r="CA871" s="3"/>
      <c r="CB871" s="3"/>
      <c r="CC871" s="3"/>
      <c r="CD871" s="3"/>
      <c r="CE871" s="3"/>
      <c r="CF871" s="3"/>
      <c r="CG871" s="3"/>
      <c r="CH871" s="3"/>
      <c r="CI871" s="3"/>
      <c r="CJ871" s="3"/>
      <c r="CK871" s="3"/>
      <c r="CL871" s="3"/>
      <c r="CM871" s="3"/>
      <c r="CN871" s="3"/>
    </row>
    <row r="872" spans="1:92" x14ac:dyDescent="0.3">
      <c r="A872" s="13"/>
      <c r="B872" s="3"/>
      <c r="C872" s="3"/>
      <c r="D872" s="3"/>
      <c r="E872" s="3"/>
      <c r="F872" s="3"/>
      <c r="G872" s="3"/>
      <c r="H872" s="3"/>
      <c r="I872" s="3"/>
      <c r="J872" s="1"/>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c r="AW872" s="3"/>
      <c r="AX872" s="3"/>
      <c r="AY872" s="3"/>
      <c r="AZ872" s="3"/>
      <c r="BA872" s="3"/>
      <c r="BB872" s="3"/>
      <c r="BC872" s="3"/>
      <c r="BD872" s="3"/>
      <c r="BE872" s="3"/>
      <c r="BF872" s="3"/>
      <c r="BG872" s="3"/>
      <c r="BH872" s="3"/>
      <c r="BI872" s="3"/>
      <c r="BJ872" s="3"/>
      <c r="BK872" s="3"/>
      <c r="BL872" s="3"/>
      <c r="BM872" s="3"/>
      <c r="BN872" s="3"/>
      <c r="BO872" s="3"/>
      <c r="BP872" s="3"/>
      <c r="BQ872" s="3"/>
      <c r="BR872" s="3"/>
      <c r="BS872" s="3"/>
      <c r="BT872" s="3"/>
      <c r="BU872" s="3"/>
      <c r="BV872" s="3"/>
      <c r="BW872" s="3"/>
      <c r="BX872" s="3"/>
      <c r="BY872" s="3"/>
      <c r="BZ872" s="3"/>
      <c r="CA872" s="3"/>
      <c r="CB872" s="3"/>
      <c r="CC872" s="3"/>
      <c r="CD872" s="3"/>
      <c r="CE872" s="3"/>
      <c r="CF872" s="3"/>
      <c r="CG872" s="3"/>
      <c r="CH872" s="3"/>
      <c r="CI872" s="3"/>
      <c r="CJ872" s="3"/>
      <c r="CK872" s="3"/>
      <c r="CL872" s="3"/>
      <c r="CM872" s="3"/>
      <c r="CN872" s="3"/>
    </row>
    <row r="873" spans="1:92" x14ac:dyDescent="0.3">
      <c r="A873" s="13"/>
      <c r="B873" s="3"/>
      <c r="C873" s="3"/>
      <c r="D873" s="3"/>
      <c r="E873" s="3"/>
      <c r="F873" s="3"/>
      <c r="G873" s="3"/>
      <c r="H873" s="3"/>
      <c r="I873" s="3"/>
      <c r="J873" s="1"/>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c r="AW873" s="3"/>
      <c r="AX873" s="3"/>
      <c r="AY873" s="3"/>
      <c r="AZ873" s="3"/>
      <c r="BA873" s="3"/>
      <c r="BB873" s="3"/>
      <c r="BC873" s="3"/>
      <c r="BD873" s="3"/>
      <c r="BE873" s="3"/>
      <c r="BF873" s="3"/>
      <c r="BG873" s="3"/>
      <c r="BH873" s="3"/>
      <c r="BI873" s="3"/>
      <c r="BJ873" s="3"/>
      <c r="BK873" s="3"/>
      <c r="BL873" s="3"/>
      <c r="BM873" s="3"/>
      <c r="BN873" s="3"/>
      <c r="BO873" s="3"/>
      <c r="BP873" s="3"/>
      <c r="BQ873" s="3"/>
      <c r="BR873" s="3"/>
      <c r="BS873" s="3"/>
      <c r="BT873" s="3"/>
      <c r="BU873" s="3"/>
      <c r="BV873" s="3"/>
      <c r="BW873" s="3"/>
      <c r="BX873" s="3"/>
      <c r="BY873" s="3"/>
      <c r="BZ873" s="3"/>
      <c r="CA873" s="3"/>
      <c r="CB873" s="3"/>
      <c r="CC873" s="3"/>
      <c r="CD873" s="3"/>
      <c r="CE873" s="3"/>
      <c r="CF873" s="3"/>
      <c r="CG873" s="3"/>
      <c r="CH873" s="3"/>
      <c r="CI873" s="3"/>
      <c r="CJ873" s="3"/>
      <c r="CK873" s="3"/>
      <c r="CL873" s="3"/>
      <c r="CM873" s="3"/>
      <c r="CN873" s="3"/>
    </row>
    <row r="874" spans="1:92" x14ac:dyDescent="0.3">
      <c r="A874" s="13"/>
      <c r="B874" s="3"/>
      <c r="C874" s="3"/>
      <c r="D874" s="3"/>
      <c r="E874" s="3"/>
      <c r="F874" s="3"/>
      <c r="G874" s="3"/>
      <c r="H874" s="3"/>
      <c r="I874" s="3"/>
      <c r="J874" s="1"/>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c r="AW874" s="3"/>
      <c r="AX874" s="3"/>
      <c r="AY874" s="3"/>
      <c r="AZ874" s="3"/>
      <c r="BA874" s="3"/>
      <c r="BB874" s="3"/>
      <c r="BC874" s="3"/>
      <c r="BD874" s="3"/>
      <c r="BE874" s="3"/>
      <c r="BF874" s="3"/>
      <c r="BG874" s="3"/>
      <c r="BH874" s="3"/>
      <c r="BI874" s="3"/>
      <c r="BJ874" s="3"/>
      <c r="BK874" s="3"/>
      <c r="BL874" s="3"/>
      <c r="BM874" s="3"/>
      <c r="BN874" s="3"/>
      <c r="BO874" s="3"/>
      <c r="BP874" s="3"/>
      <c r="BQ874" s="3"/>
      <c r="BR874" s="3"/>
      <c r="BS874" s="3"/>
      <c r="BT874" s="3"/>
      <c r="BU874" s="3"/>
      <c r="BV874" s="3"/>
      <c r="BW874" s="3"/>
      <c r="BX874" s="3"/>
      <c r="BY874" s="3"/>
      <c r="BZ874" s="3"/>
      <c r="CA874" s="3"/>
      <c r="CB874" s="3"/>
      <c r="CC874" s="3"/>
      <c r="CD874" s="3"/>
      <c r="CE874" s="3"/>
      <c r="CF874" s="3"/>
      <c r="CG874" s="3"/>
      <c r="CH874" s="3"/>
      <c r="CI874" s="3"/>
      <c r="CJ874" s="3"/>
      <c r="CK874" s="3"/>
      <c r="CL874" s="3"/>
      <c r="CM874" s="3"/>
      <c r="CN874" s="3"/>
    </row>
    <row r="875" spans="1:92" x14ac:dyDescent="0.3">
      <c r="A875" s="13"/>
      <c r="B875" s="3"/>
      <c r="C875" s="3"/>
      <c r="D875" s="3"/>
      <c r="E875" s="3"/>
      <c r="F875" s="3"/>
      <c r="G875" s="3"/>
      <c r="H875" s="3"/>
      <c r="I875" s="3"/>
      <c r="J875" s="1"/>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c r="AW875" s="3"/>
      <c r="AX875" s="3"/>
      <c r="AY875" s="3"/>
      <c r="AZ875" s="3"/>
      <c r="BA875" s="3"/>
      <c r="BB875" s="3"/>
      <c r="BC875" s="3"/>
      <c r="BD875" s="3"/>
      <c r="BE875" s="3"/>
      <c r="BF875" s="3"/>
      <c r="BG875" s="3"/>
      <c r="BH875" s="3"/>
      <c r="BI875" s="3"/>
      <c r="BJ875" s="3"/>
      <c r="BK875" s="3"/>
      <c r="BL875" s="3"/>
      <c r="BM875" s="3"/>
      <c r="BN875" s="3"/>
      <c r="BO875" s="3"/>
      <c r="BP875" s="3"/>
      <c r="BQ875" s="3"/>
      <c r="BR875" s="3"/>
      <c r="BS875" s="3"/>
      <c r="BT875" s="3"/>
      <c r="BU875" s="3"/>
      <c r="BV875" s="3"/>
      <c r="BW875" s="3"/>
      <c r="BX875" s="3"/>
      <c r="BY875" s="3"/>
      <c r="BZ875" s="3"/>
      <c r="CA875" s="3"/>
      <c r="CB875" s="3"/>
      <c r="CC875" s="3"/>
      <c r="CD875" s="3"/>
      <c r="CE875" s="3"/>
      <c r="CF875" s="3"/>
      <c r="CG875" s="3"/>
      <c r="CH875" s="3"/>
      <c r="CI875" s="3"/>
      <c r="CJ875" s="3"/>
      <c r="CK875" s="3"/>
      <c r="CL875" s="3"/>
      <c r="CM875" s="3"/>
      <c r="CN875" s="3"/>
    </row>
    <row r="876" spans="1:92" x14ac:dyDescent="0.3">
      <c r="A876" s="13"/>
      <c r="B876" s="3"/>
      <c r="C876" s="3"/>
      <c r="D876" s="3"/>
      <c r="E876" s="3"/>
      <c r="F876" s="3"/>
      <c r="G876" s="3"/>
      <c r="H876" s="3"/>
      <c r="I876" s="3"/>
      <c r="J876" s="1"/>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c r="AW876" s="3"/>
      <c r="AX876" s="3"/>
      <c r="AY876" s="3"/>
      <c r="AZ876" s="3"/>
      <c r="BA876" s="3"/>
      <c r="BB876" s="3"/>
      <c r="BC876" s="3"/>
      <c r="BD876" s="3"/>
      <c r="BE876" s="3"/>
      <c r="BF876" s="3"/>
      <c r="BG876" s="3"/>
      <c r="BH876" s="3"/>
      <c r="BI876" s="3"/>
      <c r="BJ876" s="3"/>
      <c r="BK876" s="3"/>
      <c r="BL876" s="3"/>
      <c r="BM876" s="3"/>
      <c r="BN876" s="3"/>
      <c r="BO876" s="3"/>
      <c r="BP876" s="3"/>
      <c r="BQ876" s="3"/>
      <c r="BR876" s="3"/>
      <c r="BS876" s="3"/>
      <c r="BT876" s="3"/>
      <c r="BU876" s="3"/>
      <c r="BV876" s="3"/>
      <c r="BW876" s="3"/>
      <c r="BX876" s="3"/>
      <c r="BY876" s="3"/>
      <c r="BZ876" s="3"/>
      <c r="CA876" s="3"/>
      <c r="CB876" s="3"/>
      <c r="CC876" s="3"/>
      <c r="CD876" s="3"/>
      <c r="CE876" s="3"/>
      <c r="CF876" s="3"/>
      <c r="CG876" s="3"/>
      <c r="CH876" s="3"/>
      <c r="CI876" s="3"/>
      <c r="CJ876" s="3"/>
      <c r="CK876" s="3"/>
      <c r="CL876" s="3"/>
      <c r="CM876" s="3"/>
      <c r="CN876" s="3"/>
    </row>
    <row r="877" spans="1:92" x14ac:dyDescent="0.3">
      <c r="A877" s="13"/>
      <c r="B877" s="3"/>
      <c r="C877" s="3"/>
      <c r="D877" s="3"/>
      <c r="E877" s="3"/>
      <c r="F877" s="3"/>
      <c r="G877" s="3"/>
      <c r="H877" s="3"/>
      <c r="I877" s="3"/>
      <c r="J877" s="1"/>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c r="AW877" s="3"/>
      <c r="AX877" s="3"/>
      <c r="AY877" s="3"/>
      <c r="AZ877" s="3"/>
      <c r="BA877" s="3"/>
      <c r="BB877" s="3"/>
      <c r="BC877" s="3"/>
      <c r="BD877" s="3"/>
      <c r="BE877" s="3"/>
      <c r="BF877" s="3"/>
      <c r="BG877" s="3"/>
      <c r="BH877" s="3"/>
      <c r="BI877" s="3"/>
      <c r="BJ877" s="3"/>
      <c r="BK877" s="3"/>
      <c r="BL877" s="3"/>
      <c r="BM877" s="3"/>
      <c r="BN877" s="3"/>
      <c r="BO877" s="3"/>
      <c r="BP877" s="3"/>
      <c r="BQ877" s="3"/>
      <c r="BR877" s="3"/>
      <c r="BS877" s="3"/>
      <c r="BT877" s="3"/>
      <c r="BU877" s="3"/>
      <c r="BV877" s="3"/>
      <c r="BW877" s="3"/>
      <c r="BX877" s="3"/>
      <c r="BY877" s="3"/>
      <c r="BZ877" s="3"/>
      <c r="CA877" s="3"/>
      <c r="CB877" s="3"/>
      <c r="CC877" s="3"/>
      <c r="CD877" s="3"/>
      <c r="CE877" s="3"/>
      <c r="CF877" s="3"/>
      <c r="CG877" s="3"/>
      <c r="CH877" s="3"/>
      <c r="CI877" s="3"/>
      <c r="CJ877" s="3"/>
      <c r="CK877" s="3"/>
      <c r="CL877" s="3"/>
      <c r="CM877" s="3"/>
      <c r="CN877" s="3"/>
    </row>
    <row r="878" spans="1:92" x14ac:dyDescent="0.3">
      <c r="A878" s="13"/>
      <c r="B878" s="3"/>
      <c r="C878" s="3"/>
      <c r="D878" s="3"/>
      <c r="E878" s="3"/>
      <c r="F878" s="3"/>
      <c r="G878" s="3"/>
      <c r="H878" s="3"/>
      <c r="I878" s="3"/>
      <c r="J878" s="1"/>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c r="AU878" s="3"/>
      <c r="AV878" s="3"/>
      <c r="AW878" s="3"/>
      <c r="AX878" s="3"/>
      <c r="AY878" s="3"/>
      <c r="AZ878" s="3"/>
      <c r="BA878" s="3"/>
      <c r="BB878" s="3"/>
      <c r="BC878" s="3"/>
      <c r="BD878" s="3"/>
      <c r="BE878" s="3"/>
      <c r="BF878" s="3"/>
      <c r="BG878" s="3"/>
      <c r="BH878" s="3"/>
      <c r="BI878" s="3"/>
      <c r="BJ878" s="3"/>
      <c r="BK878" s="3"/>
      <c r="BL878" s="3"/>
      <c r="BM878" s="3"/>
      <c r="BN878" s="3"/>
      <c r="BO878" s="3"/>
      <c r="BP878" s="3"/>
      <c r="BQ878" s="3"/>
      <c r="BR878" s="3"/>
      <c r="BS878" s="3"/>
      <c r="BT878" s="3"/>
      <c r="BU878" s="3"/>
      <c r="BV878" s="3"/>
      <c r="BW878" s="3"/>
      <c r="BX878" s="3"/>
      <c r="BY878" s="3"/>
      <c r="BZ878" s="3"/>
      <c r="CA878" s="3"/>
      <c r="CB878" s="3"/>
      <c r="CC878" s="3"/>
      <c r="CD878" s="3"/>
      <c r="CE878" s="3"/>
      <c r="CF878" s="3"/>
      <c r="CG878" s="3"/>
      <c r="CH878" s="3"/>
      <c r="CI878" s="3"/>
      <c r="CJ878" s="3"/>
      <c r="CK878" s="3"/>
      <c r="CL878" s="3"/>
      <c r="CM878" s="3"/>
      <c r="CN878" s="3"/>
    </row>
    <row r="879" spans="1:92" x14ac:dyDescent="0.3">
      <c r="A879" s="13"/>
      <c r="B879" s="3"/>
      <c r="C879" s="3"/>
      <c r="D879" s="3"/>
      <c r="E879" s="3"/>
      <c r="F879" s="3"/>
      <c r="G879" s="3"/>
      <c r="H879" s="3"/>
      <c r="I879" s="3"/>
      <c r="J879" s="1"/>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c r="AW879" s="3"/>
      <c r="AX879" s="3"/>
      <c r="AY879" s="3"/>
      <c r="AZ879" s="3"/>
      <c r="BA879" s="3"/>
      <c r="BB879" s="3"/>
      <c r="BC879" s="3"/>
      <c r="BD879" s="3"/>
      <c r="BE879" s="3"/>
      <c r="BF879" s="3"/>
      <c r="BG879" s="3"/>
      <c r="BH879" s="3"/>
      <c r="BI879" s="3"/>
      <c r="BJ879" s="3"/>
      <c r="BK879" s="3"/>
      <c r="BL879" s="3"/>
      <c r="BM879" s="3"/>
      <c r="BN879" s="3"/>
      <c r="BO879" s="3"/>
      <c r="BP879" s="3"/>
      <c r="BQ879" s="3"/>
      <c r="BR879" s="3"/>
      <c r="BS879" s="3"/>
      <c r="BT879" s="3"/>
      <c r="BU879" s="3"/>
      <c r="BV879" s="3"/>
      <c r="BW879" s="3"/>
      <c r="BX879" s="3"/>
      <c r="BY879" s="3"/>
      <c r="BZ879" s="3"/>
      <c r="CA879" s="3"/>
      <c r="CB879" s="3"/>
      <c r="CC879" s="3"/>
      <c r="CD879" s="3"/>
      <c r="CE879" s="3"/>
      <c r="CF879" s="3"/>
      <c r="CG879" s="3"/>
      <c r="CH879" s="3"/>
      <c r="CI879" s="3"/>
      <c r="CJ879" s="3"/>
      <c r="CK879" s="3"/>
      <c r="CL879" s="3"/>
      <c r="CM879" s="3"/>
      <c r="CN879" s="3"/>
    </row>
    <row r="880" spans="1:92" x14ac:dyDescent="0.3">
      <c r="A880" s="13"/>
      <c r="B880" s="3"/>
      <c r="C880" s="3"/>
      <c r="D880" s="3"/>
      <c r="E880" s="3"/>
      <c r="F880" s="3"/>
      <c r="G880" s="3"/>
      <c r="H880" s="3"/>
      <c r="I880" s="3"/>
      <c r="J880" s="1"/>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c r="AW880" s="3"/>
      <c r="AX880" s="3"/>
      <c r="AY880" s="3"/>
      <c r="AZ880" s="3"/>
      <c r="BA880" s="3"/>
      <c r="BB880" s="3"/>
      <c r="BC880" s="3"/>
      <c r="BD880" s="3"/>
      <c r="BE880" s="3"/>
      <c r="BF880" s="3"/>
      <c r="BG880" s="3"/>
      <c r="BH880" s="3"/>
      <c r="BI880" s="3"/>
      <c r="BJ880" s="3"/>
      <c r="BK880" s="3"/>
      <c r="BL880" s="3"/>
      <c r="BM880" s="3"/>
      <c r="BN880" s="3"/>
      <c r="BO880" s="3"/>
      <c r="BP880" s="3"/>
      <c r="BQ880" s="3"/>
      <c r="BR880" s="3"/>
      <c r="BS880" s="3"/>
      <c r="BT880" s="3"/>
      <c r="BU880" s="3"/>
      <c r="BV880" s="3"/>
      <c r="BW880" s="3"/>
      <c r="BX880" s="3"/>
      <c r="BY880" s="3"/>
      <c r="BZ880" s="3"/>
      <c r="CA880" s="3"/>
      <c r="CB880" s="3"/>
      <c r="CC880" s="3"/>
      <c r="CD880" s="3"/>
      <c r="CE880" s="3"/>
      <c r="CF880" s="3"/>
      <c r="CG880" s="3"/>
      <c r="CH880" s="3"/>
      <c r="CI880" s="3"/>
      <c r="CJ880" s="3"/>
      <c r="CK880" s="3"/>
      <c r="CL880" s="3"/>
      <c r="CM880" s="3"/>
      <c r="CN880" s="3"/>
    </row>
    <row r="881" spans="1:92" x14ac:dyDescent="0.3">
      <c r="A881" s="13"/>
      <c r="B881" s="3"/>
      <c r="C881" s="3"/>
      <c r="D881" s="3"/>
      <c r="E881" s="3"/>
      <c r="F881" s="3"/>
      <c r="G881" s="3"/>
      <c r="H881" s="3"/>
      <c r="I881" s="3"/>
      <c r="J881" s="1"/>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c r="AW881" s="3"/>
      <c r="AX881" s="3"/>
      <c r="AY881" s="3"/>
      <c r="AZ881" s="3"/>
      <c r="BA881" s="3"/>
      <c r="BB881" s="3"/>
      <c r="BC881" s="3"/>
      <c r="BD881" s="3"/>
      <c r="BE881" s="3"/>
      <c r="BF881" s="3"/>
      <c r="BG881" s="3"/>
      <c r="BH881" s="3"/>
      <c r="BI881" s="3"/>
      <c r="BJ881" s="3"/>
      <c r="BK881" s="3"/>
      <c r="BL881" s="3"/>
      <c r="BM881" s="3"/>
      <c r="BN881" s="3"/>
      <c r="BO881" s="3"/>
      <c r="BP881" s="3"/>
      <c r="BQ881" s="3"/>
      <c r="BR881" s="3"/>
      <c r="BS881" s="3"/>
      <c r="BT881" s="3"/>
      <c r="BU881" s="3"/>
      <c r="BV881" s="3"/>
      <c r="BW881" s="3"/>
      <c r="BX881" s="3"/>
      <c r="BY881" s="3"/>
      <c r="BZ881" s="3"/>
      <c r="CA881" s="3"/>
      <c r="CB881" s="3"/>
      <c r="CC881" s="3"/>
      <c r="CD881" s="3"/>
      <c r="CE881" s="3"/>
      <c r="CF881" s="3"/>
      <c r="CG881" s="3"/>
      <c r="CH881" s="3"/>
      <c r="CI881" s="3"/>
      <c r="CJ881" s="3"/>
      <c r="CK881" s="3"/>
      <c r="CL881" s="3"/>
      <c r="CM881" s="3"/>
      <c r="CN881" s="3"/>
    </row>
    <row r="882" spans="1:92" x14ac:dyDescent="0.3">
      <c r="A882" s="13"/>
      <c r="B882" s="3"/>
      <c r="C882" s="3"/>
      <c r="D882" s="3"/>
      <c r="E882" s="3"/>
      <c r="F882" s="3"/>
      <c r="G882" s="3"/>
      <c r="H882" s="3"/>
      <c r="I882" s="3"/>
      <c r="J882" s="1"/>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c r="AW882" s="3"/>
      <c r="AX882" s="3"/>
      <c r="AY882" s="3"/>
      <c r="AZ882" s="3"/>
      <c r="BA882" s="3"/>
      <c r="BB882" s="3"/>
      <c r="BC882" s="3"/>
      <c r="BD882" s="3"/>
      <c r="BE882" s="3"/>
      <c r="BF882" s="3"/>
      <c r="BG882" s="3"/>
      <c r="BH882" s="3"/>
      <c r="BI882" s="3"/>
      <c r="BJ882" s="3"/>
      <c r="BK882" s="3"/>
      <c r="BL882" s="3"/>
      <c r="BM882" s="3"/>
      <c r="BN882" s="3"/>
      <c r="BO882" s="3"/>
      <c r="BP882" s="3"/>
      <c r="BQ882" s="3"/>
      <c r="BR882" s="3"/>
      <c r="BS882" s="3"/>
      <c r="BT882" s="3"/>
      <c r="BU882" s="3"/>
      <c r="BV882" s="3"/>
      <c r="BW882" s="3"/>
      <c r="BX882" s="3"/>
      <c r="BY882" s="3"/>
      <c r="BZ882" s="3"/>
      <c r="CA882" s="3"/>
      <c r="CB882" s="3"/>
      <c r="CC882" s="3"/>
      <c r="CD882" s="3"/>
      <c r="CE882" s="3"/>
      <c r="CF882" s="3"/>
      <c r="CG882" s="3"/>
      <c r="CH882" s="3"/>
      <c r="CI882" s="3"/>
      <c r="CJ882" s="3"/>
      <c r="CK882" s="3"/>
      <c r="CL882" s="3"/>
      <c r="CM882" s="3"/>
      <c r="CN882" s="3"/>
    </row>
    <row r="883" spans="1:92" x14ac:dyDescent="0.3">
      <c r="A883" s="13"/>
      <c r="B883" s="3"/>
      <c r="C883" s="3"/>
      <c r="D883" s="3"/>
      <c r="E883" s="3"/>
      <c r="F883" s="3"/>
      <c r="G883" s="3"/>
      <c r="H883" s="3"/>
      <c r="I883" s="3"/>
      <c r="J883" s="1"/>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c r="AW883" s="3"/>
      <c r="AX883" s="3"/>
      <c r="AY883" s="3"/>
      <c r="AZ883" s="3"/>
      <c r="BA883" s="3"/>
      <c r="BB883" s="3"/>
      <c r="BC883" s="3"/>
      <c r="BD883" s="3"/>
      <c r="BE883" s="3"/>
      <c r="BF883" s="3"/>
      <c r="BG883" s="3"/>
      <c r="BH883" s="3"/>
      <c r="BI883" s="3"/>
      <c r="BJ883" s="3"/>
      <c r="BK883" s="3"/>
      <c r="BL883" s="3"/>
      <c r="BM883" s="3"/>
      <c r="BN883" s="3"/>
      <c r="BO883" s="3"/>
      <c r="BP883" s="3"/>
      <c r="BQ883" s="3"/>
      <c r="BR883" s="3"/>
      <c r="BS883" s="3"/>
      <c r="BT883" s="3"/>
      <c r="BU883" s="3"/>
      <c r="BV883" s="3"/>
      <c r="BW883" s="3"/>
      <c r="BX883" s="3"/>
      <c r="BY883" s="3"/>
      <c r="BZ883" s="3"/>
      <c r="CA883" s="3"/>
      <c r="CB883" s="3"/>
      <c r="CC883" s="3"/>
      <c r="CD883" s="3"/>
      <c r="CE883" s="3"/>
      <c r="CF883" s="3"/>
      <c r="CG883" s="3"/>
      <c r="CH883" s="3"/>
      <c r="CI883" s="3"/>
      <c r="CJ883" s="3"/>
      <c r="CK883" s="3"/>
      <c r="CL883" s="3"/>
      <c r="CM883" s="3"/>
      <c r="CN883" s="3"/>
    </row>
    <row r="884" spans="1:92" x14ac:dyDescent="0.3">
      <c r="A884" s="13"/>
      <c r="B884" s="3"/>
      <c r="C884" s="3"/>
      <c r="D884" s="3"/>
      <c r="E884" s="3"/>
      <c r="F884" s="3"/>
      <c r="G884" s="3"/>
      <c r="H884" s="3"/>
      <c r="I884" s="3"/>
      <c r="J884" s="1"/>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c r="AW884" s="3"/>
      <c r="AX884" s="3"/>
      <c r="AY884" s="3"/>
      <c r="AZ884" s="3"/>
      <c r="BA884" s="3"/>
      <c r="BB884" s="3"/>
      <c r="BC884" s="3"/>
      <c r="BD884" s="3"/>
      <c r="BE884" s="3"/>
      <c r="BF884" s="3"/>
      <c r="BG884" s="3"/>
      <c r="BH884" s="3"/>
      <c r="BI884" s="3"/>
      <c r="BJ884" s="3"/>
      <c r="BK884" s="3"/>
      <c r="BL884" s="3"/>
      <c r="BM884" s="3"/>
      <c r="BN884" s="3"/>
      <c r="BO884" s="3"/>
      <c r="BP884" s="3"/>
      <c r="BQ884" s="3"/>
      <c r="BR884" s="3"/>
      <c r="BS884" s="3"/>
      <c r="BT884" s="3"/>
      <c r="BU884" s="3"/>
      <c r="BV884" s="3"/>
      <c r="BW884" s="3"/>
      <c r="BX884" s="3"/>
      <c r="BY884" s="3"/>
      <c r="BZ884" s="3"/>
      <c r="CA884" s="3"/>
      <c r="CB884" s="3"/>
      <c r="CC884" s="3"/>
      <c r="CD884" s="3"/>
      <c r="CE884" s="3"/>
      <c r="CF884" s="3"/>
      <c r="CG884" s="3"/>
      <c r="CH884" s="3"/>
      <c r="CI884" s="3"/>
      <c r="CJ884" s="3"/>
      <c r="CK884" s="3"/>
      <c r="CL884" s="3"/>
      <c r="CM884" s="3"/>
      <c r="CN884" s="3"/>
    </row>
    <row r="885" spans="1:92" x14ac:dyDescent="0.3">
      <c r="A885" s="13"/>
      <c r="B885" s="3"/>
      <c r="C885" s="3"/>
      <c r="D885" s="3"/>
      <c r="E885" s="3"/>
      <c r="F885" s="3"/>
      <c r="G885" s="3"/>
      <c r="H885" s="3"/>
      <c r="I885" s="3"/>
      <c r="J885" s="1"/>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c r="AW885" s="3"/>
      <c r="AX885" s="3"/>
      <c r="AY885" s="3"/>
      <c r="AZ885" s="3"/>
      <c r="BA885" s="3"/>
      <c r="BB885" s="3"/>
      <c r="BC885" s="3"/>
      <c r="BD885" s="3"/>
      <c r="BE885" s="3"/>
      <c r="BF885" s="3"/>
      <c r="BG885" s="3"/>
      <c r="BH885" s="3"/>
      <c r="BI885" s="3"/>
      <c r="BJ885" s="3"/>
      <c r="BK885" s="3"/>
      <c r="BL885" s="3"/>
      <c r="BM885" s="3"/>
      <c r="BN885" s="3"/>
      <c r="BO885" s="3"/>
      <c r="BP885" s="3"/>
      <c r="BQ885" s="3"/>
      <c r="BR885" s="3"/>
      <c r="BS885" s="3"/>
      <c r="BT885" s="3"/>
      <c r="BU885" s="3"/>
      <c r="BV885" s="3"/>
      <c r="BW885" s="3"/>
      <c r="BX885" s="3"/>
      <c r="BY885" s="3"/>
      <c r="BZ885" s="3"/>
      <c r="CA885" s="3"/>
      <c r="CB885" s="3"/>
      <c r="CC885" s="3"/>
      <c r="CD885" s="3"/>
      <c r="CE885" s="3"/>
      <c r="CF885" s="3"/>
      <c r="CG885" s="3"/>
      <c r="CH885" s="3"/>
      <c r="CI885" s="3"/>
      <c r="CJ885" s="3"/>
      <c r="CK885" s="3"/>
      <c r="CL885" s="3"/>
      <c r="CM885" s="3"/>
      <c r="CN885" s="3"/>
    </row>
    <row r="886" spans="1:92" x14ac:dyDescent="0.3">
      <c r="A886" s="13"/>
      <c r="B886" s="3"/>
      <c r="C886" s="3"/>
      <c r="D886" s="3"/>
      <c r="E886" s="3"/>
      <c r="F886" s="3"/>
      <c r="G886" s="3"/>
      <c r="H886" s="3"/>
      <c r="I886" s="3"/>
      <c r="J886" s="1"/>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c r="AW886" s="3"/>
      <c r="AX886" s="3"/>
      <c r="AY886" s="3"/>
      <c r="AZ886" s="3"/>
      <c r="BA886" s="3"/>
      <c r="BB886" s="3"/>
      <c r="BC886" s="3"/>
      <c r="BD886" s="3"/>
      <c r="BE886" s="3"/>
      <c r="BF886" s="3"/>
      <c r="BG886" s="3"/>
      <c r="BH886" s="3"/>
      <c r="BI886" s="3"/>
      <c r="BJ886" s="3"/>
      <c r="BK886" s="3"/>
      <c r="BL886" s="3"/>
      <c r="BM886" s="3"/>
      <c r="BN886" s="3"/>
      <c r="BO886" s="3"/>
      <c r="BP886" s="3"/>
      <c r="BQ886" s="3"/>
      <c r="BR886" s="3"/>
      <c r="BS886" s="3"/>
      <c r="BT886" s="3"/>
      <c r="BU886" s="3"/>
      <c r="BV886" s="3"/>
      <c r="BW886" s="3"/>
      <c r="BX886" s="3"/>
      <c r="BY886" s="3"/>
      <c r="BZ886" s="3"/>
      <c r="CA886" s="3"/>
      <c r="CB886" s="3"/>
      <c r="CC886" s="3"/>
      <c r="CD886" s="3"/>
      <c r="CE886" s="3"/>
      <c r="CF886" s="3"/>
      <c r="CG886" s="3"/>
      <c r="CH886" s="3"/>
      <c r="CI886" s="3"/>
      <c r="CJ886" s="3"/>
      <c r="CK886" s="3"/>
      <c r="CL886" s="3"/>
      <c r="CM886" s="3"/>
      <c r="CN886" s="3"/>
    </row>
    <row r="887" spans="1:92" x14ac:dyDescent="0.3">
      <c r="A887" s="13"/>
      <c r="B887" s="3"/>
      <c r="C887" s="3"/>
      <c r="D887" s="3"/>
      <c r="E887" s="3"/>
      <c r="F887" s="3"/>
      <c r="G887" s="3"/>
      <c r="H887" s="3"/>
      <c r="I887" s="3"/>
      <c r="J887" s="1"/>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c r="AW887" s="3"/>
      <c r="AX887" s="3"/>
      <c r="AY887" s="3"/>
      <c r="AZ887" s="3"/>
      <c r="BA887" s="3"/>
      <c r="BB887" s="3"/>
      <c r="BC887" s="3"/>
      <c r="BD887" s="3"/>
      <c r="BE887" s="3"/>
      <c r="BF887" s="3"/>
      <c r="BG887" s="3"/>
      <c r="BH887" s="3"/>
      <c r="BI887" s="3"/>
      <c r="BJ887" s="3"/>
      <c r="BK887" s="3"/>
      <c r="BL887" s="3"/>
      <c r="BM887" s="3"/>
      <c r="BN887" s="3"/>
      <c r="BO887" s="3"/>
      <c r="BP887" s="3"/>
      <c r="BQ887" s="3"/>
      <c r="BR887" s="3"/>
      <c r="BS887" s="3"/>
      <c r="BT887" s="3"/>
      <c r="BU887" s="3"/>
      <c r="BV887" s="3"/>
      <c r="BW887" s="3"/>
      <c r="BX887" s="3"/>
      <c r="BY887" s="3"/>
      <c r="BZ887" s="3"/>
      <c r="CA887" s="3"/>
      <c r="CB887" s="3"/>
      <c r="CC887" s="3"/>
      <c r="CD887" s="3"/>
      <c r="CE887" s="3"/>
      <c r="CF887" s="3"/>
      <c r="CG887" s="3"/>
      <c r="CH887" s="3"/>
      <c r="CI887" s="3"/>
      <c r="CJ887" s="3"/>
      <c r="CK887" s="3"/>
      <c r="CL887" s="3"/>
      <c r="CM887" s="3"/>
      <c r="CN887" s="3"/>
    </row>
    <row r="888" spans="1:92" x14ac:dyDescent="0.3">
      <c r="A888" s="13"/>
      <c r="B888" s="3"/>
      <c r="C888" s="3"/>
      <c r="D888" s="3"/>
      <c r="E888" s="3"/>
      <c r="F888" s="3"/>
      <c r="G888" s="3"/>
      <c r="H888" s="3"/>
      <c r="I888" s="3"/>
      <c r="J888" s="1"/>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c r="AW888" s="3"/>
      <c r="AX888" s="3"/>
      <c r="AY888" s="3"/>
      <c r="AZ888" s="3"/>
      <c r="BA888" s="3"/>
      <c r="BB888" s="3"/>
      <c r="BC888" s="3"/>
      <c r="BD888" s="3"/>
      <c r="BE888" s="3"/>
      <c r="BF888" s="3"/>
      <c r="BG888" s="3"/>
      <c r="BH888" s="3"/>
      <c r="BI888" s="3"/>
      <c r="BJ888" s="3"/>
      <c r="BK888" s="3"/>
      <c r="BL888" s="3"/>
      <c r="BM888" s="3"/>
      <c r="BN888" s="3"/>
      <c r="BO888" s="3"/>
      <c r="BP888" s="3"/>
      <c r="BQ888" s="3"/>
      <c r="BR888" s="3"/>
      <c r="BS888" s="3"/>
      <c r="BT888" s="3"/>
      <c r="BU888" s="3"/>
      <c r="BV888" s="3"/>
      <c r="BW888" s="3"/>
      <c r="BX888" s="3"/>
      <c r="BY888" s="3"/>
      <c r="BZ888" s="3"/>
      <c r="CA888" s="3"/>
      <c r="CB888" s="3"/>
      <c r="CC888" s="3"/>
      <c r="CD888" s="3"/>
      <c r="CE888" s="3"/>
      <c r="CF888" s="3"/>
      <c r="CG888" s="3"/>
      <c r="CH888" s="3"/>
      <c r="CI888" s="3"/>
      <c r="CJ888" s="3"/>
      <c r="CK888" s="3"/>
      <c r="CL888" s="3"/>
      <c r="CM888" s="3"/>
      <c r="CN888" s="3"/>
    </row>
    <row r="889" spans="1:92" x14ac:dyDescent="0.3">
      <c r="A889" s="13"/>
      <c r="B889" s="3"/>
      <c r="C889" s="3"/>
      <c r="D889" s="3"/>
      <c r="E889" s="3"/>
      <c r="F889" s="3"/>
      <c r="G889" s="3"/>
      <c r="H889" s="3"/>
      <c r="I889" s="3"/>
      <c r="J889" s="1"/>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c r="AW889" s="3"/>
      <c r="AX889" s="3"/>
      <c r="AY889" s="3"/>
      <c r="AZ889" s="3"/>
      <c r="BA889" s="3"/>
      <c r="BB889" s="3"/>
      <c r="BC889" s="3"/>
      <c r="BD889" s="3"/>
      <c r="BE889" s="3"/>
      <c r="BF889" s="3"/>
      <c r="BG889" s="3"/>
      <c r="BH889" s="3"/>
      <c r="BI889" s="3"/>
      <c r="BJ889" s="3"/>
      <c r="BK889" s="3"/>
      <c r="BL889" s="3"/>
      <c r="BM889" s="3"/>
      <c r="BN889" s="3"/>
      <c r="BO889" s="3"/>
      <c r="BP889" s="3"/>
      <c r="BQ889" s="3"/>
      <c r="BR889" s="3"/>
      <c r="BS889" s="3"/>
      <c r="BT889" s="3"/>
      <c r="BU889" s="3"/>
      <c r="BV889" s="3"/>
      <c r="BW889" s="3"/>
      <c r="BX889" s="3"/>
      <c r="BY889" s="3"/>
      <c r="BZ889" s="3"/>
      <c r="CA889" s="3"/>
      <c r="CB889" s="3"/>
      <c r="CC889" s="3"/>
      <c r="CD889" s="3"/>
      <c r="CE889" s="3"/>
      <c r="CF889" s="3"/>
      <c r="CG889" s="3"/>
      <c r="CH889" s="3"/>
      <c r="CI889" s="3"/>
      <c r="CJ889" s="3"/>
      <c r="CK889" s="3"/>
      <c r="CL889" s="3"/>
      <c r="CM889" s="3"/>
      <c r="CN889" s="3"/>
    </row>
    <row r="890" spans="1:92" x14ac:dyDescent="0.3">
      <c r="A890" s="13"/>
      <c r="B890" s="3"/>
      <c r="C890" s="3"/>
      <c r="D890" s="3"/>
      <c r="E890" s="3"/>
      <c r="F890" s="3"/>
      <c r="G890" s="3"/>
      <c r="H890" s="3"/>
      <c r="I890" s="3"/>
      <c r="J890" s="1"/>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c r="AW890" s="3"/>
      <c r="AX890" s="3"/>
      <c r="AY890" s="3"/>
      <c r="AZ890" s="3"/>
      <c r="BA890" s="3"/>
      <c r="BB890" s="3"/>
      <c r="BC890" s="3"/>
      <c r="BD890" s="3"/>
      <c r="BE890" s="3"/>
      <c r="BF890" s="3"/>
      <c r="BG890" s="3"/>
      <c r="BH890" s="3"/>
      <c r="BI890" s="3"/>
      <c r="BJ890" s="3"/>
      <c r="BK890" s="3"/>
      <c r="BL890" s="3"/>
      <c r="BM890" s="3"/>
      <c r="BN890" s="3"/>
      <c r="BO890" s="3"/>
      <c r="BP890" s="3"/>
      <c r="BQ890" s="3"/>
      <c r="BR890" s="3"/>
      <c r="BS890" s="3"/>
      <c r="BT890" s="3"/>
      <c r="BU890" s="3"/>
      <c r="BV890" s="3"/>
      <c r="BW890" s="3"/>
      <c r="BX890" s="3"/>
      <c r="BY890" s="3"/>
      <c r="BZ890" s="3"/>
      <c r="CA890" s="3"/>
      <c r="CB890" s="3"/>
      <c r="CC890" s="3"/>
      <c r="CD890" s="3"/>
      <c r="CE890" s="3"/>
      <c r="CF890" s="3"/>
      <c r="CG890" s="3"/>
      <c r="CH890" s="3"/>
      <c r="CI890" s="3"/>
      <c r="CJ890" s="3"/>
      <c r="CK890" s="3"/>
      <c r="CL890" s="3"/>
      <c r="CM890" s="3"/>
      <c r="CN890" s="3"/>
    </row>
    <row r="891" spans="1:92" x14ac:dyDescent="0.3">
      <c r="A891" s="13"/>
      <c r="B891" s="3"/>
      <c r="C891" s="3"/>
      <c r="D891" s="3"/>
      <c r="E891" s="3"/>
      <c r="F891" s="3"/>
      <c r="G891" s="3"/>
      <c r="H891" s="3"/>
      <c r="I891" s="3"/>
      <c r="J891" s="1"/>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c r="AX891" s="3"/>
      <c r="AY891" s="3"/>
      <c r="AZ891" s="3"/>
      <c r="BA891" s="3"/>
      <c r="BB891" s="3"/>
      <c r="BC891" s="3"/>
      <c r="BD891" s="3"/>
      <c r="BE891" s="3"/>
      <c r="BF891" s="3"/>
      <c r="BG891" s="3"/>
      <c r="BH891" s="3"/>
      <c r="BI891" s="3"/>
      <c r="BJ891" s="3"/>
      <c r="BK891" s="3"/>
      <c r="BL891" s="3"/>
      <c r="BM891" s="3"/>
      <c r="BN891" s="3"/>
      <c r="BO891" s="3"/>
      <c r="BP891" s="3"/>
      <c r="BQ891" s="3"/>
      <c r="BR891" s="3"/>
      <c r="BS891" s="3"/>
      <c r="BT891" s="3"/>
      <c r="BU891" s="3"/>
      <c r="BV891" s="3"/>
      <c r="BW891" s="3"/>
      <c r="BX891" s="3"/>
      <c r="BY891" s="3"/>
      <c r="BZ891" s="3"/>
      <c r="CA891" s="3"/>
      <c r="CB891" s="3"/>
      <c r="CC891" s="3"/>
      <c r="CD891" s="3"/>
      <c r="CE891" s="3"/>
      <c r="CF891" s="3"/>
      <c r="CG891" s="3"/>
      <c r="CH891" s="3"/>
      <c r="CI891" s="3"/>
      <c r="CJ891" s="3"/>
      <c r="CK891" s="3"/>
      <c r="CL891" s="3"/>
      <c r="CM891" s="3"/>
      <c r="CN891" s="3"/>
    </row>
    <row r="892" spans="1:92" x14ac:dyDescent="0.3">
      <c r="A892" s="13"/>
      <c r="B892" s="3"/>
      <c r="C892" s="3"/>
      <c r="D892" s="3"/>
      <c r="E892" s="3"/>
      <c r="F892" s="3"/>
      <c r="G892" s="3"/>
      <c r="H892" s="3"/>
      <c r="I892" s="3"/>
      <c r="J892" s="1"/>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c r="AX892" s="3"/>
      <c r="AY892" s="3"/>
      <c r="AZ892" s="3"/>
      <c r="BA892" s="3"/>
      <c r="BB892" s="3"/>
      <c r="BC892" s="3"/>
      <c r="BD892" s="3"/>
      <c r="BE892" s="3"/>
      <c r="BF892" s="3"/>
      <c r="BG892" s="3"/>
      <c r="BH892" s="3"/>
      <c r="BI892" s="3"/>
      <c r="BJ892" s="3"/>
      <c r="BK892" s="3"/>
      <c r="BL892" s="3"/>
      <c r="BM892" s="3"/>
      <c r="BN892" s="3"/>
      <c r="BO892" s="3"/>
      <c r="BP892" s="3"/>
      <c r="BQ892" s="3"/>
      <c r="BR892" s="3"/>
      <c r="BS892" s="3"/>
      <c r="BT892" s="3"/>
      <c r="BU892" s="3"/>
      <c r="BV892" s="3"/>
      <c r="BW892" s="3"/>
      <c r="BX892" s="3"/>
      <c r="BY892" s="3"/>
      <c r="BZ892" s="3"/>
      <c r="CA892" s="3"/>
      <c r="CB892" s="3"/>
      <c r="CC892" s="3"/>
      <c r="CD892" s="3"/>
      <c r="CE892" s="3"/>
      <c r="CF892" s="3"/>
      <c r="CG892" s="3"/>
      <c r="CH892" s="3"/>
      <c r="CI892" s="3"/>
      <c r="CJ892" s="3"/>
      <c r="CK892" s="3"/>
      <c r="CL892" s="3"/>
      <c r="CM892" s="3"/>
      <c r="CN892" s="3"/>
    </row>
    <row r="893" spans="1:92" x14ac:dyDescent="0.3">
      <c r="A893" s="13"/>
      <c r="B893" s="3"/>
      <c r="C893" s="3"/>
      <c r="D893" s="3"/>
      <c r="E893" s="3"/>
      <c r="F893" s="3"/>
      <c r="G893" s="3"/>
      <c r="H893" s="3"/>
      <c r="I893" s="3"/>
      <c r="J893" s="1"/>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c r="AX893" s="3"/>
      <c r="AY893" s="3"/>
      <c r="AZ893" s="3"/>
      <c r="BA893" s="3"/>
      <c r="BB893" s="3"/>
      <c r="BC893" s="3"/>
      <c r="BD893" s="3"/>
      <c r="BE893" s="3"/>
      <c r="BF893" s="3"/>
      <c r="BG893" s="3"/>
      <c r="BH893" s="3"/>
      <c r="BI893" s="3"/>
      <c r="BJ893" s="3"/>
      <c r="BK893" s="3"/>
      <c r="BL893" s="3"/>
      <c r="BM893" s="3"/>
      <c r="BN893" s="3"/>
      <c r="BO893" s="3"/>
      <c r="BP893" s="3"/>
      <c r="BQ893" s="3"/>
      <c r="BR893" s="3"/>
      <c r="BS893" s="3"/>
      <c r="BT893" s="3"/>
      <c r="BU893" s="3"/>
      <c r="BV893" s="3"/>
      <c r="BW893" s="3"/>
      <c r="BX893" s="3"/>
      <c r="BY893" s="3"/>
      <c r="BZ893" s="3"/>
      <c r="CA893" s="3"/>
      <c r="CB893" s="3"/>
      <c r="CC893" s="3"/>
      <c r="CD893" s="3"/>
      <c r="CE893" s="3"/>
      <c r="CF893" s="3"/>
      <c r="CG893" s="3"/>
      <c r="CH893" s="3"/>
      <c r="CI893" s="3"/>
      <c r="CJ893" s="3"/>
      <c r="CK893" s="3"/>
      <c r="CL893" s="3"/>
      <c r="CM893" s="3"/>
      <c r="CN893" s="3"/>
    </row>
    <row r="894" spans="1:92" x14ac:dyDescent="0.3">
      <c r="A894" s="13"/>
      <c r="B894" s="3"/>
      <c r="C894" s="3"/>
      <c r="D894" s="3"/>
      <c r="E894" s="3"/>
      <c r="F894" s="3"/>
      <c r="G894" s="3"/>
      <c r="H894" s="3"/>
      <c r="I894" s="3"/>
      <c r="J894" s="1"/>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c r="AX894" s="3"/>
      <c r="AY894" s="3"/>
      <c r="AZ894" s="3"/>
      <c r="BA894" s="3"/>
      <c r="BB894" s="3"/>
      <c r="BC894" s="3"/>
      <c r="BD894" s="3"/>
      <c r="BE894" s="3"/>
      <c r="BF894" s="3"/>
      <c r="BG894" s="3"/>
      <c r="BH894" s="3"/>
      <c r="BI894" s="3"/>
      <c r="BJ894" s="3"/>
      <c r="BK894" s="3"/>
      <c r="BL894" s="3"/>
      <c r="BM894" s="3"/>
      <c r="BN894" s="3"/>
      <c r="BO894" s="3"/>
      <c r="BP894" s="3"/>
      <c r="BQ894" s="3"/>
      <c r="BR894" s="3"/>
      <c r="BS894" s="3"/>
      <c r="BT894" s="3"/>
      <c r="BU894" s="3"/>
      <c r="BV894" s="3"/>
      <c r="BW894" s="3"/>
      <c r="BX894" s="3"/>
      <c r="BY894" s="3"/>
      <c r="BZ894" s="3"/>
      <c r="CA894" s="3"/>
      <c r="CB894" s="3"/>
      <c r="CC894" s="3"/>
      <c r="CD894" s="3"/>
      <c r="CE894" s="3"/>
      <c r="CF894" s="3"/>
      <c r="CG894" s="3"/>
      <c r="CH894" s="3"/>
      <c r="CI894" s="3"/>
      <c r="CJ894" s="3"/>
      <c r="CK894" s="3"/>
      <c r="CL894" s="3"/>
      <c r="CM894" s="3"/>
      <c r="CN894" s="3"/>
    </row>
    <row r="895" spans="1:92" x14ac:dyDescent="0.3">
      <c r="A895" s="13"/>
      <c r="B895" s="3"/>
      <c r="C895" s="3"/>
      <c r="D895" s="3"/>
      <c r="E895" s="3"/>
      <c r="F895" s="3"/>
      <c r="G895" s="3"/>
      <c r="H895" s="3"/>
      <c r="I895" s="3"/>
      <c r="J895" s="1"/>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c r="AX895" s="3"/>
      <c r="AY895" s="3"/>
      <c r="AZ895" s="3"/>
      <c r="BA895" s="3"/>
      <c r="BB895" s="3"/>
      <c r="BC895" s="3"/>
      <c r="BD895" s="3"/>
      <c r="BE895" s="3"/>
      <c r="BF895" s="3"/>
      <c r="BG895" s="3"/>
      <c r="BH895" s="3"/>
      <c r="BI895" s="3"/>
      <c r="BJ895" s="3"/>
      <c r="BK895" s="3"/>
      <c r="BL895" s="3"/>
      <c r="BM895" s="3"/>
      <c r="BN895" s="3"/>
      <c r="BO895" s="3"/>
      <c r="BP895" s="3"/>
      <c r="BQ895" s="3"/>
      <c r="BR895" s="3"/>
      <c r="BS895" s="3"/>
      <c r="BT895" s="3"/>
      <c r="BU895" s="3"/>
      <c r="BV895" s="3"/>
      <c r="BW895" s="3"/>
      <c r="BX895" s="3"/>
      <c r="BY895" s="3"/>
      <c r="BZ895" s="3"/>
      <c r="CA895" s="3"/>
      <c r="CB895" s="3"/>
      <c r="CC895" s="3"/>
      <c r="CD895" s="3"/>
      <c r="CE895" s="3"/>
      <c r="CF895" s="3"/>
      <c r="CG895" s="3"/>
      <c r="CH895" s="3"/>
      <c r="CI895" s="3"/>
      <c r="CJ895" s="3"/>
      <c r="CK895" s="3"/>
      <c r="CL895" s="3"/>
      <c r="CM895" s="3"/>
      <c r="CN895" s="3"/>
    </row>
    <row r="896" spans="1:92" x14ac:dyDescent="0.3">
      <c r="A896" s="13"/>
      <c r="B896" s="3"/>
      <c r="C896" s="3"/>
      <c r="D896" s="3"/>
      <c r="E896" s="3"/>
      <c r="F896" s="3"/>
      <c r="G896" s="3"/>
      <c r="H896" s="3"/>
      <c r="I896" s="3"/>
      <c r="J896" s="1"/>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c r="AX896" s="3"/>
      <c r="AY896" s="3"/>
      <c r="AZ896" s="3"/>
      <c r="BA896" s="3"/>
      <c r="BB896" s="3"/>
      <c r="BC896" s="3"/>
      <c r="BD896" s="3"/>
      <c r="BE896" s="3"/>
      <c r="BF896" s="3"/>
      <c r="BG896" s="3"/>
      <c r="BH896" s="3"/>
      <c r="BI896" s="3"/>
      <c r="BJ896" s="3"/>
      <c r="BK896" s="3"/>
      <c r="BL896" s="3"/>
      <c r="BM896" s="3"/>
      <c r="BN896" s="3"/>
      <c r="BO896" s="3"/>
      <c r="BP896" s="3"/>
      <c r="BQ896" s="3"/>
      <c r="BR896" s="3"/>
      <c r="BS896" s="3"/>
      <c r="BT896" s="3"/>
      <c r="BU896" s="3"/>
      <c r="BV896" s="3"/>
      <c r="BW896" s="3"/>
      <c r="BX896" s="3"/>
      <c r="BY896" s="3"/>
      <c r="BZ896" s="3"/>
      <c r="CA896" s="3"/>
      <c r="CB896" s="3"/>
      <c r="CC896" s="3"/>
      <c r="CD896" s="3"/>
      <c r="CE896" s="3"/>
      <c r="CF896" s="3"/>
      <c r="CG896" s="3"/>
      <c r="CH896" s="3"/>
      <c r="CI896" s="3"/>
      <c r="CJ896" s="3"/>
      <c r="CK896" s="3"/>
      <c r="CL896" s="3"/>
      <c r="CM896" s="3"/>
      <c r="CN896" s="3"/>
    </row>
    <row r="897" spans="1:92" x14ac:dyDescent="0.3">
      <c r="A897" s="13"/>
      <c r="B897" s="3"/>
      <c r="C897" s="3"/>
      <c r="D897" s="3"/>
      <c r="E897" s="3"/>
      <c r="F897" s="3"/>
      <c r="G897" s="3"/>
      <c r="H897" s="3"/>
      <c r="I897" s="3"/>
      <c r="J897" s="1"/>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c r="AW897" s="3"/>
      <c r="AX897" s="3"/>
      <c r="AY897" s="3"/>
      <c r="AZ897" s="3"/>
      <c r="BA897" s="3"/>
      <c r="BB897" s="3"/>
      <c r="BC897" s="3"/>
      <c r="BD897" s="3"/>
      <c r="BE897" s="3"/>
      <c r="BF897" s="3"/>
      <c r="BG897" s="3"/>
      <c r="BH897" s="3"/>
      <c r="BI897" s="3"/>
      <c r="BJ897" s="3"/>
      <c r="BK897" s="3"/>
      <c r="BL897" s="3"/>
      <c r="BM897" s="3"/>
      <c r="BN897" s="3"/>
      <c r="BO897" s="3"/>
      <c r="BP897" s="3"/>
      <c r="BQ897" s="3"/>
      <c r="BR897" s="3"/>
      <c r="BS897" s="3"/>
      <c r="BT897" s="3"/>
      <c r="BU897" s="3"/>
      <c r="BV897" s="3"/>
      <c r="BW897" s="3"/>
      <c r="BX897" s="3"/>
      <c r="BY897" s="3"/>
      <c r="BZ897" s="3"/>
      <c r="CA897" s="3"/>
      <c r="CB897" s="3"/>
      <c r="CC897" s="3"/>
      <c r="CD897" s="3"/>
      <c r="CE897" s="3"/>
      <c r="CF897" s="3"/>
      <c r="CG897" s="3"/>
      <c r="CH897" s="3"/>
      <c r="CI897" s="3"/>
      <c r="CJ897" s="3"/>
      <c r="CK897" s="3"/>
      <c r="CL897" s="3"/>
      <c r="CM897" s="3"/>
      <c r="CN897" s="3"/>
    </row>
    <row r="898" spans="1:92" x14ac:dyDescent="0.3">
      <c r="A898" s="13"/>
      <c r="B898" s="3"/>
      <c r="C898" s="3"/>
      <c r="D898" s="3"/>
      <c r="E898" s="3"/>
      <c r="F898" s="3"/>
      <c r="G898" s="3"/>
      <c r="H898" s="3"/>
      <c r="I898" s="3"/>
      <c r="J898" s="1"/>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c r="AX898" s="3"/>
      <c r="AY898" s="3"/>
      <c r="AZ898" s="3"/>
      <c r="BA898" s="3"/>
      <c r="BB898" s="3"/>
      <c r="BC898" s="3"/>
      <c r="BD898" s="3"/>
      <c r="BE898" s="3"/>
      <c r="BF898" s="3"/>
      <c r="BG898" s="3"/>
      <c r="BH898" s="3"/>
      <c r="BI898" s="3"/>
      <c r="BJ898" s="3"/>
      <c r="BK898" s="3"/>
      <c r="BL898" s="3"/>
      <c r="BM898" s="3"/>
      <c r="BN898" s="3"/>
      <c r="BO898" s="3"/>
      <c r="BP898" s="3"/>
      <c r="BQ898" s="3"/>
      <c r="BR898" s="3"/>
      <c r="BS898" s="3"/>
      <c r="BT898" s="3"/>
      <c r="BU898" s="3"/>
      <c r="BV898" s="3"/>
      <c r="BW898" s="3"/>
      <c r="BX898" s="3"/>
      <c r="BY898" s="3"/>
      <c r="BZ898" s="3"/>
      <c r="CA898" s="3"/>
      <c r="CB898" s="3"/>
      <c r="CC898" s="3"/>
      <c r="CD898" s="3"/>
      <c r="CE898" s="3"/>
      <c r="CF898" s="3"/>
      <c r="CG898" s="3"/>
      <c r="CH898" s="3"/>
      <c r="CI898" s="3"/>
      <c r="CJ898" s="3"/>
      <c r="CK898" s="3"/>
      <c r="CL898" s="3"/>
      <c r="CM898" s="3"/>
      <c r="CN898" s="3"/>
    </row>
    <row r="899" spans="1:92" x14ac:dyDescent="0.3">
      <c r="A899" s="13"/>
      <c r="B899" s="3"/>
      <c r="C899" s="3"/>
      <c r="D899" s="3"/>
      <c r="E899" s="3"/>
      <c r="F899" s="3"/>
      <c r="G899" s="3"/>
      <c r="H899" s="3"/>
      <c r="I899" s="3"/>
      <c r="J899" s="1"/>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c r="AX899" s="3"/>
      <c r="AY899" s="3"/>
      <c r="AZ899" s="3"/>
      <c r="BA899" s="3"/>
      <c r="BB899" s="3"/>
      <c r="BC899" s="3"/>
      <c r="BD899" s="3"/>
      <c r="BE899" s="3"/>
      <c r="BF899" s="3"/>
      <c r="BG899" s="3"/>
      <c r="BH899" s="3"/>
      <c r="BI899" s="3"/>
      <c r="BJ899" s="3"/>
      <c r="BK899" s="3"/>
      <c r="BL899" s="3"/>
      <c r="BM899" s="3"/>
      <c r="BN899" s="3"/>
      <c r="BO899" s="3"/>
      <c r="BP899" s="3"/>
      <c r="BQ899" s="3"/>
      <c r="BR899" s="3"/>
      <c r="BS899" s="3"/>
      <c r="BT899" s="3"/>
      <c r="BU899" s="3"/>
      <c r="BV899" s="3"/>
      <c r="BW899" s="3"/>
      <c r="BX899" s="3"/>
      <c r="BY899" s="3"/>
      <c r="BZ899" s="3"/>
      <c r="CA899" s="3"/>
      <c r="CB899" s="3"/>
      <c r="CC899" s="3"/>
      <c r="CD899" s="3"/>
      <c r="CE899" s="3"/>
      <c r="CF899" s="3"/>
      <c r="CG899" s="3"/>
      <c r="CH899" s="3"/>
      <c r="CI899" s="3"/>
      <c r="CJ899" s="3"/>
      <c r="CK899" s="3"/>
      <c r="CL899" s="3"/>
      <c r="CM899" s="3"/>
      <c r="CN899" s="3"/>
    </row>
    <row r="900" spans="1:92" x14ac:dyDescent="0.3">
      <c r="A900" s="13"/>
      <c r="B900" s="3"/>
      <c r="C900" s="3"/>
      <c r="D900" s="3"/>
      <c r="E900" s="3"/>
      <c r="F900" s="3"/>
      <c r="G900" s="3"/>
      <c r="H900" s="3"/>
      <c r="I900" s="3"/>
      <c r="J900" s="1"/>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c r="AX900" s="3"/>
      <c r="AY900" s="3"/>
      <c r="AZ900" s="3"/>
      <c r="BA900" s="3"/>
      <c r="BB900" s="3"/>
      <c r="BC900" s="3"/>
      <c r="BD900" s="3"/>
      <c r="BE900" s="3"/>
      <c r="BF900" s="3"/>
      <c r="BG900" s="3"/>
      <c r="BH900" s="3"/>
      <c r="BI900" s="3"/>
      <c r="BJ900" s="3"/>
      <c r="BK900" s="3"/>
      <c r="BL900" s="3"/>
      <c r="BM900" s="3"/>
      <c r="BN900" s="3"/>
      <c r="BO900" s="3"/>
      <c r="BP900" s="3"/>
      <c r="BQ900" s="3"/>
      <c r="BR900" s="3"/>
      <c r="BS900" s="3"/>
      <c r="BT900" s="3"/>
      <c r="BU900" s="3"/>
      <c r="BV900" s="3"/>
      <c r="BW900" s="3"/>
      <c r="BX900" s="3"/>
      <c r="BY900" s="3"/>
      <c r="BZ900" s="3"/>
      <c r="CA900" s="3"/>
      <c r="CB900" s="3"/>
      <c r="CC900" s="3"/>
      <c r="CD900" s="3"/>
      <c r="CE900" s="3"/>
      <c r="CF900" s="3"/>
      <c r="CG900" s="3"/>
      <c r="CH900" s="3"/>
      <c r="CI900" s="3"/>
      <c r="CJ900" s="3"/>
      <c r="CK900" s="3"/>
      <c r="CL900" s="3"/>
      <c r="CM900" s="3"/>
      <c r="CN900" s="3"/>
    </row>
    <row r="901" spans="1:92" x14ac:dyDescent="0.3">
      <c r="A901" s="13"/>
      <c r="B901" s="3"/>
      <c r="C901" s="3"/>
      <c r="D901" s="3"/>
      <c r="E901" s="3"/>
      <c r="F901" s="3"/>
      <c r="G901" s="3"/>
      <c r="H901" s="3"/>
      <c r="I901" s="3"/>
      <c r="J901" s="1"/>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c r="AX901" s="3"/>
      <c r="AY901" s="3"/>
      <c r="AZ901" s="3"/>
      <c r="BA901" s="3"/>
      <c r="BB901" s="3"/>
      <c r="BC901" s="3"/>
      <c r="BD901" s="3"/>
      <c r="BE901" s="3"/>
      <c r="BF901" s="3"/>
      <c r="BG901" s="3"/>
      <c r="BH901" s="3"/>
      <c r="BI901" s="3"/>
      <c r="BJ901" s="3"/>
      <c r="BK901" s="3"/>
      <c r="BL901" s="3"/>
      <c r="BM901" s="3"/>
      <c r="BN901" s="3"/>
      <c r="BO901" s="3"/>
      <c r="BP901" s="3"/>
      <c r="BQ901" s="3"/>
      <c r="BR901" s="3"/>
      <c r="BS901" s="3"/>
      <c r="BT901" s="3"/>
      <c r="BU901" s="3"/>
      <c r="BV901" s="3"/>
      <c r="BW901" s="3"/>
      <c r="BX901" s="3"/>
      <c r="BY901" s="3"/>
      <c r="BZ901" s="3"/>
      <c r="CA901" s="3"/>
      <c r="CB901" s="3"/>
      <c r="CC901" s="3"/>
      <c r="CD901" s="3"/>
      <c r="CE901" s="3"/>
      <c r="CF901" s="3"/>
      <c r="CG901" s="3"/>
      <c r="CH901" s="3"/>
      <c r="CI901" s="3"/>
      <c r="CJ901" s="3"/>
      <c r="CK901" s="3"/>
      <c r="CL901" s="3"/>
      <c r="CM901" s="3"/>
      <c r="CN901" s="3"/>
    </row>
    <row r="902" spans="1:92" x14ac:dyDescent="0.3">
      <c r="A902" s="13"/>
      <c r="B902" s="3"/>
      <c r="C902" s="3"/>
      <c r="D902" s="3"/>
      <c r="E902" s="3"/>
      <c r="F902" s="3"/>
      <c r="G902" s="3"/>
      <c r="H902" s="3"/>
      <c r="I902" s="3"/>
      <c r="J902" s="1"/>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c r="AX902" s="3"/>
      <c r="AY902" s="3"/>
      <c r="AZ902" s="3"/>
      <c r="BA902" s="3"/>
      <c r="BB902" s="3"/>
      <c r="BC902" s="3"/>
      <c r="BD902" s="3"/>
      <c r="BE902" s="3"/>
      <c r="BF902" s="3"/>
      <c r="BG902" s="3"/>
      <c r="BH902" s="3"/>
      <c r="BI902" s="3"/>
      <c r="BJ902" s="3"/>
      <c r="BK902" s="3"/>
      <c r="BL902" s="3"/>
      <c r="BM902" s="3"/>
      <c r="BN902" s="3"/>
      <c r="BO902" s="3"/>
      <c r="BP902" s="3"/>
      <c r="BQ902" s="3"/>
      <c r="BR902" s="3"/>
      <c r="BS902" s="3"/>
      <c r="BT902" s="3"/>
      <c r="BU902" s="3"/>
      <c r="BV902" s="3"/>
      <c r="BW902" s="3"/>
      <c r="BX902" s="3"/>
      <c r="BY902" s="3"/>
      <c r="BZ902" s="3"/>
      <c r="CA902" s="3"/>
      <c r="CB902" s="3"/>
      <c r="CC902" s="3"/>
      <c r="CD902" s="3"/>
      <c r="CE902" s="3"/>
      <c r="CF902" s="3"/>
      <c r="CG902" s="3"/>
      <c r="CH902" s="3"/>
      <c r="CI902" s="3"/>
      <c r="CJ902" s="3"/>
      <c r="CK902" s="3"/>
      <c r="CL902" s="3"/>
      <c r="CM902" s="3"/>
      <c r="CN902" s="3"/>
    </row>
    <row r="903" spans="1:92" x14ac:dyDescent="0.3">
      <c r="A903" s="13"/>
      <c r="B903" s="3"/>
      <c r="C903" s="3"/>
      <c r="D903" s="3"/>
      <c r="E903" s="3"/>
      <c r="F903" s="3"/>
      <c r="G903" s="3"/>
      <c r="H903" s="3"/>
      <c r="I903" s="3"/>
      <c r="J903" s="1"/>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c r="AW903" s="3"/>
      <c r="AX903" s="3"/>
      <c r="AY903" s="3"/>
      <c r="AZ903" s="3"/>
      <c r="BA903" s="3"/>
      <c r="BB903" s="3"/>
      <c r="BC903" s="3"/>
      <c r="BD903" s="3"/>
      <c r="BE903" s="3"/>
      <c r="BF903" s="3"/>
      <c r="BG903" s="3"/>
      <c r="BH903" s="3"/>
      <c r="BI903" s="3"/>
      <c r="BJ903" s="3"/>
      <c r="BK903" s="3"/>
      <c r="BL903" s="3"/>
      <c r="BM903" s="3"/>
      <c r="BN903" s="3"/>
      <c r="BO903" s="3"/>
      <c r="BP903" s="3"/>
      <c r="BQ903" s="3"/>
      <c r="BR903" s="3"/>
      <c r="BS903" s="3"/>
      <c r="BT903" s="3"/>
      <c r="BU903" s="3"/>
      <c r="BV903" s="3"/>
      <c r="BW903" s="3"/>
      <c r="BX903" s="3"/>
      <c r="BY903" s="3"/>
      <c r="BZ903" s="3"/>
      <c r="CA903" s="3"/>
      <c r="CB903" s="3"/>
      <c r="CC903" s="3"/>
      <c r="CD903" s="3"/>
      <c r="CE903" s="3"/>
      <c r="CF903" s="3"/>
      <c r="CG903" s="3"/>
      <c r="CH903" s="3"/>
      <c r="CI903" s="3"/>
      <c r="CJ903" s="3"/>
      <c r="CK903" s="3"/>
      <c r="CL903" s="3"/>
      <c r="CM903" s="3"/>
      <c r="CN903" s="3"/>
    </row>
    <row r="904" spans="1:92" x14ac:dyDescent="0.3">
      <c r="A904" s="13"/>
      <c r="B904" s="3"/>
      <c r="C904" s="3"/>
      <c r="D904" s="3"/>
      <c r="E904" s="3"/>
      <c r="F904" s="3"/>
      <c r="G904" s="3"/>
      <c r="H904" s="3"/>
      <c r="I904" s="3"/>
      <c r="J904" s="1"/>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c r="AW904" s="3"/>
      <c r="AX904" s="3"/>
      <c r="AY904" s="3"/>
      <c r="AZ904" s="3"/>
      <c r="BA904" s="3"/>
      <c r="BB904" s="3"/>
      <c r="BC904" s="3"/>
      <c r="BD904" s="3"/>
      <c r="BE904" s="3"/>
      <c r="BF904" s="3"/>
      <c r="BG904" s="3"/>
      <c r="BH904" s="3"/>
      <c r="BI904" s="3"/>
      <c r="BJ904" s="3"/>
      <c r="BK904" s="3"/>
      <c r="BL904" s="3"/>
      <c r="BM904" s="3"/>
      <c r="BN904" s="3"/>
      <c r="BO904" s="3"/>
      <c r="BP904" s="3"/>
      <c r="BQ904" s="3"/>
      <c r="BR904" s="3"/>
      <c r="BS904" s="3"/>
      <c r="BT904" s="3"/>
      <c r="BU904" s="3"/>
      <c r="BV904" s="3"/>
      <c r="BW904" s="3"/>
      <c r="BX904" s="3"/>
      <c r="BY904" s="3"/>
      <c r="BZ904" s="3"/>
      <c r="CA904" s="3"/>
      <c r="CB904" s="3"/>
      <c r="CC904" s="3"/>
      <c r="CD904" s="3"/>
      <c r="CE904" s="3"/>
      <c r="CF904" s="3"/>
      <c r="CG904" s="3"/>
      <c r="CH904" s="3"/>
      <c r="CI904" s="3"/>
      <c r="CJ904" s="3"/>
      <c r="CK904" s="3"/>
      <c r="CL904" s="3"/>
      <c r="CM904" s="3"/>
      <c r="CN904" s="3"/>
    </row>
    <row r="905" spans="1:92" x14ac:dyDescent="0.3">
      <c r="A905" s="13"/>
      <c r="B905" s="3"/>
      <c r="C905" s="3"/>
      <c r="D905" s="3"/>
      <c r="E905" s="3"/>
      <c r="F905" s="3"/>
      <c r="G905" s="3"/>
      <c r="H905" s="3"/>
      <c r="I905" s="3"/>
      <c r="J905" s="1"/>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c r="AW905" s="3"/>
      <c r="AX905" s="3"/>
      <c r="AY905" s="3"/>
      <c r="AZ905" s="3"/>
      <c r="BA905" s="3"/>
      <c r="BB905" s="3"/>
      <c r="BC905" s="3"/>
      <c r="BD905" s="3"/>
      <c r="BE905" s="3"/>
      <c r="BF905" s="3"/>
      <c r="BG905" s="3"/>
      <c r="BH905" s="3"/>
      <c r="BI905" s="3"/>
      <c r="BJ905" s="3"/>
      <c r="BK905" s="3"/>
      <c r="BL905" s="3"/>
      <c r="BM905" s="3"/>
      <c r="BN905" s="3"/>
      <c r="BO905" s="3"/>
      <c r="BP905" s="3"/>
      <c r="BQ905" s="3"/>
      <c r="BR905" s="3"/>
      <c r="BS905" s="3"/>
      <c r="BT905" s="3"/>
      <c r="BU905" s="3"/>
      <c r="BV905" s="3"/>
      <c r="BW905" s="3"/>
      <c r="BX905" s="3"/>
      <c r="BY905" s="3"/>
      <c r="BZ905" s="3"/>
      <c r="CA905" s="3"/>
      <c r="CB905" s="3"/>
      <c r="CC905" s="3"/>
      <c r="CD905" s="3"/>
      <c r="CE905" s="3"/>
      <c r="CF905" s="3"/>
      <c r="CG905" s="3"/>
      <c r="CH905" s="3"/>
      <c r="CI905" s="3"/>
      <c r="CJ905" s="3"/>
      <c r="CK905" s="3"/>
      <c r="CL905" s="3"/>
      <c r="CM905" s="3"/>
      <c r="CN905" s="3"/>
    </row>
    <row r="906" spans="1:92" x14ac:dyDescent="0.3">
      <c r="A906" s="13"/>
      <c r="B906" s="3"/>
      <c r="C906" s="3"/>
      <c r="D906" s="3"/>
      <c r="E906" s="3"/>
      <c r="F906" s="3"/>
      <c r="G906" s="3"/>
      <c r="H906" s="3"/>
      <c r="I906" s="3"/>
      <c r="J906" s="1"/>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c r="AW906" s="3"/>
      <c r="AX906" s="3"/>
      <c r="AY906" s="3"/>
      <c r="AZ906" s="3"/>
      <c r="BA906" s="3"/>
      <c r="BB906" s="3"/>
      <c r="BC906" s="3"/>
      <c r="BD906" s="3"/>
      <c r="BE906" s="3"/>
      <c r="BF906" s="3"/>
      <c r="BG906" s="3"/>
      <c r="BH906" s="3"/>
      <c r="BI906" s="3"/>
      <c r="BJ906" s="3"/>
      <c r="BK906" s="3"/>
      <c r="BL906" s="3"/>
      <c r="BM906" s="3"/>
      <c r="BN906" s="3"/>
      <c r="BO906" s="3"/>
      <c r="BP906" s="3"/>
      <c r="BQ906" s="3"/>
      <c r="BR906" s="3"/>
      <c r="BS906" s="3"/>
      <c r="BT906" s="3"/>
      <c r="BU906" s="3"/>
      <c r="BV906" s="3"/>
      <c r="BW906" s="3"/>
      <c r="BX906" s="3"/>
      <c r="BY906" s="3"/>
      <c r="BZ906" s="3"/>
      <c r="CA906" s="3"/>
      <c r="CB906" s="3"/>
      <c r="CC906" s="3"/>
      <c r="CD906" s="3"/>
      <c r="CE906" s="3"/>
      <c r="CF906" s="3"/>
      <c r="CG906" s="3"/>
      <c r="CH906" s="3"/>
      <c r="CI906" s="3"/>
      <c r="CJ906" s="3"/>
      <c r="CK906" s="3"/>
      <c r="CL906" s="3"/>
      <c r="CM906" s="3"/>
      <c r="CN906" s="3"/>
    </row>
    <row r="907" spans="1:92" x14ac:dyDescent="0.3">
      <c r="A907" s="13"/>
      <c r="B907" s="3"/>
      <c r="C907" s="3"/>
      <c r="D907" s="3"/>
      <c r="E907" s="3"/>
      <c r="F907" s="3"/>
      <c r="G907" s="3"/>
      <c r="H907" s="3"/>
      <c r="I907" s="3"/>
      <c r="J907" s="1"/>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c r="AW907" s="3"/>
      <c r="AX907" s="3"/>
      <c r="AY907" s="3"/>
      <c r="AZ907" s="3"/>
      <c r="BA907" s="3"/>
      <c r="BB907" s="3"/>
      <c r="BC907" s="3"/>
      <c r="BD907" s="3"/>
      <c r="BE907" s="3"/>
      <c r="BF907" s="3"/>
      <c r="BG907" s="3"/>
      <c r="BH907" s="3"/>
      <c r="BI907" s="3"/>
      <c r="BJ907" s="3"/>
      <c r="BK907" s="3"/>
      <c r="BL907" s="3"/>
      <c r="BM907" s="3"/>
      <c r="BN907" s="3"/>
      <c r="BO907" s="3"/>
      <c r="BP907" s="3"/>
      <c r="BQ907" s="3"/>
      <c r="BR907" s="3"/>
      <c r="BS907" s="3"/>
      <c r="BT907" s="3"/>
      <c r="BU907" s="3"/>
      <c r="BV907" s="3"/>
      <c r="BW907" s="3"/>
      <c r="BX907" s="3"/>
      <c r="BY907" s="3"/>
      <c r="BZ907" s="3"/>
      <c r="CA907" s="3"/>
      <c r="CB907" s="3"/>
      <c r="CC907" s="3"/>
      <c r="CD907" s="3"/>
      <c r="CE907" s="3"/>
      <c r="CF907" s="3"/>
      <c r="CG907" s="3"/>
      <c r="CH907" s="3"/>
      <c r="CI907" s="3"/>
      <c r="CJ907" s="3"/>
      <c r="CK907" s="3"/>
      <c r="CL907" s="3"/>
      <c r="CM907" s="3"/>
      <c r="CN907" s="3"/>
    </row>
    <row r="908" spans="1:92" x14ac:dyDescent="0.3">
      <c r="A908" s="13"/>
      <c r="B908" s="3"/>
      <c r="C908" s="3"/>
      <c r="D908" s="3"/>
      <c r="E908" s="3"/>
      <c r="F908" s="3"/>
      <c r="G908" s="3"/>
      <c r="H908" s="3"/>
      <c r="I908" s="3"/>
      <c r="J908" s="1"/>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c r="AW908" s="3"/>
      <c r="AX908" s="3"/>
      <c r="AY908" s="3"/>
      <c r="AZ908" s="3"/>
      <c r="BA908" s="3"/>
      <c r="BB908" s="3"/>
      <c r="BC908" s="3"/>
      <c r="BD908" s="3"/>
      <c r="BE908" s="3"/>
      <c r="BF908" s="3"/>
      <c r="BG908" s="3"/>
      <c r="BH908" s="3"/>
      <c r="BI908" s="3"/>
      <c r="BJ908" s="3"/>
      <c r="BK908" s="3"/>
      <c r="BL908" s="3"/>
      <c r="BM908" s="3"/>
      <c r="BN908" s="3"/>
      <c r="BO908" s="3"/>
      <c r="BP908" s="3"/>
      <c r="BQ908" s="3"/>
      <c r="BR908" s="3"/>
      <c r="BS908" s="3"/>
      <c r="BT908" s="3"/>
      <c r="BU908" s="3"/>
      <c r="BV908" s="3"/>
      <c r="BW908" s="3"/>
      <c r="BX908" s="3"/>
      <c r="BY908" s="3"/>
      <c r="BZ908" s="3"/>
      <c r="CA908" s="3"/>
      <c r="CB908" s="3"/>
      <c r="CC908" s="3"/>
      <c r="CD908" s="3"/>
      <c r="CE908" s="3"/>
      <c r="CF908" s="3"/>
      <c r="CG908" s="3"/>
      <c r="CH908" s="3"/>
      <c r="CI908" s="3"/>
      <c r="CJ908" s="3"/>
      <c r="CK908" s="3"/>
      <c r="CL908" s="3"/>
      <c r="CM908" s="3"/>
      <c r="CN908" s="3"/>
    </row>
    <row r="909" spans="1:92" x14ac:dyDescent="0.3">
      <c r="A909" s="13"/>
      <c r="B909" s="3"/>
      <c r="C909" s="3"/>
      <c r="D909" s="3"/>
      <c r="E909" s="3"/>
      <c r="F909" s="3"/>
      <c r="G909" s="3"/>
      <c r="H909" s="3"/>
      <c r="I909" s="3"/>
      <c r="J909" s="1"/>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c r="AW909" s="3"/>
      <c r="AX909" s="3"/>
      <c r="AY909" s="3"/>
      <c r="AZ909" s="3"/>
      <c r="BA909" s="3"/>
      <c r="BB909" s="3"/>
      <c r="BC909" s="3"/>
      <c r="BD909" s="3"/>
      <c r="BE909" s="3"/>
      <c r="BF909" s="3"/>
      <c r="BG909" s="3"/>
      <c r="BH909" s="3"/>
      <c r="BI909" s="3"/>
      <c r="BJ909" s="3"/>
      <c r="BK909" s="3"/>
      <c r="BL909" s="3"/>
      <c r="BM909" s="3"/>
      <c r="BN909" s="3"/>
      <c r="BO909" s="3"/>
      <c r="BP909" s="3"/>
      <c r="BQ909" s="3"/>
      <c r="BR909" s="3"/>
      <c r="BS909" s="3"/>
      <c r="BT909" s="3"/>
      <c r="BU909" s="3"/>
      <c r="BV909" s="3"/>
      <c r="BW909" s="3"/>
      <c r="BX909" s="3"/>
      <c r="BY909" s="3"/>
      <c r="BZ909" s="3"/>
      <c r="CA909" s="3"/>
      <c r="CB909" s="3"/>
      <c r="CC909" s="3"/>
      <c r="CD909" s="3"/>
      <c r="CE909" s="3"/>
      <c r="CF909" s="3"/>
      <c r="CG909" s="3"/>
      <c r="CH909" s="3"/>
      <c r="CI909" s="3"/>
      <c r="CJ909" s="3"/>
      <c r="CK909" s="3"/>
      <c r="CL909" s="3"/>
      <c r="CM909" s="3"/>
      <c r="CN909" s="3"/>
    </row>
    <row r="910" spans="1:92" x14ac:dyDescent="0.3">
      <c r="A910" s="13"/>
      <c r="B910" s="3"/>
      <c r="C910" s="3"/>
      <c r="D910" s="3"/>
      <c r="E910" s="3"/>
      <c r="F910" s="3"/>
      <c r="G910" s="3"/>
      <c r="H910" s="3"/>
      <c r="I910" s="3"/>
      <c r="J910" s="1"/>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c r="AW910" s="3"/>
      <c r="AX910" s="3"/>
      <c r="AY910" s="3"/>
      <c r="AZ910" s="3"/>
      <c r="BA910" s="3"/>
      <c r="BB910" s="3"/>
      <c r="BC910" s="3"/>
      <c r="BD910" s="3"/>
      <c r="BE910" s="3"/>
      <c r="BF910" s="3"/>
      <c r="BG910" s="3"/>
      <c r="BH910" s="3"/>
      <c r="BI910" s="3"/>
      <c r="BJ910" s="3"/>
      <c r="BK910" s="3"/>
      <c r="BL910" s="3"/>
      <c r="BM910" s="3"/>
      <c r="BN910" s="3"/>
      <c r="BO910" s="3"/>
      <c r="BP910" s="3"/>
      <c r="BQ910" s="3"/>
      <c r="BR910" s="3"/>
      <c r="BS910" s="3"/>
      <c r="BT910" s="3"/>
      <c r="BU910" s="3"/>
      <c r="BV910" s="3"/>
      <c r="BW910" s="3"/>
      <c r="BX910" s="3"/>
      <c r="BY910" s="3"/>
      <c r="BZ910" s="3"/>
      <c r="CA910" s="3"/>
      <c r="CB910" s="3"/>
      <c r="CC910" s="3"/>
      <c r="CD910" s="3"/>
      <c r="CE910" s="3"/>
      <c r="CF910" s="3"/>
      <c r="CG910" s="3"/>
      <c r="CH910" s="3"/>
      <c r="CI910" s="3"/>
      <c r="CJ910" s="3"/>
      <c r="CK910" s="3"/>
      <c r="CL910" s="3"/>
      <c r="CM910" s="3"/>
      <c r="CN910" s="3"/>
    </row>
    <row r="911" spans="1:92" x14ac:dyDescent="0.3">
      <c r="A911" s="13"/>
      <c r="B911" s="3"/>
      <c r="C911" s="3"/>
      <c r="D911" s="3"/>
      <c r="E911" s="3"/>
      <c r="F911" s="3"/>
      <c r="G911" s="3"/>
      <c r="H911" s="3"/>
      <c r="I911" s="3"/>
      <c r="J911" s="1"/>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c r="AW911" s="3"/>
      <c r="AX911" s="3"/>
      <c r="AY911" s="3"/>
      <c r="AZ911" s="3"/>
      <c r="BA911" s="3"/>
      <c r="BB911" s="3"/>
      <c r="BC911" s="3"/>
      <c r="BD911" s="3"/>
      <c r="BE911" s="3"/>
      <c r="BF911" s="3"/>
      <c r="BG911" s="3"/>
      <c r="BH911" s="3"/>
      <c r="BI911" s="3"/>
      <c r="BJ911" s="3"/>
      <c r="BK911" s="3"/>
      <c r="BL911" s="3"/>
      <c r="BM911" s="3"/>
      <c r="BN911" s="3"/>
      <c r="BO911" s="3"/>
      <c r="BP911" s="3"/>
      <c r="BQ911" s="3"/>
      <c r="BR911" s="3"/>
      <c r="BS911" s="3"/>
      <c r="BT911" s="3"/>
      <c r="BU911" s="3"/>
      <c r="BV911" s="3"/>
      <c r="BW911" s="3"/>
      <c r="BX911" s="3"/>
      <c r="BY911" s="3"/>
      <c r="BZ911" s="3"/>
      <c r="CA911" s="3"/>
      <c r="CB911" s="3"/>
      <c r="CC911" s="3"/>
      <c r="CD911" s="3"/>
      <c r="CE911" s="3"/>
      <c r="CF911" s="3"/>
      <c r="CG911" s="3"/>
      <c r="CH911" s="3"/>
      <c r="CI911" s="3"/>
      <c r="CJ911" s="3"/>
      <c r="CK911" s="3"/>
      <c r="CL911" s="3"/>
      <c r="CM911" s="3"/>
      <c r="CN911" s="3"/>
    </row>
    <row r="912" spans="1:92" x14ac:dyDescent="0.3">
      <c r="A912" s="13"/>
      <c r="B912" s="3"/>
      <c r="C912" s="3"/>
      <c r="D912" s="3"/>
      <c r="E912" s="3"/>
      <c r="F912" s="3"/>
      <c r="G912" s="3"/>
      <c r="H912" s="3"/>
      <c r="I912" s="3"/>
      <c r="J912" s="1"/>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c r="AW912" s="3"/>
      <c r="AX912" s="3"/>
      <c r="AY912" s="3"/>
      <c r="AZ912" s="3"/>
      <c r="BA912" s="3"/>
      <c r="BB912" s="3"/>
      <c r="BC912" s="3"/>
      <c r="BD912" s="3"/>
      <c r="BE912" s="3"/>
      <c r="BF912" s="3"/>
      <c r="BG912" s="3"/>
      <c r="BH912" s="3"/>
      <c r="BI912" s="3"/>
      <c r="BJ912" s="3"/>
      <c r="BK912" s="3"/>
      <c r="BL912" s="3"/>
      <c r="BM912" s="3"/>
      <c r="BN912" s="3"/>
      <c r="BO912" s="3"/>
      <c r="BP912" s="3"/>
      <c r="BQ912" s="3"/>
      <c r="BR912" s="3"/>
      <c r="BS912" s="3"/>
      <c r="BT912" s="3"/>
      <c r="BU912" s="3"/>
      <c r="BV912" s="3"/>
      <c r="BW912" s="3"/>
      <c r="BX912" s="3"/>
      <c r="BY912" s="3"/>
      <c r="BZ912" s="3"/>
      <c r="CA912" s="3"/>
      <c r="CB912" s="3"/>
      <c r="CC912" s="3"/>
      <c r="CD912" s="3"/>
      <c r="CE912" s="3"/>
      <c r="CF912" s="3"/>
      <c r="CG912" s="3"/>
      <c r="CH912" s="3"/>
      <c r="CI912" s="3"/>
      <c r="CJ912" s="3"/>
      <c r="CK912" s="3"/>
      <c r="CL912" s="3"/>
      <c r="CM912" s="3"/>
      <c r="CN912" s="3"/>
    </row>
    <row r="913" spans="1:92" x14ac:dyDescent="0.3">
      <c r="A913" s="13"/>
      <c r="B913" s="3"/>
      <c r="C913" s="3"/>
      <c r="D913" s="3"/>
      <c r="E913" s="3"/>
      <c r="F913" s="3"/>
      <c r="G913" s="3"/>
      <c r="H913" s="3"/>
      <c r="I913" s="3"/>
      <c r="J913" s="1"/>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c r="AW913" s="3"/>
      <c r="AX913" s="3"/>
      <c r="AY913" s="3"/>
      <c r="AZ913" s="3"/>
      <c r="BA913" s="3"/>
      <c r="BB913" s="3"/>
      <c r="BC913" s="3"/>
      <c r="BD913" s="3"/>
      <c r="BE913" s="3"/>
      <c r="BF913" s="3"/>
      <c r="BG913" s="3"/>
      <c r="BH913" s="3"/>
      <c r="BI913" s="3"/>
      <c r="BJ913" s="3"/>
      <c r="BK913" s="3"/>
      <c r="BL913" s="3"/>
      <c r="BM913" s="3"/>
      <c r="BN913" s="3"/>
      <c r="BO913" s="3"/>
      <c r="BP913" s="3"/>
      <c r="BQ913" s="3"/>
      <c r="BR913" s="3"/>
      <c r="BS913" s="3"/>
      <c r="BT913" s="3"/>
      <c r="BU913" s="3"/>
      <c r="BV913" s="3"/>
      <c r="BW913" s="3"/>
      <c r="BX913" s="3"/>
      <c r="BY913" s="3"/>
      <c r="BZ913" s="3"/>
      <c r="CA913" s="3"/>
      <c r="CB913" s="3"/>
      <c r="CC913" s="3"/>
      <c r="CD913" s="3"/>
      <c r="CE913" s="3"/>
      <c r="CF913" s="3"/>
      <c r="CG913" s="3"/>
      <c r="CH913" s="3"/>
      <c r="CI913" s="3"/>
      <c r="CJ913" s="3"/>
      <c r="CK913" s="3"/>
      <c r="CL913" s="3"/>
      <c r="CM913" s="3"/>
      <c r="CN913" s="3"/>
    </row>
    <row r="914" spans="1:92" x14ac:dyDescent="0.3">
      <c r="A914" s="13"/>
      <c r="B914" s="3"/>
      <c r="C914" s="3"/>
      <c r="D914" s="3"/>
      <c r="E914" s="3"/>
      <c r="F914" s="3"/>
      <c r="G914" s="3"/>
      <c r="H914" s="3"/>
      <c r="I914" s="3"/>
      <c r="J914" s="1"/>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c r="AW914" s="3"/>
      <c r="AX914" s="3"/>
      <c r="AY914" s="3"/>
      <c r="AZ914" s="3"/>
      <c r="BA914" s="3"/>
      <c r="BB914" s="3"/>
      <c r="BC914" s="3"/>
      <c r="BD914" s="3"/>
      <c r="BE914" s="3"/>
      <c r="BF914" s="3"/>
      <c r="BG914" s="3"/>
      <c r="BH914" s="3"/>
      <c r="BI914" s="3"/>
      <c r="BJ914" s="3"/>
      <c r="BK914" s="3"/>
      <c r="BL914" s="3"/>
      <c r="BM914" s="3"/>
      <c r="BN914" s="3"/>
      <c r="BO914" s="3"/>
      <c r="BP914" s="3"/>
      <c r="BQ914" s="3"/>
      <c r="BR914" s="3"/>
      <c r="BS914" s="3"/>
      <c r="BT914" s="3"/>
      <c r="BU914" s="3"/>
      <c r="BV914" s="3"/>
      <c r="BW914" s="3"/>
      <c r="BX914" s="3"/>
      <c r="BY914" s="3"/>
      <c r="BZ914" s="3"/>
      <c r="CA914" s="3"/>
      <c r="CB914" s="3"/>
      <c r="CC914" s="3"/>
      <c r="CD914" s="3"/>
      <c r="CE914" s="3"/>
      <c r="CF914" s="3"/>
      <c r="CG914" s="3"/>
      <c r="CH914" s="3"/>
      <c r="CI914" s="3"/>
      <c r="CJ914" s="3"/>
      <c r="CK914" s="3"/>
      <c r="CL914" s="3"/>
      <c r="CM914" s="3"/>
      <c r="CN914" s="3"/>
    </row>
    <row r="915" spans="1:92" x14ac:dyDescent="0.3">
      <c r="A915" s="13"/>
      <c r="B915" s="3"/>
      <c r="C915" s="3"/>
      <c r="D915" s="3"/>
      <c r="E915" s="3"/>
      <c r="F915" s="3"/>
      <c r="G915" s="3"/>
      <c r="H915" s="3"/>
      <c r="I915" s="3"/>
      <c r="J915" s="1"/>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c r="AW915" s="3"/>
      <c r="AX915" s="3"/>
      <c r="AY915" s="3"/>
      <c r="AZ915" s="3"/>
      <c r="BA915" s="3"/>
      <c r="BB915" s="3"/>
      <c r="BC915" s="3"/>
      <c r="BD915" s="3"/>
      <c r="BE915" s="3"/>
      <c r="BF915" s="3"/>
      <c r="BG915" s="3"/>
      <c r="BH915" s="3"/>
      <c r="BI915" s="3"/>
      <c r="BJ915" s="3"/>
      <c r="BK915" s="3"/>
      <c r="BL915" s="3"/>
      <c r="BM915" s="3"/>
      <c r="BN915" s="3"/>
      <c r="BO915" s="3"/>
      <c r="BP915" s="3"/>
      <c r="BQ915" s="3"/>
      <c r="BR915" s="3"/>
      <c r="BS915" s="3"/>
      <c r="BT915" s="3"/>
      <c r="BU915" s="3"/>
      <c r="BV915" s="3"/>
      <c r="BW915" s="3"/>
      <c r="BX915" s="3"/>
      <c r="BY915" s="3"/>
      <c r="BZ915" s="3"/>
      <c r="CA915" s="3"/>
      <c r="CB915" s="3"/>
      <c r="CC915" s="3"/>
      <c r="CD915" s="3"/>
      <c r="CE915" s="3"/>
      <c r="CF915" s="3"/>
      <c r="CG915" s="3"/>
      <c r="CH915" s="3"/>
      <c r="CI915" s="3"/>
      <c r="CJ915" s="3"/>
      <c r="CK915" s="3"/>
      <c r="CL915" s="3"/>
      <c r="CM915" s="3"/>
      <c r="CN915" s="3"/>
    </row>
    <row r="916" spans="1:92" x14ac:dyDescent="0.3">
      <c r="A916" s="13"/>
      <c r="B916" s="3"/>
      <c r="C916" s="3"/>
      <c r="D916" s="3"/>
      <c r="E916" s="3"/>
      <c r="F916" s="3"/>
      <c r="G916" s="3"/>
      <c r="H916" s="3"/>
      <c r="I916" s="3"/>
      <c r="J916" s="1"/>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c r="AW916" s="3"/>
      <c r="AX916" s="3"/>
      <c r="AY916" s="3"/>
      <c r="AZ916" s="3"/>
      <c r="BA916" s="3"/>
      <c r="BB916" s="3"/>
      <c r="BC916" s="3"/>
      <c r="BD916" s="3"/>
      <c r="BE916" s="3"/>
      <c r="BF916" s="3"/>
      <c r="BG916" s="3"/>
      <c r="BH916" s="3"/>
      <c r="BI916" s="3"/>
      <c r="BJ916" s="3"/>
      <c r="BK916" s="3"/>
      <c r="BL916" s="3"/>
      <c r="BM916" s="3"/>
      <c r="BN916" s="3"/>
      <c r="BO916" s="3"/>
      <c r="BP916" s="3"/>
      <c r="BQ916" s="3"/>
      <c r="BR916" s="3"/>
      <c r="BS916" s="3"/>
      <c r="BT916" s="3"/>
      <c r="BU916" s="3"/>
      <c r="BV916" s="3"/>
      <c r="BW916" s="3"/>
      <c r="BX916" s="3"/>
      <c r="BY916" s="3"/>
      <c r="BZ916" s="3"/>
      <c r="CA916" s="3"/>
      <c r="CB916" s="3"/>
      <c r="CC916" s="3"/>
      <c r="CD916" s="3"/>
      <c r="CE916" s="3"/>
      <c r="CF916" s="3"/>
      <c r="CG916" s="3"/>
      <c r="CH916" s="3"/>
      <c r="CI916" s="3"/>
      <c r="CJ916" s="3"/>
      <c r="CK916" s="3"/>
      <c r="CL916" s="3"/>
      <c r="CM916" s="3"/>
      <c r="CN916" s="3"/>
    </row>
    <row r="917" spans="1:92" x14ac:dyDescent="0.3">
      <c r="A917" s="13"/>
      <c r="B917" s="3"/>
      <c r="C917" s="3"/>
      <c r="D917" s="3"/>
      <c r="E917" s="3"/>
      <c r="F917" s="3"/>
      <c r="G917" s="3"/>
      <c r="H917" s="3"/>
      <c r="I917" s="3"/>
      <c r="J917" s="1"/>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c r="AW917" s="3"/>
      <c r="AX917" s="3"/>
      <c r="AY917" s="3"/>
      <c r="AZ917" s="3"/>
      <c r="BA917" s="3"/>
      <c r="BB917" s="3"/>
      <c r="BC917" s="3"/>
      <c r="BD917" s="3"/>
      <c r="BE917" s="3"/>
      <c r="BF917" s="3"/>
      <c r="BG917" s="3"/>
      <c r="BH917" s="3"/>
      <c r="BI917" s="3"/>
      <c r="BJ917" s="3"/>
      <c r="BK917" s="3"/>
      <c r="BL917" s="3"/>
      <c r="BM917" s="3"/>
      <c r="BN917" s="3"/>
      <c r="BO917" s="3"/>
      <c r="BP917" s="3"/>
      <c r="BQ917" s="3"/>
      <c r="BR917" s="3"/>
      <c r="BS917" s="3"/>
      <c r="BT917" s="3"/>
      <c r="BU917" s="3"/>
      <c r="BV917" s="3"/>
      <c r="BW917" s="3"/>
      <c r="BX917" s="3"/>
      <c r="BY917" s="3"/>
      <c r="BZ917" s="3"/>
      <c r="CA917" s="3"/>
      <c r="CB917" s="3"/>
      <c r="CC917" s="3"/>
      <c r="CD917" s="3"/>
      <c r="CE917" s="3"/>
      <c r="CF917" s="3"/>
      <c r="CG917" s="3"/>
      <c r="CH917" s="3"/>
      <c r="CI917" s="3"/>
      <c r="CJ917" s="3"/>
      <c r="CK917" s="3"/>
      <c r="CL917" s="3"/>
      <c r="CM917" s="3"/>
      <c r="CN917" s="3"/>
    </row>
    <row r="918" spans="1:92" x14ac:dyDescent="0.3">
      <c r="A918" s="13"/>
      <c r="B918" s="3"/>
      <c r="C918" s="3"/>
      <c r="D918" s="3"/>
      <c r="E918" s="3"/>
      <c r="F918" s="3"/>
      <c r="G918" s="3"/>
      <c r="H918" s="3"/>
      <c r="I918" s="3"/>
      <c r="J918" s="1"/>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c r="AW918" s="3"/>
      <c r="AX918" s="3"/>
      <c r="AY918" s="3"/>
      <c r="AZ918" s="3"/>
      <c r="BA918" s="3"/>
      <c r="BB918" s="3"/>
      <c r="BC918" s="3"/>
      <c r="BD918" s="3"/>
      <c r="BE918" s="3"/>
      <c r="BF918" s="3"/>
      <c r="BG918" s="3"/>
      <c r="BH918" s="3"/>
      <c r="BI918" s="3"/>
      <c r="BJ918" s="3"/>
      <c r="BK918" s="3"/>
      <c r="BL918" s="3"/>
      <c r="BM918" s="3"/>
      <c r="BN918" s="3"/>
      <c r="BO918" s="3"/>
      <c r="BP918" s="3"/>
      <c r="BQ918" s="3"/>
      <c r="BR918" s="3"/>
      <c r="BS918" s="3"/>
      <c r="BT918" s="3"/>
      <c r="BU918" s="3"/>
      <c r="BV918" s="3"/>
      <c r="BW918" s="3"/>
      <c r="BX918" s="3"/>
      <c r="BY918" s="3"/>
      <c r="BZ918" s="3"/>
      <c r="CA918" s="3"/>
      <c r="CB918" s="3"/>
      <c r="CC918" s="3"/>
      <c r="CD918" s="3"/>
      <c r="CE918" s="3"/>
      <c r="CF918" s="3"/>
      <c r="CG918" s="3"/>
      <c r="CH918" s="3"/>
      <c r="CI918" s="3"/>
      <c r="CJ918" s="3"/>
      <c r="CK918" s="3"/>
      <c r="CL918" s="3"/>
      <c r="CM918" s="3"/>
      <c r="CN918" s="3"/>
    </row>
    <row r="919" spans="1:92" x14ac:dyDescent="0.3">
      <c r="A919" s="13"/>
      <c r="B919" s="3"/>
      <c r="C919" s="3"/>
      <c r="D919" s="3"/>
      <c r="E919" s="3"/>
      <c r="F919" s="3"/>
      <c r="G919" s="3"/>
      <c r="H919" s="3"/>
      <c r="I919" s="3"/>
      <c r="J919" s="1"/>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c r="AW919" s="3"/>
      <c r="AX919" s="3"/>
      <c r="AY919" s="3"/>
      <c r="AZ919" s="3"/>
      <c r="BA919" s="3"/>
      <c r="BB919" s="3"/>
      <c r="BC919" s="3"/>
      <c r="BD919" s="3"/>
      <c r="BE919" s="3"/>
      <c r="BF919" s="3"/>
      <c r="BG919" s="3"/>
      <c r="BH919" s="3"/>
      <c r="BI919" s="3"/>
      <c r="BJ919" s="3"/>
      <c r="BK919" s="3"/>
      <c r="BL919" s="3"/>
      <c r="BM919" s="3"/>
      <c r="BN919" s="3"/>
      <c r="BO919" s="3"/>
      <c r="BP919" s="3"/>
      <c r="BQ919" s="3"/>
      <c r="BR919" s="3"/>
      <c r="BS919" s="3"/>
      <c r="BT919" s="3"/>
      <c r="BU919" s="3"/>
      <c r="BV919" s="3"/>
      <c r="BW919" s="3"/>
      <c r="BX919" s="3"/>
      <c r="BY919" s="3"/>
      <c r="BZ919" s="3"/>
      <c r="CA919" s="3"/>
      <c r="CB919" s="3"/>
      <c r="CC919" s="3"/>
      <c r="CD919" s="3"/>
      <c r="CE919" s="3"/>
      <c r="CF919" s="3"/>
      <c r="CG919" s="3"/>
      <c r="CH919" s="3"/>
      <c r="CI919" s="3"/>
      <c r="CJ919" s="3"/>
      <c r="CK919" s="3"/>
      <c r="CL919" s="3"/>
      <c r="CM919" s="3"/>
      <c r="CN919" s="3"/>
    </row>
    <row r="920" spans="1:92" x14ac:dyDescent="0.3">
      <c r="A920" s="13"/>
      <c r="B920" s="3"/>
      <c r="C920" s="3"/>
      <c r="D920" s="3"/>
      <c r="E920" s="3"/>
      <c r="F920" s="3"/>
      <c r="G920" s="3"/>
      <c r="H920" s="3"/>
      <c r="I920" s="3"/>
      <c r="J920" s="1"/>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c r="AW920" s="3"/>
      <c r="AX920" s="3"/>
      <c r="AY920" s="3"/>
      <c r="AZ920" s="3"/>
      <c r="BA920" s="3"/>
      <c r="BB920" s="3"/>
      <c r="BC920" s="3"/>
      <c r="BD920" s="3"/>
      <c r="BE920" s="3"/>
      <c r="BF920" s="3"/>
      <c r="BG920" s="3"/>
      <c r="BH920" s="3"/>
      <c r="BI920" s="3"/>
      <c r="BJ920" s="3"/>
      <c r="BK920" s="3"/>
      <c r="BL920" s="3"/>
      <c r="BM920" s="3"/>
      <c r="BN920" s="3"/>
      <c r="BO920" s="3"/>
      <c r="BP920" s="3"/>
      <c r="BQ920" s="3"/>
      <c r="BR920" s="3"/>
      <c r="BS920" s="3"/>
      <c r="BT920" s="3"/>
      <c r="BU920" s="3"/>
      <c r="BV920" s="3"/>
      <c r="BW920" s="3"/>
      <c r="BX920" s="3"/>
      <c r="BY920" s="3"/>
      <c r="BZ920" s="3"/>
      <c r="CA920" s="3"/>
      <c r="CB920" s="3"/>
      <c r="CC920" s="3"/>
      <c r="CD920" s="3"/>
      <c r="CE920" s="3"/>
      <c r="CF920" s="3"/>
      <c r="CG920" s="3"/>
      <c r="CH920" s="3"/>
      <c r="CI920" s="3"/>
      <c r="CJ920" s="3"/>
      <c r="CK920" s="3"/>
      <c r="CL920" s="3"/>
      <c r="CM920" s="3"/>
      <c r="CN920" s="3"/>
    </row>
    <row r="921" spans="1:92" x14ac:dyDescent="0.3">
      <c r="A921" s="13"/>
      <c r="B921" s="3"/>
      <c r="C921" s="3"/>
      <c r="D921" s="3"/>
      <c r="E921" s="3"/>
      <c r="F921" s="3"/>
      <c r="G921" s="3"/>
      <c r="H921" s="3"/>
      <c r="I921" s="3"/>
      <c r="J921" s="1"/>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c r="AW921" s="3"/>
      <c r="AX921" s="3"/>
      <c r="AY921" s="3"/>
      <c r="AZ921" s="3"/>
      <c r="BA921" s="3"/>
      <c r="BB921" s="3"/>
      <c r="BC921" s="3"/>
      <c r="BD921" s="3"/>
      <c r="BE921" s="3"/>
      <c r="BF921" s="3"/>
      <c r="BG921" s="3"/>
      <c r="BH921" s="3"/>
      <c r="BI921" s="3"/>
      <c r="BJ921" s="3"/>
      <c r="BK921" s="3"/>
      <c r="BL921" s="3"/>
      <c r="BM921" s="3"/>
      <c r="BN921" s="3"/>
      <c r="BO921" s="3"/>
      <c r="BP921" s="3"/>
      <c r="BQ921" s="3"/>
      <c r="BR921" s="3"/>
      <c r="BS921" s="3"/>
      <c r="BT921" s="3"/>
      <c r="BU921" s="3"/>
      <c r="BV921" s="3"/>
      <c r="BW921" s="3"/>
      <c r="BX921" s="3"/>
      <c r="BY921" s="3"/>
      <c r="BZ921" s="3"/>
      <c r="CA921" s="3"/>
      <c r="CB921" s="3"/>
      <c r="CC921" s="3"/>
      <c r="CD921" s="3"/>
      <c r="CE921" s="3"/>
      <c r="CF921" s="3"/>
      <c r="CG921" s="3"/>
      <c r="CH921" s="3"/>
      <c r="CI921" s="3"/>
      <c r="CJ921" s="3"/>
      <c r="CK921" s="3"/>
      <c r="CL921" s="3"/>
      <c r="CM921" s="3"/>
      <c r="CN921" s="3"/>
    </row>
    <row r="922" spans="1:92" x14ac:dyDescent="0.3">
      <c r="A922" s="13"/>
      <c r="B922" s="3"/>
      <c r="C922" s="3"/>
      <c r="D922" s="3"/>
      <c r="E922" s="3"/>
      <c r="F922" s="3"/>
      <c r="G922" s="3"/>
      <c r="H922" s="3"/>
      <c r="I922" s="3"/>
      <c r="J922" s="1"/>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c r="AW922" s="3"/>
      <c r="AX922" s="3"/>
      <c r="AY922" s="3"/>
      <c r="AZ922" s="3"/>
      <c r="BA922" s="3"/>
      <c r="BB922" s="3"/>
      <c r="BC922" s="3"/>
      <c r="BD922" s="3"/>
      <c r="BE922" s="3"/>
      <c r="BF922" s="3"/>
      <c r="BG922" s="3"/>
      <c r="BH922" s="3"/>
      <c r="BI922" s="3"/>
      <c r="BJ922" s="3"/>
      <c r="BK922" s="3"/>
      <c r="BL922" s="3"/>
      <c r="BM922" s="3"/>
      <c r="BN922" s="3"/>
      <c r="BO922" s="3"/>
      <c r="BP922" s="3"/>
      <c r="BQ922" s="3"/>
      <c r="BR922" s="3"/>
      <c r="BS922" s="3"/>
      <c r="BT922" s="3"/>
      <c r="BU922" s="3"/>
      <c r="BV922" s="3"/>
      <c r="BW922" s="3"/>
      <c r="BX922" s="3"/>
      <c r="BY922" s="3"/>
      <c r="BZ922" s="3"/>
      <c r="CA922" s="3"/>
      <c r="CB922" s="3"/>
      <c r="CC922" s="3"/>
      <c r="CD922" s="3"/>
      <c r="CE922" s="3"/>
      <c r="CF922" s="3"/>
      <c r="CG922" s="3"/>
      <c r="CH922" s="3"/>
      <c r="CI922" s="3"/>
      <c r="CJ922" s="3"/>
      <c r="CK922" s="3"/>
      <c r="CL922" s="3"/>
      <c r="CM922" s="3"/>
      <c r="CN922" s="3"/>
    </row>
    <row r="923" spans="1:92" x14ac:dyDescent="0.3">
      <c r="A923" s="13"/>
      <c r="B923" s="3"/>
      <c r="C923" s="3"/>
      <c r="D923" s="3"/>
      <c r="E923" s="3"/>
      <c r="F923" s="3"/>
      <c r="G923" s="3"/>
      <c r="H923" s="3"/>
      <c r="I923" s="3"/>
      <c r="J923" s="1"/>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c r="AW923" s="3"/>
      <c r="AX923" s="3"/>
      <c r="AY923" s="3"/>
      <c r="AZ923" s="3"/>
      <c r="BA923" s="3"/>
      <c r="BB923" s="3"/>
      <c r="BC923" s="3"/>
      <c r="BD923" s="3"/>
      <c r="BE923" s="3"/>
      <c r="BF923" s="3"/>
      <c r="BG923" s="3"/>
      <c r="BH923" s="3"/>
      <c r="BI923" s="3"/>
      <c r="BJ923" s="3"/>
      <c r="BK923" s="3"/>
      <c r="BL923" s="3"/>
      <c r="BM923" s="3"/>
      <c r="BN923" s="3"/>
      <c r="BO923" s="3"/>
      <c r="BP923" s="3"/>
      <c r="BQ923" s="3"/>
      <c r="BR923" s="3"/>
      <c r="BS923" s="3"/>
      <c r="BT923" s="3"/>
      <c r="BU923" s="3"/>
      <c r="BV923" s="3"/>
      <c r="BW923" s="3"/>
      <c r="BX923" s="3"/>
      <c r="BY923" s="3"/>
      <c r="BZ923" s="3"/>
      <c r="CA923" s="3"/>
      <c r="CB923" s="3"/>
      <c r="CC923" s="3"/>
      <c r="CD923" s="3"/>
      <c r="CE923" s="3"/>
      <c r="CF923" s="3"/>
      <c r="CG923" s="3"/>
      <c r="CH923" s="3"/>
      <c r="CI923" s="3"/>
      <c r="CJ923" s="3"/>
      <c r="CK923" s="3"/>
      <c r="CL923" s="3"/>
      <c r="CM923" s="3"/>
      <c r="CN923" s="3"/>
    </row>
    <row r="924" spans="1:92" x14ac:dyDescent="0.3">
      <c r="A924" s="13"/>
      <c r="B924" s="3"/>
      <c r="C924" s="3"/>
      <c r="D924" s="3"/>
      <c r="E924" s="3"/>
      <c r="F924" s="3"/>
      <c r="G924" s="3"/>
      <c r="H924" s="3"/>
      <c r="I924" s="3"/>
      <c r="J924" s="1"/>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c r="AW924" s="3"/>
      <c r="AX924" s="3"/>
      <c r="AY924" s="3"/>
      <c r="AZ924" s="3"/>
      <c r="BA924" s="3"/>
      <c r="BB924" s="3"/>
      <c r="BC924" s="3"/>
      <c r="BD924" s="3"/>
      <c r="BE924" s="3"/>
      <c r="BF924" s="3"/>
      <c r="BG924" s="3"/>
      <c r="BH924" s="3"/>
      <c r="BI924" s="3"/>
      <c r="BJ924" s="3"/>
      <c r="BK924" s="3"/>
      <c r="BL924" s="3"/>
      <c r="BM924" s="3"/>
      <c r="BN924" s="3"/>
      <c r="BO924" s="3"/>
      <c r="BP924" s="3"/>
      <c r="BQ924" s="3"/>
      <c r="BR924" s="3"/>
      <c r="BS924" s="3"/>
      <c r="BT924" s="3"/>
      <c r="BU924" s="3"/>
      <c r="BV924" s="3"/>
      <c r="BW924" s="3"/>
      <c r="BX924" s="3"/>
      <c r="BY924" s="3"/>
      <c r="BZ924" s="3"/>
      <c r="CA924" s="3"/>
      <c r="CB924" s="3"/>
      <c r="CC924" s="3"/>
      <c r="CD924" s="3"/>
      <c r="CE924" s="3"/>
      <c r="CF924" s="3"/>
      <c r="CG924" s="3"/>
      <c r="CH924" s="3"/>
      <c r="CI924" s="3"/>
      <c r="CJ924" s="3"/>
      <c r="CK924" s="3"/>
      <c r="CL924" s="3"/>
      <c r="CM924" s="3"/>
      <c r="CN924" s="3"/>
    </row>
    <row r="925" spans="1:92" x14ac:dyDescent="0.3">
      <c r="A925" s="13"/>
      <c r="B925" s="3"/>
      <c r="C925" s="3"/>
      <c r="D925" s="3"/>
      <c r="E925" s="3"/>
      <c r="F925" s="3"/>
      <c r="G925" s="3"/>
      <c r="H925" s="3"/>
      <c r="I925" s="3"/>
      <c r="J925" s="1"/>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c r="AW925" s="3"/>
      <c r="AX925" s="3"/>
      <c r="AY925" s="3"/>
      <c r="AZ925" s="3"/>
      <c r="BA925" s="3"/>
      <c r="BB925" s="3"/>
      <c r="BC925" s="3"/>
      <c r="BD925" s="3"/>
      <c r="BE925" s="3"/>
      <c r="BF925" s="3"/>
      <c r="BG925" s="3"/>
      <c r="BH925" s="3"/>
      <c r="BI925" s="3"/>
      <c r="BJ925" s="3"/>
      <c r="BK925" s="3"/>
      <c r="BL925" s="3"/>
      <c r="BM925" s="3"/>
      <c r="BN925" s="3"/>
      <c r="BO925" s="3"/>
      <c r="BP925" s="3"/>
      <c r="BQ925" s="3"/>
      <c r="BR925" s="3"/>
      <c r="BS925" s="3"/>
      <c r="BT925" s="3"/>
      <c r="BU925" s="3"/>
      <c r="BV925" s="3"/>
      <c r="BW925" s="3"/>
      <c r="BX925" s="3"/>
      <c r="BY925" s="3"/>
      <c r="BZ925" s="3"/>
      <c r="CA925" s="3"/>
      <c r="CB925" s="3"/>
      <c r="CC925" s="3"/>
      <c r="CD925" s="3"/>
      <c r="CE925" s="3"/>
      <c r="CF925" s="3"/>
      <c r="CG925" s="3"/>
      <c r="CH925" s="3"/>
      <c r="CI925" s="3"/>
      <c r="CJ925" s="3"/>
      <c r="CK925" s="3"/>
      <c r="CL925" s="3"/>
      <c r="CM925" s="3"/>
      <c r="CN925" s="3"/>
    </row>
    <row r="926" spans="1:92" x14ac:dyDescent="0.3">
      <c r="A926" s="13"/>
      <c r="B926" s="3"/>
      <c r="C926" s="3"/>
      <c r="D926" s="3"/>
      <c r="E926" s="3"/>
      <c r="F926" s="3"/>
      <c r="G926" s="3"/>
      <c r="H926" s="3"/>
      <c r="I926" s="3"/>
      <c r="J926" s="1"/>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c r="AW926" s="3"/>
      <c r="AX926" s="3"/>
      <c r="AY926" s="3"/>
      <c r="AZ926" s="3"/>
      <c r="BA926" s="3"/>
      <c r="BB926" s="3"/>
      <c r="BC926" s="3"/>
      <c r="BD926" s="3"/>
      <c r="BE926" s="3"/>
      <c r="BF926" s="3"/>
      <c r="BG926" s="3"/>
      <c r="BH926" s="3"/>
      <c r="BI926" s="3"/>
      <c r="BJ926" s="3"/>
      <c r="BK926" s="3"/>
      <c r="BL926" s="3"/>
      <c r="BM926" s="3"/>
      <c r="BN926" s="3"/>
      <c r="BO926" s="3"/>
      <c r="BP926" s="3"/>
      <c r="BQ926" s="3"/>
      <c r="BR926" s="3"/>
      <c r="BS926" s="3"/>
      <c r="BT926" s="3"/>
      <c r="BU926" s="3"/>
      <c r="BV926" s="3"/>
      <c r="BW926" s="3"/>
      <c r="BX926" s="3"/>
      <c r="BY926" s="3"/>
      <c r="BZ926" s="3"/>
      <c r="CA926" s="3"/>
      <c r="CB926" s="3"/>
      <c r="CC926" s="3"/>
      <c r="CD926" s="3"/>
      <c r="CE926" s="3"/>
      <c r="CF926" s="3"/>
      <c r="CG926" s="3"/>
      <c r="CH926" s="3"/>
      <c r="CI926" s="3"/>
      <c r="CJ926" s="3"/>
      <c r="CK926" s="3"/>
      <c r="CL926" s="3"/>
      <c r="CM926" s="3"/>
      <c r="CN926" s="3"/>
    </row>
    <row r="927" spans="1:92" x14ac:dyDescent="0.3">
      <c r="A927" s="13"/>
      <c r="B927" s="3"/>
      <c r="C927" s="3"/>
      <c r="D927" s="3"/>
      <c r="E927" s="3"/>
      <c r="F927" s="3"/>
      <c r="G927" s="3"/>
      <c r="H927" s="3"/>
      <c r="I927" s="3"/>
      <c r="J927" s="1"/>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c r="AW927" s="3"/>
      <c r="AX927" s="3"/>
      <c r="AY927" s="3"/>
      <c r="AZ927" s="3"/>
      <c r="BA927" s="3"/>
      <c r="BB927" s="3"/>
      <c r="BC927" s="3"/>
      <c r="BD927" s="3"/>
      <c r="BE927" s="3"/>
      <c r="BF927" s="3"/>
      <c r="BG927" s="3"/>
      <c r="BH927" s="3"/>
      <c r="BI927" s="3"/>
      <c r="BJ927" s="3"/>
      <c r="BK927" s="3"/>
      <c r="BL927" s="3"/>
      <c r="BM927" s="3"/>
      <c r="BN927" s="3"/>
      <c r="BO927" s="3"/>
      <c r="BP927" s="3"/>
      <c r="BQ927" s="3"/>
      <c r="BR927" s="3"/>
      <c r="BS927" s="3"/>
      <c r="BT927" s="3"/>
      <c r="BU927" s="3"/>
      <c r="BV927" s="3"/>
      <c r="BW927" s="3"/>
      <c r="BX927" s="3"/>
      <c r="BY927" s="3"/>
      <c r="BZ927" s="3"/>
      <c r="CA927" s="3"/>
      <c r="CB927" s="3"/>
      <c r="CC927" s="3"/>
      <c r="CD927" s="3"/>
      <c r="CE927" s="3"/>
      <c r="CF927" s="3"/>
      <c r="CG927" s="3"/>
      <c r="CH927" s="3"/>
      <c r="CI927" s="3"/>
      <c r="CJ927" s="3"/>
      <c r="CK927" s="3"/>
      <c r="CL927" s="3"/>
      <c r="CM927" s="3"/>
      <c r="CN927" s="3"/>
    </row>
    <row r="928" spans="1:92" x14ac:dyDescent="0.3">
      <c r="A928" s="13"/>
      <c r="B928" s="3"/>
      <c r="C928" s="3"/>
      <c r="D928" s="3"/>
      <c r="E928" s="3"/>
      <c r="F928" s="3"/>
      <c r="G928" s="3"/>
      <c r="H928" s="3"/>
      <c r="I928" s="3"/>
      <c r="J928" s="1"/>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c r="AW928" s="3"/>
      <c r="AX928" s="3"/>
      <c r="AY928" s="3"/>
      <c r="AZ928" s="3"/>
      <c r="BA928" s="3"/>
      <c r="BB928" s="3"/>
      <c r="BC928" s="3"/>
      <c r="BD928" s="3"/>
      <c r="BE928" s="3"/>
      <c r="BF928" s="3"/>
      <c r="BG928" s="3"/>
      <c r="BH928" s="3"/>
      <c r="BI928" s="3"/>
      <c r="BJ928" s="3"/>
      <c r="BK928" s="3"/>
      <c r="BL928" s="3"/>
      <c r="BM928" s="3"/>
      <c r="BN928" s="3"/>
      <c r="BO928" s="3"/>
      <c r="BP928" s="3"/>
      <c r="BQ928" s="3"/>
      <c r="BR928" s="3"/>
      <c r="BS928" s="3"/>
      <c r="BT928" s="3"/>
      <c r="BU928" s="3"/>
      <c r="BV928" s="3"/>
      <c r="BW928" s="3"/>
      <c r="BX928" s="3"/>
      <c r="BY928" s="3"/>
      <c r="BZ928" s="3"/>
      <c r="CA928" s="3"/>
      <c r="CB928" s="3"/>
      <c r="CC928" s="3"/>
      <c r="CD928" s="3"/>
      <c r="CE928" s="3"/>
      <c r="CF928" s="3"/>
      <c r="CG928" s="3"/>
      <c r="CH928" s="3"/>
      <c r="CI928" s="3"/>
      <c r="CJ928" s="3"/>
      <c r="CK928" s="3"/>
      <c r="CL928" s="3"/>
      <c r="CM928" s="3"/>
      <c r="CN928" s="3"/>
    </row>
    <row r="929" spans="1:92" x14ac:dyDescent="0.3">
      <c r="A929" s="13"/>
      <c r="B929" s="3"/>
      <c r="C929" s="3"/>
      <c r="D929" s="3"/>
      <c r="E929" s="3"/>
      <c r="F929" s="3"/>
      <c r="G929" s="3"/>
      <c r="H929" s="3"/>
      <c r="I929" s="3"/>
      <c r="J929" s="1"/>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c r="AW929" s="3"/>
      <c r="AX929" s="3"/>
      <c r="AY929" s="3"/>
      <c r="AZ929" s="3"/>
      <c r="BA929" s="3"/>
      <c r="BB929" s="3"/>
      <c r="BC929" s="3"/>
      <c r="BD929" s="3"/>
      <c r="BE929" s="3"/>
      <c r="BF929" s="3"/>
      <c r="BG929" s="3"/>
      <c r="BH929" s="3"/>
      <c r="BI929" s="3"/>
      <c r="BJ929" s="3"/>
      <c r="BK929" s="3"/>
      <c r="BL929" s="3"/>
      <c r="BM929" s="3"/>
      <c r="BN929" s="3"/>
      <c r="BO929" s="3"/>
      <c r="BP929" s="3"/>
      <c r="BQ929" s="3"/>
      <c r="BR929" s="3"/>
      <c r="BS929" s="3"/>
      <c r="BT929" s="3"/>
      <c r="BU929" s="3"/>
      <c r="BV929" s="3"/>
      <c r="BW929" s="3"/>
      <c r="BX929" s="3"/>
      <c r="BY929" s="3"/>
      <c r="BZ929" s="3"/>
      <c r="CA929" s="3"/>
      <c r="CB929" s="3"/>
      <c r="CC929" s="3"/>
      <c r="CD929" s="3"/>
      <c r="CE929" s="3"/>
      <c r="CF929" s="3"/>
      <c r="CG929" s="3"/>
      <c r="CH929" s="3"/>
      <c r="CI929" s="3"/>
      <c r="CJ929" s="3"/>
      <c r="CK929" s="3"/>
      <c r="CL929" s="3"/>
      <c r="CM929" s="3"/>
      <c r="CN929" s="3"/>
    </row>
    <row r="930" spans="1:92" x14ac:dyDescent="0.3">
      <c r="A930" s="13"/>
      <c r="B930" s="3"/>
      <c r="C930" s="3"/>
      <c r="D930" s="3"/>
      <c r="E930" s="3"/>
      <c r="F930" s="3"/>
      <c r="G930" s="3"/>
      <c r="H930" s="3"/>
      <c r="I930" s="3"/>
      <c r="J930" s="1"/>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c r="AW930" s="3"/>
      <c r="AX930" s="3"/>
      <c r="AY930" s="3"/>
      <c r="AZ930" s="3"/>
      <c r="BA930" s="3"/>
      <c r="BB930" s="3"/>
      <c r="BC930" s="3"/>
      <c r="BD930" s="3"/>
      <c r="BE930" s="3"/>
      <c r="BF930" s="3"/>
      <c r="BG930" s="3"/>
      <c r="BH930" s="3"/>
      <c r="BI930" s="3"/>
      <c r="BJ930" s="3"/>
      <c r="BK930" s="3"/>
      <c r="BL930" s="3"/>
      <c r="BM930" s="3"/>
      <c r="BN930" s="3"/>
      <c r="BO930" s="3"/>
      <c r="BP930" s="3"/>
      <c r="BQ930" s="3"/>
      <c r="BR930" s="3"/>
      <c r="BS930" s="3"/>
      <c r="BT930" s="3"/>
      <c r="BU930" s="3"/>
      <c r="BV930" s="3"/>
      <c r="BW930" s="3"/>
      <c r="BX930" s="3"/>
      <c r="BY930" s="3"/>
      <c r="BZ930" s="3"/>
      <c r="CA930" s="3"/>
      <c r="CB930" s="3"/>
      <c r="CC930" s="3"/>
      <c r="CD930" s="3"/>
      <c r="CE930" s="3"/>
      <c r="CF930" s="3"/>
      <c r="CG930" s="3"/>
      <c r="CH930" s="3"/>
      <c r="CI930" s="3"/>
      <c r="CJ930" s="3"/>
      <c r="CK930" s="3"/>
      <c r="CL930" s="3"/>
      <c r="CM930" s="3"/>
      <c r="CN930" s="3"/>
    </row>
    <row r="931" spans="1:92" x14ac:dyDescent="0.3">
      <c r="A931" s="13"/>
      <c r="B931" s="3"/>
      <c r="C931" s="3"/>
      <c r="D931" s="3"/>
      <c r="E931" s="3"/>
      <c r="F931" s="3"/>
      <c r="G931" s="3"/>
      <c r="H931" s="3"/>
      <c r="I931" s="3"/>
      <c r="J931" s="1"/>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c r="AW931" s="3"/>
      <c r="AX931" s="3"/>
      <c r="AY931" s="3"/>
      <c r="AZ931" s="3"/>
      <c r="BA931" s="3"/>
      <c r="BB931" s="3"/>
      <c r="BC931" s="3"/>
      <c r="BD931" s="3"/>
      <c r="BE931" s="3"/>
      <c r="BF931" s="3"/>
      <c r="BG931" s="3"/>
      <c r="BH931" s="3"/>
      <c r="BI931" s="3"/>
      <c r="BJ931" s="3"/>
      <c r="BK931" s="3"/>
      <c r="BL931" s="3"/>
      <c r="BM931" s="3"/>
      <c r="BN931" s="3"/>
      <c r="BO931" s="3"/>
      <c r="BP931" s="3"/>
      <c r="BQ931" s="3"/>
      <c r="BR931" s="3"/>
      <c r="BS931" s="3"/>
      <c r="BT931" s="3"/>
      <c r="BU931" s="3"/>
      <c r="BV931" s="3"/>
      <c r="BW931" s="3"/>
      <c r="BX931" s="3"/>
      <c r="BY931" s="3"/>
      <c r="BZ931" s="3"/>
      <c r="CA931" s="3"/>
      <c r="CB931" s="3"/>
      <c r="CC931" s="3"/>
      <c r="CD931" s="3"/>
      <c r="CE931" s="3"/>
      <c r="CF931" s="3"/>
      <c r="CG931" s="3"/>
      <c r="CH931" s="3"/>
      <c r="CI931" s="3"/>
      <c r="CJ931" s="3"/>
      <c r="CK931" s="3"/>
      <c r="CL931" s="3"/>
      <c r="CM931" s="3"/>
      <c r="CN931" s="3"/>
    </row>
    <row r="932" spans="1:92" x14ac:dyDescent="0.3">
      <c r="A932" s="13"/>
      <c r="B932" s="3"/>
      <c r="C932" s="3"/>
      <c r="D932" s="3"/>
      <c r="E932" s="3"/>
      <c r="F932" s="3"/>
      <c r="G932" s="3"/>
      <c r="H932" s="3"/>
      <c r="I932" s="3"/>
      <c r="J932" s="1"/>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c r="AW932" s="3"/>
      <c r="AX932" s="3"/>
      <c r="AY932" s="3"/>
      <c r="AZ932" s="3"/>
      <c r="BA932" s="3"/>
      <c r="BB932" s="3"/>
      <c r="BC932" s="3"/>
      <c r="BD932" s="3"/>
      <c r="BE932" s="3"/>
      <c r="BF932" s="3"/>
      <c r="BG932" s="3"/>
      <c r="BH932" s="3"/>
      <c r="BI932" s="3"/>
      <c r="BJ932" s="3"/>
      <c r="BK932" s="3"/>
      <c r="BL932" s="3"/>
      <c r="BM932" s="3"/>
      <c r="BN932" s="3"/>
      <c r="BO932" s="3"/>
      <c r="BP932" s="3"/>
      <c r="BQ932" s="3"/>
      <c r="BR932" s="3"/>
      <c r="BS932" s="3"/>
      <c r="BT932" s="3"/>
      <c r="BU932" s="3"/>
      <c r="BV932" s="3"/>
      <c r="BW932" s="3"/>
      <c r="BX932" s="3"/>
      <c r="BY932" s="3"/>
      <c r="BZ932" s="3"/>
      <c r="CA932" s="3"/>
      <c r="CB932" s="3"/>
      <c r="CC932" s="3"/>
      <c r="CD932" s="3"/>
      <c r="CE932" s="3"/>
      <c r="CF932" s="3"/>
      <c r="CG932" s="3"/>
      <c r="CH932" s="3"/>
      <c r="CI932" s="3"/>
      <c r="CJ932" s="3"/>
      <c r="CK932" s="3"/>
      <c r="CL932" s="3"/>
      <c r="CM932" s="3"/>
      <c r="CN932" s="3"/>
    </row>
    <row r="933" spans="1:92" x14ac:dyDescent="0.3">
      <c r="A933" s="13"/>
      <c r="B933" s="3"/>
      <c r="C933" s="3"/>
      <c r="D933" s="3"/>
      <c r="E933" s="3"/>
      <c r="F933" s="3"/>
      <c r="G933" s="3"/>
      <c r="H933" s="3"/>
      <c r="I933" s="3"/>
      <c r="J933" s="1"/>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c r="AU933" s="3"/>
      <c r="AV933" s="3"/>
      <c r="AW933" s="3"/>
      <c r="AX933" s="3"/>
      <c r="AY933" s="3"/>
      <c r="AZ933" s="3"/>
      <c r="BA933" s="3"/>
      <c r="BB933" s="3"/>
      <c r="BC933" s="3"/>
      <c r="BD933" s="3"/>
      <c r="BE933" s="3"/>
      <c r="BF933" s="3"/>
      <c r="BG933" s="3"/>
      <c r="BH933" s="3"/>
      <c r="BI933" s="3"/>
      <c r="BJ933" s="3"/>
      <c r="BK933" s="3"/>
      <c r="BL933" s="3"/>
      <c r="BM933" s="3"/>
      <c r="BN933" s="3"/>
      <c r="BO933" s="3"/>
      <c r="BP933" s="3"/>
      <c r="BQ933" s="3"/>
      <c r="BR933" s="3"/>
      <c r="BS933" s="3"/>
      <c r="BT933" s="3"/>
      <c r="BU933" s="3"/>
      <c r="BV933" s="3"/>
      <c r="BW933" s="3"/>
      <c r="BX933" s="3"/>
      <c r="BY933" s="3"/>
      <c r="BZ933" s="3"/>
      <c r="CA933" s="3"/>
      <c r="CB933" s="3"/>
      <c r="CC933" s="3"/>
      <c r="CD933" s="3"/>
      <c r="CE933" s="3"/>
      <c r="CF933" s="3"/>
      <c r="CG933" s="3"/>
      <c r="CH933" s="3"/>
      <c r="CI933" s="3"/>
      <c r="CJ933" s="3"/>
      <c r="CK933" s="3"/>
      <c r="CL933" s="3"/>
      <c r="CM933" s="3"/>
      <c r="CN933" s="3"/>
    </row>
    <row r="934" spans="1:92" x14ac:dyDescent="0.3">
      <c r="A934" s="13"/>
      <c r="B934" s="3"/>
      <c r="C934" s="3"/>
      <c r="D934" s="3"/>
      <c r="E934" s="3"/>
      <c r="F934" s="3"/>
      <c r="G934" s="3"/>
      <c r="H934" s="3"/>
      <c r="I934" s="3"/>
      <c r="J934" s="1"/>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c r="AU934" s="3"/>
      <c r="AV934" s="3"/>
      <c r="AW934" s="3"/>
      <c r="AX934" s="3"/>
      <c r="AY934" s="3"/>
      <c r="AZ934" s="3"/>
      <c r="BA934" s="3"/>
      <c r="BB934" s="3"/>
      <c r="BC934" s="3"/>
      <c r="BD934" s="3"/>
      <c r="BE934" s="3"/>
      <c r="BF934" s="3"/>
      <c r="BG934" s="3"/>
      <c r="BH934" s="3"/>
      <c r="BI934" s="3"/>
      <c r="BJ934" s="3"/>
      <c r="BK934" s="3"/>
      <c r="BL934" s="3"/>
      <c r="BM934" s="3"/>
      <c r="BN934" s="3"/>
      <c r="BO934" s="3"/>
      <c r="BP934" s="3"/>
      <c r="BQ934" s="3"/>
      <c r="BR934" s="3"/>
      <c r="BS934" s="3"/>
      <c r="BT934" s="3"/>
      <c r="BU934" s="3"/>
      <c r="BV934" s="3"/>
      <c r="BW934" s="3"/>
      <c r="BX934" s="3"/>
      <c r="BY934" s="3"/>
      <c r="BZ934" s="3"/>
      <c r="CA934" s="3"/>
      <c r="CB934" s="3"/>
      <c r="CC934" s="3"/>
      <c r="CD934" s="3"/>
      <c r="CE934" s="3"/>
      <c r="CF934" s="3"/>
      <c r="CG934" s="3"/>
      <c r="CH934" s="3"/>
      <c r="CI934" s="3"/>
      <c r="CJ934" s="3"/>
      <c r="CK934" s="3"/>
      <c r="CL934" s="3"/>
      <c r="CM934" s="3"/>
      <c r="CN934" s="3"/>
    </row>
    <row r="935" spans="1:92" x14ac:dyDescent="0.3">
      <c r="A935" s="13"/>
      <c r="B935" s="3"/>
      <c r="C935" s="3"/>
      <c r="D935" s="3"/>
      <c r="E935" s="3"/>
      <c r="F935" s="3"/>
      <c r="G935" s="3"/>
      <c r="H935" s="3"/>
      <c r="I935" s="3"/>
      <c r="J935" s="1"/>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c r="AU935" s="3"/>
      <c r="AV935" s="3"/>
      <c r="AW935" s="3"/>
      <c r="AX935" s="3"/>
      <c r="AY935" s="3"/>
      <c r="AZ935" s="3"/>
      <c r="BA935" s="3"/>
      <c r="BB935" s="3"/>
      <c r="BC935" s="3"/>
      <c r="BD935" s="3"/>
      <c r="BE935" s="3"/>
      <c r="BF935" s="3"/>
      <c r="BG935" s="3"/>
      <c r="BH935" s="3"/>
      <c r="BI935" s="3"/>
      <c r="BJ935" s="3"/>
      <c r="BK935" s="3"/>
      <c r="BL935" s="3"/>
      <c r="BM935" s="3"/>
      <c r="BN935" s="3"/>
      <c r="BO935" s="3"/>
      <c r="BP935" s="3"/>
      <c r="BQ935" s="3"/>
      <c r="BR935" s="3"/>
      <c r="BS935" s="3"/>
      <c r="BT935" s="3"/>
      <c r="BU935" s="3"/>
      <c r="BV935" s="3"/>
      <c r="BW935" s="3"/>
      <c r="BX935" s="3"/>
      <c r="BY935" s="3"/>
      <c r="BZ935" s="3"/>
      <c r="CA935" s="3"/>
      <c r="CB935" s="3"/>
      <c r="CC935" s="3"/>
      <c r="CD935" s="3"/>
      <c r="CE935" s="3"/>
      <c r="CF935" s="3"/>
      <c r="CG935" s="3"/>
      <c r="CH935" s="3"/>
      <c r="CI935" s="3"/>
      <c r="CJ935" s="3"/>
      <c r="CK935" s="3"/>
      <c r="CL935" s="3"/>
      <c r="CM935" s="3"/>
      <c r="CN935" s="3"/>
    </row>
    <row r="936" spans="1:92" x14ac:dyDescent="0.3">
      <c r="A936" s="13"/>
      <c r="B936" s="3"/>
      <c r="C936" s="3"/>
      <c r="D936" s="3"/>
      <c r="E936" s="3"/>
      <c r="F936" s="3"/>
      <c r="G936" s="3"/>
      <c r="H936" s="3"/>
      <c r="I936" s="3"/>
      <c r="J936" s="1"/>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c r="AU936" s="3"/>
      <c r="AV936" s="3"/>
      <c r="AW936" s="3"/>
      <c r="AX936" s="3"/>
      <c r="AY936" s="3"/>
      <c r="AZ936" s="3"/>
      <c r="BA936" s="3"/>
      <c r="BB936" s="3"/>
      <c r="BC936" s="3"/>
      <c r="BD936" s="3"/>
      <c r="BE936" s="3"/>
      <c r="BF936" s="3"/>
      <c r="BG936" s="3"/>
      <c r="BH936" s="3"/>
      <c r="BI936" s="3"/>
      <c r="BJ936" s="3"/>
      <c r="BK936" s="3"/>
      <c r="BL936" s="3"/>
      <c r="BM936" s="3"/>
      <c r="BN936" s="3"/>
      <c r="BO936" s="3"/>
      <c r="BP936" s="3"/>
      <c r="BQ936" s="3"/>
      <c r="BR936" s="3"/>
      <c r="BS936" s="3"/>
      <c r="BT936" s="3"/>
      <c r="BU936" s="3"/>
      <c r="BV936" s="3"/>
      <c r="BW936" s="3"/>
      <c r="BX936" s="3"/>
      <c r="BY936" s="3"/>
      <c r="BZ936" s="3"/>
      <c r="CA936" s="3"/>
      <c r="CB936" s="3"/>
      <c r="CC936" s="3"/>
      <c r="CD936" s="3"/>
      <c r="CE936" s="3"/>
      <c r="CF936" s="3"/>
      <c r="CG936" s="3"/>
      <c r="CH936" s="3"/>
      <c r="CI936" s="3"/>
      <c r="CJ936" s="3"/>
      <c r="CK936" s="3"/>
      <c r="CL936" s="3"/>
      <c r="CM936" s="3"/>
      <c r="CN936" s="3"/>
    </row>
    <row r="937" spans="1:92" x14ac:dyDescent="0.3">
      <c r="A937" s="13"/>
      <c r="B937" s="3"/>
      <c r="C937" s="3"/>
      <c r="D937" s="3"/>
      <c r="E937" s="3"/>
      <c r="F937" s="3"/>
      <c r="G937" s="3"/>
      <c r="H937" s="3"/>
      <c r="I937" s="3"/>
      <c r="J937" s="1"/>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c r="AU937" s="3"/>
      <c r="AV937" s="3"/>
      <c r="AW937" s="3"/>
      <c r="AX937" s="3"/>
      <c r="AY937" s="3"/>
      <c r="AZ937" s="3"/>
      <c r="BA937" s="3"/>
      <c r="BB937" s="3"/>
      <c r="BC937" s="3"/>
      <c r="BD937" s="3"/>
      <c r="BE937" s="3"/>
      <c r="BF937" s="3"/>
      <c r="BG937" s="3"/>
      <c r="BH937" s="3"/>
      <c r="BI937" s="3"/>
      <c r="BJ937" s="3"/>
      <c r="BK937" s="3"/>
      <c r="BL937" s="3"/>
      <c r="BM937" s="3"/>
      <c r="BN937" s="3"/>
      <c r="BO937" s="3"/>
      <c r="BP937" s="3"/>
      <c r="BQ937" s="3"/>
      <c r="BR937" s="3"/>
      <c r="BS937" s="3"/>
      <c r="BT937" s="3"/>
      <c r="BU937" s="3"/>
      <c r="BV937" s="3"/>
      <c r="BW937" s="3"/>
      <c r="BX937" s="3"/>
      <c r="BY937" s="3"/>
      <c r="BZ937" s="3"/>
      <c r="CA937" s="3"/>
      <c r="CB937" s="3"/>
      <c r="CC937" s="3"/>
      <c r="CD937" s="3"/>
      <c r="CE937" s="3"/>
      <c r="CF937" s="3"/>
      <c r="CG937" s="3"/>
      <c r="CH937" s="3"/>
      <c r="CI937" s="3"/>
      <c r="CJ937" s="3"/>
      <c r="CK937" s="3"/>
      <c r="CL937" s="3"/>
      <c r="CM937" s="3"/>
      <c r="CN937" s="3"/>
    </row>
    <row r="938" spans="1:92" x14ac:dyDescent="0.3">
      <c r="A938" s="13"/>
      <c r="B938" s="3"/>
      <c r="C938" s="3"/>
      <c r="D938" s="3"/>
      <c r="E938" s="3"/>
      <c r="F938" s="3"/>
      <c r="G938" s="3"/>
      <c r="H938" s="3"/>
      <c r="I938" s="3"/>
      <c r="J938" s="1"/>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c r="AU938" s="3"/>
      <c r="AV938" s="3"/>
      <c r="AW938" s="3"/>
      <c r="AX938" s="3"/>
      <c r="AY938" s="3"/>
      <c r="AZ938" s="3"/>
      <c r="BA938" s="3"/>
      <c r="BB938" s="3"/>
      <c r="BC938" s="3"/>
      <c r="BD938" s="3"/>
      <c r="BE938" s="3"/>
      <c r="BF938" s="3"/>
      <c r="BG938" s="3"/>
      <c r="BH938" s="3"/>
      <c r="BI938" s="3"/>
      <c r="BJ938" s="3"/>
      <c r="BK938" s="3"/>
      <c r="BL938" s="3"/>
      <c r="BM938" s="3"/>
      <c r="BN938" s="3"/>
      <c r="BO938" s="3"/>
      <c r="BP938" s="3"/>
      <c r="BQ938" s="3"/>
      <c r="BR938" s="3"/>
      <c r="BS938" s="3"/>
      <c r="BT938" s="3"/>
      <c r="BU938" s="3"/>
      <c r="BV938" s="3"/>
      <c r="BW938" s="3"/>
      <c r="BX938" s="3"/>
      <c r="BY938" s="3"/>
      <c r="BZ938" s="3"/>
      <c r="CA938" s="3"/>
      <c r="CB938" s="3"/>
      <c r="CC938" s="3"/>
      <c r="CD938" s="3"/>
      <c r="CE938" s="3"/>
      <c r="CF938" s="3"/>
      <c r="CG938" s="3"/>
      <c r="CH938" s="3"/>
      <c r="CI938" s="3"/>
      <c r="CJ938" s="3"/>
      <c r="CK938" s="3"/>
      <c r="CL938" s="3"/>
      <c r="CM938" s="3"/>
      <c r="CN938" s="3"/>
    </row>
    <row r="939" spans="1:92" x14ac:dyDescent="0.3">
      <c r="A939" s="13"/>
      <c r="B939" s="3"/>
      <c r="C939" s="3"/>
      <c r="D939" s="3"/>
      <c r="E939" s="3"/>
      <c r="F939" s="3"/>
      <c r="G939" s="3"/>
      <c r="H939" s="3"/>
      <c r="I939" s="3"/>
      <c r="J939" s="1"/>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c r="AU939" s="3"/>
      <c r="AV939" s="3"/>
      <c r="AW939" s="3"/>
      <c r="AX939" s="3"/>
      <c r="AY939" s="3"/>
      <c r="AZ939" s="3"/>
      <c r="BA939" s="3"/>
      <c r="BB939" s="3"/>
      <c r="BC939" s="3"/>
      <c r="BD939" s="3"/>
      <c r="BE939" s="3"/>
      <c r="BF939" s="3"/>
      <c r="BG939" s="3"/>
      <c r="BH939" s="3"/>
      <c r="BI939" s="3"/>
      <c r="BJ939" s="3"/>
      <c r="BK939" s="3"/>
      <c r="BL939" s="3"/>
      <c r="BM939" s="3"/>
      <c r="BN939" s="3"/>
      <c r="BO939" s="3"/>
      <c r="BP939" s="3"/>
      <c r="BQ939" s="3"/>
      <c r="BR939" s="3"/>
      <c r="BS939" s="3"/>
      <c r="BT939" s="3"/>
      <c r="BU939" s="3"/>
      <c r="BV939" s="3"/>
      <c r="BW939" s="3"/>
      <c r="BX939" s="3"/>
      <c r="BY939" s="3"/>
      <c r="BZ939" s="3"/>
      <c r="CA939" s="3"/>
      <c r="CB939" s="3"/>
      <c r="CC939" s="3"/>
      <c r="CD939" s="3"/>
      <c r="CE939" s="3"/>
      <c r="CF939" s="3"/>
      <c r="CG939" s="3"/>
      <c r="CH939" s="3"/>
      <c r="CI939" s="3"/>
      <c r="CJ939" s="3"/>
      <c r="CK939" s="3"/>
      <c r="CL939" s="3"/>
      <c r="CM939" s="3"/>
      <c r="CN939" s="3"/>
    </row>
    <row r="940" spans="1:92" x14ac:dyDescent="0.3">
      <c r="A940" s="13"/>
      <c r="B940" s="3"/>
      <c r="C940" s="3"/>
      <c r="D940" s="3"/>
      <c r="E940" s="3"/>
      <c r="F940" s="3"/>
      <c r="G940" s="3"/>
      <c r="H940" s="3"/>
      <c r="I940" s="3"/>
      <c r="J940" s="1"/>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c r="AU940" s="3"/>
      <c r="AV940" s="3"/>
      <c r="AW940" s="3"/>
      <c r="AX940" s="3"/>
      <c r="AY940" s="3"/>
      <c r="AZ940" s="3"/>
      <c r="BA940" s="3"/>
      <c r="BB940" s="3"/>
      <c r="BC940" s="3"/>
      <c r="BD940" s="3"/>
      <c r="BE940" s="3"/>
      <c r="BF940" s="3"/>
      <c r="BG940" s="3"/>
      <c r="BH940" s="3"/>
      <c r="BI940" s="3"/>
      <c r="BJ940" s="3"/>
      <c r="BK940" s="3"/>
      <c r="BL940" s="3"/>
      <c r="BM940" s="3"/>
      <c r="BN940" s="3"/>
      <c r="BO940" s="3"/>
      <c r="BP940" s="3"/>
      <c r="BQ940" s="3"/>
      <c r="BR940" s="3"/>
      <c r="BS940" s="3"/>
      <c r="BT940" s="3"/>
      <c r="BU940" s="3"/>
      <c r="BV940" s="3"/>
      <c r="BW940" s="3"/>
      <c r="BX940" s="3"/>
      <c r="BY940" s="3"/>
      <c r="BZ940" s="3"/>
      <c r="CA940" s="3"/>
      <c r="CB940" s="3"/>
      <c r="CC940" s="3"/>
      <c r="CD940" s="3"/>
      <c r="CE940" s="3"/>
      <c r="CF940" s="3"/>
      <c r="CG940" s="3"/>
      <c r="CH940" s="3"/>
      <c r="CI940" s="3"/>
      <c r="CJ940" s="3"/>
      <c r="CK940" s="3"/>
      <c r="CL940" s="3"/>
      <c r="CM940" s="3"/>
      <c r="CN940" s="3"/>
    </row>
    <row r="941" spans="1:92" x14ac:dyDescent="0.3">
      <c r="A941" s="13"/>
      <c r="B941" s="3"/>
      <c r="C941" s="3"/>
      <c r="D941" s="3"/>
      <c r="E941" s="3"/>
      <c r="F941" s="3"/>
      <c r="G941" s="3"/>
      <c r="H941" s="3"/>
      <c r="I941" s="3"/>
      <c r="J941" s="1"/>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c r="AU941" s="3"/>
      <c r="AV941" s="3"/>
      <c r="AW941" s="3"/>
      <c r="AX941" s="3"/>
      <c r="AY941" s="3"/>
      <c r="AZ941" s="3"/>
      <c r="BA941" s="3"/>
      <c r="BB941" s="3"/>
      <c r="BC941" s="3"/>
      <c r="BD941" s="3"/>
      <c r="BE941" s="3"/>
      <c r="BF941" s="3"/>
      <c r="BG941" s="3"/>
      <c r="BH941" s="3"/>
      <c r="BI941" s="3"/>
      <c r="BJ941" s="3"/>
      <c r="BK941" s="3"/>
      <c r="BL941" s="3"/>
      <c r="BM941" s="3"/>
      <c r="BN941" s="3"/>
      <c r="BO941" s="3"/>
      <c r="BP941" s="3"/>
      <c r="BQ941" s="3"/>
      <c r="BR941" s="3"/>
      <c r="BS941" s="3"/>
      <c r="BT941" s="3"/>
      <c r="BU941" s="3"/>
      <c r="BV941" s="3"/>
      <c r="BW941" s="3"/>
      <c r="BX941" s="3"/>
      <c r="BY941" s="3"/>
      <c r="BZ941" s="3"/>
      <c r="CA941" s="3"/>
      <c r="CB941" s="3"/>
      <c r="CC941" s="3"/>
      <c r="CD941" s="3"/>
      <c r="CE941" s="3"/>
      <c r="CF941" s="3"/>
      <c r="CG941" s="3"/>
      <c r="CH941" s="3"/>
      <c r="CI941" s="3"/>
      <c r="CJ941" s="3"/>
      <c r="CK941" s="3"/>
      <c r="CL941" s="3"/>
      <c r="CM941" s="3"/>
      <c r="CN941" s="3"/>
    </row>
    <row r="942" spans="1:92" x14ac:dyDescent="0.3">
      <c r="A942" s="13"/>
      <c r="B942" s="3"/>
      <c r="C942" s="3"/>
      <c r="D942" s="3"/>
      <c r="E942" s="3"/>
      <c r="F942" s="3"/>
      <c r="G942" s="3"/>
      <c r="H942" s="3"/>
      <c r="I942" s="3"/>
      <c r="J942" s="1"/>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c r="AU942" s="3"/>
      <c r="AV942" s="3"/>
      <c r="AW942" s="3"/>
      <c r="AX942" s="3"/>
      <c r="AY942" s="3"/>
      <c r="AZ942" s="3"/>
      <c r="BA942" s="3"/>
      <c r="BB942" s="3"/>
      <c r="BC942" s="3"/>
      <c r="BD942" s="3"/>
      <c r="BE942" s="3"/>
      <c r="BF942" s="3"/>
      <c r="BG942" s="3"/>
      <c r="BH942" s="3"/>
      <c r="BI942" s="3"/>
      <c r="BJ942" s="3"/>
      <c r="BK942" s="3"/>
      <c r="BL942" s="3"/>
      <c r="BM942" s="3"/>
      <c r="BN942" s="3"/>
      <c r="BO942" s="3"/>
      <c r="BP942" s="3"/>
      <c r="BQ942" s="3"/>
      <c r="BR942" s="3"/>
      <c r="BS942" s="3"/>
      <c r="BT942" s="3"/>
      <c r="BU942" s="3"/>
      <c r="BV942" s="3"/>
      <c r="BW942" s="3"/>
      <c r="BX942" s="3"/>
      <c r="BY942" s="3"/>
      <c r="BZ942" s="3"/>
      <c r="CA942" s="3"/>
      <c r="CB942" s="3"/>
      <c r="CC942" s="3"/>
      <c r="CD942" s="3"/>
      <c r="CE942" s="3"/>
      <c r="CF942" s="3"/>
      <c r="CG942" s="3"/>
      <c r="CH942" s="3"/>
      <c r="CI942" s="3"/>
      <c r="CJ942" s="3"/>
      <c r="CK942" s="3"/>
      <c r="CL942" s="3"/>
      <c r="CM942" s="3"/>
      <c r="CN942" s="3"/>
    </row>
    <row r="943" spans="1:92" x14ac:dyDescent="0.3">
      <c r="A943" s="13"/>
      <c r="B943" s="3"/>
      <c r="C943" s="3"/>
      <c r="D943" s="3"/>
      <c r="E943" s="3"/>
      <c r="F943" s="3"/>
      <c r="G943" s="3"/>
      <c r="H943" s="3"/>
      <c r="I943" s="3"/>
      <c r="J943" s="1"/>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c r="AU943" s="3"/>
      <c r="AV943" s="3"/>
      <c r="AW943" s="3"/>
      <c r="AX943" s="3"/>
      <c r="AY943" s="3"/>
      <c r="AZ943" s="3"/>
      <c r="BA943" s="3"/>
      <c r="BB943" s="3"/>
      <c r="BC943" s="3"/>
      <c r="BD943" s="3"/>
      <c r="BE943" s="3"/>
      <c r="BF943" s="3"/>
      <c r="BG943" s="3"/>
      <c r="BH943" s="3"/>
      <c r="BI943" s="3"/>
      <c r="BJ943" s="3"/>
      <c r="BK943" s="3"/>
      <c r="BL943" s="3"/>
      <c r="BM943" s="3"/>
      <c r="BN943" s="3"/>
      <c r="BO943" s="3"/>
      <c r="BP943" s="3"/>
      <c r="BQ943" s="3"/>
      <c r="BR943" s="3"/>
      <c r="BS943" s="3"/>
      <c r="BT943" s="3"/>
      <c r="BU943" s="3"/>
      <c r="BV943" s="3"/>
      <c r="BW943" s="3"/>
      <c r="BX943" s="3"/>
      <c r="BY943" s="3"/>
      <c r="BZ943" s="3"/>
      <c r="CA943" s="3"/>
      <c r="CB943" s="3"/>
      <c r="CC943" s="3"/>
      <c r="CD943" s="3"/>
      <c r="CE943" s="3"/>
      <c r="CF943" s="3"/>
      <c r="CG943" s="3"/>
      <c r="CH943" s="3"/>
      <c r="CI943" s="3"/>
      <c r="CJ943" s="3"/>
      <c r="CK943" s="3"/>
      <c r="CL943" s="3"/>
      <c r="CM943" s="3"/>
      <c r="CN943" s="3"/>
    </row>
    <row r="944" spans="1:92" x14ac:dyDescent="0.3">
      <c r="A944" s="13"/>
      <c r="B944" s="3"/>
      <c r="C944" s="3"/>
      <c r="D944" s="3"/>
      <c r="E944" s="3"/>
      <c r="F944" s="3"/>
      <c r="G944" s="3"/>
      <c r="H944" s="3"/>
      <c r="I944" s="3"/>
      <c r="J944" s="1"/>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c r="AU944" s="3"/>
      <c r="AV944" s="3"/>
      <c r="AW944" s="3"/>
      <c r="AX944" s="3"/>
      <c r="AY944" s="3"/>
      <c r="AZ944" s="3"/>
      <c r="BA944" s="3"/>
      <c r="BB944" s="3"/>
      <c r="BC944" s="3"/>
      <c r="BD944" s="3"/>
      <c r="BE944" s="3"/>
      <c r="BF944" s="3"/>
      <c r="BG944" s="3"/>
      <c r="BH944" s="3"/>
      <c r="BI944" s="3"/>
      <c r="BJ944" s="3"/>
      <c r="BK944" s="3"/>
      <c r="BL944" s="3"/>
      <c r="BM944" s="3"/>
      <c r="BN944" s="3"/>
      <c r="BO944" s="3"/>
      <c r="BP944" s="3"/>
      <c r="BQ944" s="3"/>
      <c r="BR944" s="3"/>
      <c r="BS944" s="3"/>
      <c r="BT944" s="3"/>
      <c r="BU944" s="3"/>
      <c r="BV944" s="3"/>
      <c r="BW944" s="3"/>
      <c r="BX944" s="3"/>
      <c r="BY944" s="3"/>
      <c r="BZ944" s="3"/>
      <c r="CA944" s="3"/>
      <c r="CB944" s="3"/>
      <c r="CC944" s="3"/>
      <c r="CD944" s="3"/>
      <c r="CE944" s="3"/>
      <c r="CF944" s="3"/>
      <c r="CG944" s="3"/>
      <c r="CH944" s="3"/>
      <c r="CI944" s="3"/>
      <c r="CJ944" s="3"/>
      <c r="CK944" s="3"/>
      <c r="CL944" s="3"/>
      <c r="CM944" s="3"/>
      <c r="CN944" s="3"/>
    </row>
    <row r="945" spans="1:92" x14ac:dyDescent="0.3">
      <c r="A945" s="13"/>
      <c r="B945" s="3"/>
      <c r="C945" s="3"/>
      <c r="D945" s="3"/>
      <c r="E945" s="3"/>
      <c r="F945" s="3"/>
      <c r="G945" s="3"/>
      <c r="H945" s="3"/>
      <c r="I945" s="3"/>
      <c r="J945" s="1"/>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c r="AU945" s="3"/>
      <c r="AV945" s="3"/>
      <c r="AW945" s="3"/>
      <c r="AX945" s="3"/>
      <c r="AY945" s="3"/>
      <c r="AZ945" s="3"/>
      <c r="BA945" s="3"/>
      <c r="BB945" s="3"/>
      <c r="BC945" s="3"/>
      <c r="BD945" s="3"/>
      <c r="BE945" s="3"/>
      <c r="BF945" s="3"/>
      <c r="BG945" s="3"/>
      <c r="BH945" s="3"/>
      <c r="BI945" s="3"/>
      <c r="BJ945" s="3"/>
      <c r="BK945" s="3"/>
      <c r="BL945" s="3"/>
      <c r="BM945" s="3"/>
      <c r="BN945" s="3"/>
      <c r="BO945" s="3"/>
      <c r="BP945" s="3"/>
      <c r="BQ945" s="3"/>
      <c r="BR945" s="3"/>
      <c r="BS945" s="3"/>
      <c r="BT945" s="3"/>
      <c r="BU945" s="3"/>
      <c r="BV945" s="3"/>
      <c r="BW945" s="3"/>
      <c r="BX945" s="3"/>
      <c r="BY945" s="3"/>
      <c r="BZ945" s="3"/>
      <c r="CA945" s="3"/>
      <c r="CB945" s="3"/>
      <c r="CC945" s="3"/>
      <c r="CD945" s="3"/>
      <c r="CE945" s="3"/>
      <c r="CF945" s="3"/>
      <c r="CG945" s="3"/>
      <c r="CH945" s="3"/>
      <c r="CI945" s="3"/>
      <c r="CJ945" s="3"/>
      <c r="CK945" s="3"/>
      <c r="CL945" s="3"/>
      <c r="CM945" s="3"/>
      <c r="CN945" s="3"/>
    </row>
    <row r="946" spans="1:92" x14ac:dyDescent="0.3">
      <c r="A946" s="13"/>
      <c r="B946" s="3"/>
      <c r="C946" s="3"/>
      <c r="D946" s="3"/>
      <c r="E946" s="3"/>
      <c r="F946" s="3"/>
      <c r="G946" s="3"/>
      <c r="H946" s="3"/>
      <c r="I946" s="3"/>
      <c r="J946" s="1"/>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c r="AU946" s="3"/>
      <c r="AV946" s="3"/>
      <c r="AW946" s="3"/>
      <c r="AX946" s="3"/>
      <c r="AY946" s="3"/>
      <c r="AZ946" s="3"/>
      <c r="BA946" s="3"/>
      <c r="BB946" s="3"/>
      <c r="BC946" s="3"/>
      <c r="BD946" s="3"/>
      <c r="BE946" s="3"/>
      <c r="BF946" s="3"/>
      <c r="BG946" s="3"/>
      <c r="BH946" s="3"/>
      <c r="BI946" s="3"/>
      <c r="BJ946" s="3"/>
      <c r="BK946" s="3"/>
      <c r="BL946" s="3"/>
      <c r="BM946" s="3"/>
      <c r="BN946" s="3"/>
      <c r="BO946" s="3"/>
      <c r="BP946" s="3"/>
      <c r="BQ946" s="3"/>
      <c r="BR946" s="3"/>
      <c r="BS946" s="3"/>
      <c r="BT946" s="3"/>
      <c r="BU946" s="3"/>
      <c r="BV946" s="3"/>
      <c r="BW946" s="3"/>
      <c r="BX946" s="3"/>
      <c r="BY946" s="3"/>
      <c r="BZ946" s="3"/>
      <c r="CA946" s="3"/>
      <c r="CB946" s="3"/>
      <c r="CC946" s="3"/>
      <c r="CD946" s="3"/>
      <c r="CE946" s="3"/>
      <c r="CF946" s="3"/>
      <c r="CG946" s="3"/>
      <c r="CH946" s="3"/>
      <c r="CI946" s="3"/>
      <c r="CJ946" s="3"/>
      <c r="CK946" s="3"/>
      <c r="CL946" s="3"/>
      <c r="CM946" s="3"/>
      <c r="CN946" s="3"/>
    </row>
    <row r="947" spans="1:92" x14ac:dyDescent="0.3">
      <c r="A947" s="13"/>
      <c r="B947" s="3"/>
      <c r="C947" s="3"/>
      <c r="D947" s="3"/>
      <c r="E947" s="3"/>
      <c r="F947" s="3"/>
      <c r="G947" s="3"/>
      <c r="H947" s="3"/>
      <c r="I947" s="3"/>
      <c r="J947" s="1"/>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c r="AU947" s="3"/>
      <c r="AV947" s="3"/>
      <c r="AW947" s="3"/>
      <c r="AX947" s="3"/>
      <c r="AY947" s="3"/>
      <c r="AZ947" s="3"/>
      <c r="BA947" s="3"/>
      <c r="BB947" s="3"/>
      <c r="BC947" s="3"/>
      <c r="BD947" s="3"/>
      <c r="BE947" s="3"/>
      <c r="BF947" s="3"/>
      <c r="BG947" s="3"/>
      <c r="BH947" s="3"/>
      <c r="BI947" s="3"/>
      <c r="BJ947" s="3"/>
      <c r="BK947" s="3"/>
      <c r="BL947" s="3"/>
      <c r="BM947" s="3"/>
      <c r="BN947" s="3"/>
      <c r="BO947" s="3"/>
      <c r="BP947" s="3"/>
      <c r="BQ947" s="3"/>
      <c r="BR947" s="3"/>
      <c r="BS947" s="3"/>
      <c r="BT947" s="3"/>
      <c r="BU947" s="3"/>
      <c r="BV947" s="3"/>
      <c r="BW947" s="3"/>
      <c r="BX947" s="3"/>
      <c r="BY947" s="3"/>
      <c r="BZ947" s="3"/>
      <c r="CA947" s="3"/>
      <c r="CB947" s="3"/>
      <c r="CC947" s="3"/>
      <c r="CD947" s="3"/>
      <c r="CE947" s="3"/>
      <c r="CF947" s="3"/>
      <c r="CG947" s="3"/>
      <c r="CH947" s="3"/>
      <c r="CI947" s="3"/>
      <c r="CJ947" s="3"/>
      <c r="CK947" s="3"/>
      <c r="CL947" s="3"/>
      <c r="CM947" s="3"/>
      <c r="CN947" s="3"/>
    </row>
    <row r="948" spans="1:92" x14ac:dyDescent="0.3">
      <c r="A948" s="13"/>
      <c r="B948" s="3"/>
      <c r="C948" s="3"/>
      <c r="D948" s="3"/>
      <c r="E948" s="3"/>
      <c r="F948" s="3"/>
      <c r="G948" s="3"/>
      <c r="H948" s="3"/>
      <c r="I948" s="3"/>
      <c r="J948" s="1"/>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c r="AU948" s="3"/>
      <c r="AV948" s="3"/>
      <c r="AW948" s="3"/>
      <c r="AX948" s="3"/>
      <c r="AY948" s="3"/>
      <c r="AZ948" s="3"/>
      <c r="BA948" s="3"/>
      <c r="BB948" s="3"/>
      <c r="BC948" s="3"/>
      <c r="BD948" s="3"/>
      <c r="BE948" s="3"/>
      <c r="BF948" s="3"/>
      <c r="BG948" s="3"/>
      <c r="BH948" s="3"/>
      <c r="BI948" s="3"/>
      <c r="BJ948" s="3"/>
      <c r="BK948" s="3"/>
      <c r="BL948" s="3"/>
      <c r="BM948" s="3"/>
      <c r="BN948" s="3"/>
      <c r="BO948" s="3"/>
      <c r="BP948" s="3"/>
      <c r="BQ948" s="3"/>
      <c r="BR948" s="3"/>
      <c r="BS948" s="3"/>
      <c r="BT948" s="3"/>
      <c r="BU948" s="3"/>
      <c r="BV948" s="3"/>
      <c r="BW948" s="3"/>
      <c r="BX948" s="3"/>
      <c r="BY948" s="3"/>
      <c r="BZ948" s="3"/>
      <c r="CA948" s="3"/>
      <c r="CB948" s="3"/>
      <c r="CC948" s="3"/>
      <c r="CD948" s="3"/>
      <c r="CE948" s="3"/>
      <c r="CF948" s="3"/>
      <c r="CG948" s="3"/>
      <c r="CH948" s="3"/>
      <c r="CI948" s="3"/>
      <c r="CJ948" s="3"/>
      <c r="CK948" s="3"/>
      <c r="CL948" s="3"/>
      <c r="CM948" s="3"/>
      <c r="CN948" s="3"/>
    </row>
    <row r="949" spans="1:92" x14ac:dyDescent="0.3">
      <c r="A949" s="13"/>
      <c r="B949" s="3"/>
      <c r="C949" s="3"/>
      <c r="D949" s="3"/>
      <c r="E949" s="3"/>
      <c r="F949" s="3"/>
      <c r="G949" s="3"/>
      <c r="H949" s="3"/>
      <c r="I949" s="3"/>
      <c r="J949" s="1"/>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c r="AU949" s="3"/>
      <c r="AV949" s="3"/>
      <c r="AW949" s="3"/>
      <c r="AX949" s="3"/>
      <c r="AY949" s="3"/>
      <c r="AZ949" s="3"/>
      <c r="BA949" s="3"/>
      <c r="BB949" s="3"/>
      <c r="BC949" s="3"/>
      <c r="BD949" s="3"/>
      <c r="BE949" s="3"/>
      <c r="BF949" s="3"/>
      <c r="BG949" s="3"/>
      <c r="BH949" s="3"/>
      <c r="BI949" s="3"/>
      <c r="BJ949" s="3"/>
      <c r="BK949" s="3"/>
      <c r="BL949" s="3"/>
      <c r="BM949" s="3"/>
      <c r="BN949" s="3"/>
      <c r="BO949" s="3"/>
      <c r="BP949" s="3"/>
      <c r="BQ949" s="3"/>
      <c r="BR949" s="3"/>
      <c r="BS949" s="3"/>
      <c r="BT949" s="3"/>
      <c r="BU949" s="3"/>
      <c r="BV949" s="3"/>
      <c r="BW949" s="3"/>
      <c r="BX949" s="3"/>
      <c r="BY949" s="3"/>
      <c r="BZ949" s="3"/>
      <c r="CA949" s="3"/>
      <c r="CB949" s="3"/>
      <c r="CC949" s="3"/>
      <c r="CD949" s="3"/>
      <c r="CE949" s="3"/>
      <c r="CF949" s="3"/>
      <c r="CG949" s="3"/>
      <c r="CH949" s="3"/>
      <c r="CI949" s="3"/>
      <c r="CJ949" s="3"/>
      <c r="CK949" s="3"/>
      <c r="CL949" s="3"/>
      <c r="CM949" s="3"/>
      <c r="CN949" s="3"/>
    </row>
    <row r="950" spans="1:92" x14ac:dyDescent="0.3">
      <c r="A950" s="13"/>
      <c r="B950" s="3"/>
      <c r="C950" s="3"/>
      <c r="D950" s="3"/>
      <c r="E950" s="3"/>
      <c r="F950" s="3"/>
      <c r="G950" s="3"/>
      <c r="H950" s="3"/>
      <c r="I950" s="3"/>
      <c r="J950" s="1"/>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c r="AU950" s="3"/>
      <c r="AV950" s="3"/>
      <c r="AW950" s="3"/>
      <c r="AX950" s="3"/>
      <c r="AY950" s="3"/>
      <c r="AZ950" s="3"/>
      <c r="BA950" s="3"/>
      <c r="BB950" s="3"/>
      <c r="BC950" s="3"/>
      <c r="BD950" s="3"/>
      <c r="BE950" s="3"/>
      <c r="BF950" s="3"/>
      <c r="BG950" s="3"/>
      <c r="BH950" s="3"/>
      <c r="BI950" s="3"/>
      <c r="BJ950" s="3"/>
      <c r="BK950" s="3"/>
      <c r="BL950" s="3"/>
      <c r="BM950" s="3"/>
      <c r="BN950" s="3"/>
      <c r="BO950" s="3"/>
      <c r="BP950" s="3"/>
      <c r="BQ950" s="3"/>
      <c r="BR950" s="3"/>
      <c r="BS950" s="3"/>
      <c r="BT950" s="3"/>
      <c r="BU950" s="3"/>
      <c r="BV950" s="3"/>
      <c r="BW950" s="3"/>
      <c r="BX950" s="3"/>
      <c r="BY950" s="3"/>
      <c r="BZ950" s="3"/>
      <c r="CA950" s="3"/>
      <c r="CB950" s="3"/>
      <c r="CC950" s="3"/>
      <c r="CD950" s="3"/>
      <c r="CE950" s="3"/>
      <c r="CF950" s="3"/>
      <c r="CG950" s="3"/>
      <c r="CH950" s="3"/>
      <c r="CI950" s="3"/>
      <c r="CJ950" s="3"/>
      <c r="CK950" s="3"/>
      <c r="CL950" s="3"/>
      <c r="CM950" s="3"/>
      <c r="CN950" s="3"/>
    </row>
    <row r="951" spans="1:92" x14ac:dyDescent="0.3">
      <c r="A951" s="13"/>
      <c r="B951" s="3"/>
      <c r="C951" s="3"/>
      <c r="D951" s="3"/>
      <c r="E951" s="3"/>
      <c r="F951" s="3"/>
      <c r="G951" s="3"/>
      <c r="H951" s="3"/>
      <c r="I951" s="3"/>
      <c r="J951" s="1"/>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c r="AU951" s="3"/>
      <c r="AV951" s="3"/>
      <c r="AW951" s="3"/>
      <c r="AX951" s="3"/>
      <c r="AY951" s="3"/>
      <c r="AZ951" s="3"/>
      <c r="BA951" s="3"/>
      <c r="BB951" s="3"/>
      <c r="BC951" s="3"/>
      <c r="BD951" s="3"/>
      <c r="BE951" s="3"/>
      <c r="BF951" s="3"/>
      <c r="BG951" s="3"/>
      <c r="BH951" s="3"/>
      <c r="BI951" s="3"/>
      <c r="BJ951" s="3"/>
      <c r="BK951" s="3"/>
      <c r="BL951" s="3"/>
      <c r="BM951" s="3"/>
      <c r="BN951" s="3"/>
      <c r="BO951" s="3"/>
      <c r="BP951" s="3"/>
      <c r="BQ951" s="3"/>
      <c r="BR951" s="3"/>
      <c r="BS951" s="3"/>
      <c r="BT951" s="3"/>
      <c r="BU951" s="3"/>
      <c r="BV951" s="3"/>
      <c r="BW951" s="3"/>
      <c r="BX951" s="3"/>
      <c r="BY951" s="3"/>
      <c r="BZ951" s="3"/>
      <c r="CA951" s="3"/>
      <c r="CB951" s="3"/>
      <c r="CC951" s="3"/>
      <c r="CD951" s="3"/>
      <c r="CE951" s="3"/>
      <c r="CF951" s="3"/>
      <c r="CG951" s="3"/>
      <c r="CH951" s="3"/>
      <c r="CI951" s="3"/>
      <c r="CJ951" s="3"/>
      <c r="CK951" s="3"/>
      <c r="CL951" s="3"/>
      <c r="CM951" s="3"/>
      <c r="CN951" s="3"/>
    </row>
    <row r="952" spans="1:92" x14ac:dyDescent="0.3">
      <c r="A952" s="13"/>
      <c r="B952" s="3"/>
      <c r="C952" s="3"/>
      <c r="D952" s="3"/>
      <c r="E952" s="3"/>
      <c r="F952" s="3"/>
      <c r="G952" s="3"/>
      <c r="H952" s="3"/>
      <c r="I952" s="3"/>
      <c r="J952" s="1"/>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c r="AU952" s="3"/>
      <c r="AV952" s="3"/>
      <c r="AW952" s="3"/>
      <c r="AX952" s="3"/>
      <c r="AY952" s="3"/>
      <c r="AZ952" s="3"/>
      <c r="BA952" s="3"/>
      <c r="BB952" s="3"/>
      <c r="BC952" s="3"/>
      <c r="BD952" s="3"/>
      <c r="BE952" s="3"/>
      <c r="BF952" s="3"/>
      <c r="BG952" s="3"/>
      <c r="BH952" s="3"/>
      <c r="BI952" s="3"/>
      <c r="BJ952" s="3"/>
      <c r="BK952" s="3"/>
      <c r="BL952" s="3"/>
      <c r="BM952" s="3"/>
      <c r="BN952" s="3"/>
      <c r="BO952" s="3"/>
      <c r="BP952" s="3"/>
      <c r="BQ952" s="3"/>
      <c r="BR952" s="3"/>
      <c r="BS952" s="3"/>
      <c r="BT952" s="3"/>
      <c r="BU952" s="3"/>
      <c r="BV952" s="3"/>
      <c r="BW952" s="3"/>
      <c r="BX952" s="3"/>
      <c r="BY952" s="3"/>
      <c r="BZ952" s="3"/>
      <c r="CA952" s="3"/>
      <c r="CB952" s="3"/>
      <c r="CC952" s="3"/>
      <c r="CD952" s="3"/>
      <c r="CE952" s="3"/>
      <c r="CF952" s="3"/>
      <c r="CG952" s="3"/>
      <c r="CH952" s="3"/>
      <c r="CI952" s="3"/>
      <c r="CJ952" s="3"/>
      <c r="CK952" s="3"/>
      <c r="CL952" s="3"/>
      <c r="CM952" s="3"/>
      <c r="CN952" s="3"/>
    </row>
    <row r="953" spans="1:92" x14ac:dyDescent="0.3">
      <c r="A953" s="13"/>
      <c r="B953" s="3"/>
      <c r="C953" s="3"/>
      <c r="D953" s="3"/>
      <c r="E953" s="3"/>
      <c r="F953" s="3"/>
      <c r="G953" s="3"/>
      <c r="H953" s="3"/>
      <c r="I953" s="3"/>
      <c r="J953" s="1"/>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c r="AU953" s="3"/>
      <c r="AV953" s="3"/>
      <c r="AW953" s="3"/>
      <c r="AX953" s="3"/>
      <c r="AY953" s="3"/>
      <c r="AZ953" s="3"/>
      <c r="BA953" s="3"/>
      <c r="BB953" s="3"/>
      <c r="BC953" s="3"/>
      <c r="BD953" s="3"/>
      <c r="BE953" s="3"/>
      <c r="BF953" s="3"/>
      <c r="BG953" s="3"/>
      <c r="BH953" s="3"/>
      <c r="BI953" s="3"/>
      <c r="BJ953" s="3"/>
      <c r="BK953" s="3"/>
      <c r="BL953" s="3"/>
      <c r="BM953" s="3"/>
      <c r="BN953" s="3"/>
      <c r="BO953" s="3"/>
      <c r="BP953" s="3"/>
      <c r="BQ953" s="3"/>
      <c r="BR953" s="3"/>
      <c r="BS953" s="3"/>
      <c r="BT953" s="3"/>
      <c r="BU953" s="3"/>
      <c r="BV953" s="3"/>
      <c r="BW953" s="3"/>
      <c r="BX953" s="3"/>
      <c r="BY953" s="3"/>
      <c r="BZ953" s="3"/>
      <c r="CA953" s="3"/>
      <c r="CB953" s="3"/>
      <c r="CC953" s="3"/>
      <c r="CD953" s="3"/>
      <c r="CE953" s="3"/>
      <c r="CF953" s="3"/>
      <c r="CG953" s="3"/>
      <c r="CH953" s="3"/>
      <c r="CI953" s="3"/>
      <c r="CJ953" s="3"/>
      <c r="CK953" s="3"/>
      <c r="CL953" s="3"/>
      <c r="CM953" s="3"/>
      <c r="CN953" s="3"/>
    </row>
    <row r="954" spans="1:92" x14ac:dyDescent="0.3">
      <c r="A954" s="13"/>
      <c r="B954" s="3"/>
      <c r="C954" s="3"/>
      <c r="D954" s="3"/>
      <c r="E954" s="3"/>
      <c r="F954" s="3"/>
      <c r="G954" s="3"/>
      <c r="H954" s="3"/>
      <c r="I954" s="3"/>
      <c r="J954" s="1"/>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c r="AU954" s="3"/>
      <c r="AV954" s="3"/>
      <c r="AW954" s="3"/>
      <c r="AX954" s="3"/>
      <c r="AY954" s="3"/>
      <c r="AZ954" s="3"/>
      <c r="BA954" s="3"/>
      <c r="BB954" s="3"/>
      <c r="BC954" s="3"/>
      <c r="BD954" s="3"/>
      <c r="BE954" s="3"/>
      <c r="BF954" s="3"/>
      <c r="BG954" s="3"/>
      <c r="BH954" s="3"/>
      <c r="BI954" s="3"/>
      <c r="BJ954" s="3"/>
      <c r="BK954" s="3"/>
      <c r="BL954" s="3"/>
      <c r="BM954" s="3"/>
      <c r="BN954" s="3"/>
      <c r="BO954" s="3"/>
      <c r="BP954" s="3"/>
      <c r="BQ954" s="3"/>
      <c r="BR954" s="3"/>
      <c r="BS954" s="3"/>
      <c r="BT954" s="3"/>
      <c r="BU954" s="3"/>
      <c r="BV954" s="3"/>
      <c r="BW954" s="3"/>
      <c r="BX954" s="3"/>
      <c r="BY954" s="3"/>
      <c r="BZ954" s="3"/>
      <c r="CA954" s="3"/>
      <c r="CB954" s="3"/>
      <c r="CC954" s="3"/>
      <c r="CD954" s="3"/>
      <c r="CE954" s="3"/>
      <c r="CF954" s="3"/>
      <c r="CG954" s="3"/>
      <c r="CH954" s="3"/>
      <c r="CI954" s="3"/>
      <c r="CJ954" s="3"/>
      <c r="CK954" s="3"/>
      <c r="CL954" s="3"/>
      <c r="CM954" s="3"/>
      <c r="CN954" s="3"/>
    </row>
    <row r="955" spans="1:92" x14ac:dyDescent="0.3">
      <c r="A955" s="13"/>
      <c r="B955" s="3"/>
      <c r="C955" s="3"/>
      <c r="D955" s="3"/>
      <c r="E955" s="3"/>
      <c r="F955" s="3"/>
      <c r="G955" s="3"/>
      <c r="H955" s="3"/>
      <c r="I955" s="3"/>
      <c r="J955" s="1"/>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c r="AU955" s="3"/>
      <c r="AV955" s="3"/>
      <c r="AW955" s="3"/>
      <c r="AX955" s="3"/>
      <c r="AY955" s="3"/>
      <c r="AZ955" s="3"/>
      <c r="BA955" s="3"/>
      <c r="BB955" s="3"/>
      <c r="BC955" s="3"/>
      <c r="BD955" s="3"/>
      <c r="BE955" s="3"/>
      <c r="BF955" s="3"/>
      <c r="BG955" s="3"/>
      <c r="BH955" s="3"/>
      <c r="BI955" s="3"/>
      <c r="BJ955" s="3"/>
      <c r="BK955" s="3"/>
      <c r="BL955" s="3"/>
      <c r="BM955" s="3"/>
      <c r="BN955" s="3"/>
      <c r="BO955" s="3"/>
      <c r="BP955" s="3"/>
      <c r="BQ955" s="3"/>
      <c r="BR955" s="3"/>
      <c r="BS955" s="3"/>
      <c r="BT955" s="3"/>
      <c r="BU955" s="3"/>
      <c r="BV955" s="3"/>
      <c r="BW955" s="3"/>
      <c r="BX955" s="3"/>
      <c r="BY955" s="3"/>
      <c r="BZ955" s="3"/>
      <c r="CA955" s="3"/>
      <c r="CB955" s="3"/>
      <c r="CC955" s="3"/>
      <c r="CD955" s="3"/>
      <c r="CE955" s="3"/>
      <c r="CF955" s="3"/>
      <c r="CG955" s="3"/>
      <c r="CH955" s="3"/>
      <c r="CI955" s="3"/>
      <c r="CJ955" s="3"/>
      <c r="CK955" s="3"/>
      <c r="CL955" s="3"/>
      <c r="CM955" s="3"/>
      <c r="CN955" s="3"/>
    </row>
    <row r="956" spans="1:92" x14ac:dyDescent="0.3">
      <c r="A956" s="13"/>
      <c r="B956" s="3"/>
      <c r="C956" s="3"/>
      <c r="D956" s="3"/>
      <c r="E956" s="3"/>
      <c r="F956" s="3"/>
      <c r="G956" s="3"/>
      <c r="H956" s="3"/>
      <c r="I956" s="3"/>
      <c r="J956" s="1"/>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c r="AU956" s="3"/>
      <c r="AV956" s="3"/>
      <c r="AW956" s="3"/>
      <c r="AX956" s="3"/>
      <c r="AY956" s="3"/>
      <c r="AZ956" s="3"/>
      <c r="BA956" s="3"/>
      <c r="BB956" s="3"/>
      <c r="BC956" s="3"/>
      <c r="BD956" s="3"/>
      <c r="BE956" s="3"/>
      <c r="BF956" s="3"/>
      <c r="BG956" s="3"/>
      <c r="BH956" s="3"/>
      <c r="BI956" s="3"/>
      <c r="BJ956" s="3"/>
      <c r="BK956" s="3"/>
      <c r="BL956" s="3"/>
      <c r="BM956" s="3"/>
      <c r="BN956" s="3"/>
      <c r="BO956" s="3"/>
      <c r="BP956" s="3"/>
      <c r="BQ956" s="3"/>
      <c r="BR956" s="3"/>
      <c r="BS956" s="3"/>
      <c r="BT956" s="3"/>
      <c r="BU956" s="3"/>
      <c r="BV956" s="3"/>
      <c r="BW956" s="3"/>
      <c r="BX956" s="3"/>
      <c r="BY956" s="3"/>
      <c r="BZ956" s="3"/>
      <c r="CA956" s="3"/>
      <c r="CB956" s="3"/>
      <c r="CC956" s="3"/>
      <c r="CD956" s="3"/>
      <c r="CE956" s="3"/>
      <c r="CF956" s="3"/>
      <c r="CG956" s="3"/>
      <c r="CH956" s="3"/>
      <c r="CI956" s="3"/>
      <c r="CJ956" s="3"/>
      <c r="CK956" s="3"/>
      <c r="CL956" s="3"/>
      <c r="CM956" s="3"/>
      <c r="CN956" s="3"/>
    </row>
    <row r="957" spans="1:92" x14ac:dyDescent="0.3">
      <c r="A957" s="13"/>
      <c r="B957" s="3"/>
      <c r="C957" s="3"/>
      <c r="D957" s="3"/>
      <c r="E957" s="3"/>
      <c r="F957" s="3"/>
      <c r="G957" s="3"/>
      <c r="H957" s="3"/>
      <c r="I957" s="3"/>
      <c r="J957" s="1"/>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c r="AU957" s="3"/>
      <c r="AV957" s="3"/>
      <c r="AW957" s="3"/>
      <c r="AX957" s="3"/>
      <c r="AY957" s="3"/>
      <c r="AZ957" s="3"/>
      <c r="BA957" s="3"/>
      <c r="BB957" s="3"/>
      <c r="BC957" s="3"/>
      <c r="BD957" s="3"/>
      <c r="BE957" s="3"/>
      <c r="BF957" s="3"/>
      <c r="BG957" s="3"/>
      <c r="BH957" s="3"/>
      <c r="BI957" s="3"/>
      <c r="BJ957" s="3"/>
      <c r="BK957" s="3"/>
      <c r="BL957" s="3"/>
      <c r="BM957" s="3"/>
      <c r="BN957" s="3"/>
      <c r="BO957" s="3"/>
      <c r="BP957" s="3"/>
      <c r="BQ957" s="3"/>
      <c r="BR957" s="3"/>
      <c r="BS957" s="3"/>
      <c r="BT957" s="3"/>
      <c r="BU957" s="3"/>
      <c r="BV957" s="3"/>
      <c r="BW957" s="3"/>
      <c r="BX957" s="3"/>
      <c r="BY957" s="3"/>
      <c r="BZ957" s="3"/>
      <c r="CA957" s="3"/>
      <c r="CB957" s="3"/>
      <c r="CC957" s="3"/>
      <c r="CD957" s="3"/>
      <c r="CE957" s="3"/>
      <c r="CF957" s="3"/>
      <c r="CG957" s="3"/>
      <c r="CH957" s="3"/>
      <c r="CI957" s="3"/>
      <c r="CJ957" s="3"/>
      <c r="CK957" s="3"/>
      <c r="CL957" s="3"/>
      <c r="CM957" s="3"/>
      <c r="CN957" s="3"/>
    </row>
    <row r="958" spans="1:92" x14ac:dyDescent="0.3">
      <c r="A958" s="13"/>
      <c r="B958" s="3"/>
      <c r="C958" s="3"/>
      <c r="D958" s="3"/>
      <c r="E958" s="3"/>
      <c r="F958" s="3"/>
      <c r="G958" s="3"/>
      <c r="H958" s="3"/>
      <c r="I958" s="3"/>
      <c r="J958" s="1"/>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c r="AU958" s="3"/>
      <c r="AV958" s="3"/>
      <c r="AW958" s="3"/>
      <c r="AX958" s="3"/>
      <c r="AY958" s="3"/>
      <c r="AZ958" s="3"/>
      <c r="BA958" s="3"/>
      <c r="BB958" s="3"/>
      <c r="BC958" s="3"/>
      <c r="BD958" s="3"/>
      <c r="BE958" s="3"/>
      <c r="BF958" s="3"/>
      <c r="BG958" s="3"/>
      <c r="BH958" s="3"/>
      <c r="BI958" s="3"/>
      <c r="BJ958" s="3"/>
      <c r="BK958" s="3"/>
      <c r="BL958" s="3"/>
      <c r="BM958" s="3"/>
      <c r="BN958" s="3"/>
      <c r="BO958" s="3"/>
      <c r="BP958" s="3"/>
      <c r="BQ958" s="3"/>
      <c r="BR958" s="3"/>
      <c r="BS958" s="3"/>
      <c r="BT958" s="3"/>
      <c r="BU958" s="3"/>
      <c r="BV958" s="3"/>
      <c r="BW958" s="3"/>
      <c r="BX958" s="3"/>
      <c r="BY958" s="3"/>
      <c r="BZ958" s="3"/>
      <c r="CA958" s="3"/>
      <c r="CB958" s="3"/>
      <c r="CC958" s="3"/>
      <c r="CD958" s="3"/>
      <c r="CE958" s="3"/>
      <c r="CF958" s="3"/>
      <c r="CG958" s="3"/>
      <c r="CH958" s="3"/>
      <c r="CI958" s="3"/>
      <c r="CJ958" s="3"/>
      <c r="CK958" s="3"/>
      <c r="CL958" s="3"/>
      <c r="CM958" s="3"/>
      <c r="CN958" s="3"/>
    </row>
    <row r="959" spans="1:92" x14ac:dyDescent="0.3">
      <c r="A959" s="13"/>
      <c r="B959" s="3"/>
      <c r="C959" s="3"/>
      <c r="D959" s="3"/>
      <c r="E959" s="3"/>
      <c r="F959" s="3"/>
      <c r="G959" s="3"/>
      <c r="H959" s="3"/>
      <c r="I959" s="3"/>
      <c r="J959" s="1"/>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c r="AU959" s="3"/>
      <c r="AV959" s="3"/>
      <c r="AW959" s="3"/>
      <c r="AX959" s="3"/>
      <c r="AY959" s="3"/>
      <c r="AZ959" s="3"/>
      <c r="BA959" s="3"/>
      <c r="BB959" s="3"/>
      <c r="BC959" s="3"/>
      <c r="BD959" s="3"/>
      <c r="BE959" s="3"/>
      <c r="BF959" s="3"/>
      <c r="BG959" s="3"/>
      <c r="BH959" s="3"/>
      <c r="BI959" s="3"/>
      <c r="BJ959" s="3"/>
      <c r="BK959" s="3"/>
      <c r="BL959" s="3"/>
      <c r="BM959" s="3"/>
      <c r="BN959" s="3"/>
      <c r="BO959" s="3"/>
      <c r="BP959" s="3"/>
      <c r="BQ959" s="3"/>
      <c r="BR959" s="3"/>
      <c r="BS959" s="3"/>
      <c r="BT959" s="3"/>
      <c r="BU959" s="3"/>
      <c r="BV959" s="3"/>
      <c r="BW959" s="3"/>
      <c r="BX959" s="3"/>
      <c r="BY959" s="3"/>
      <c r="BZ959" s="3"/>
      <c r="CA959" s="3"/>
      <c r="CB959" s="3"/>
      <c r="CC959" s="3"/>
      <c r="CD959" s="3"/>
      <c r="CE959" s="3"/>
      <c r="CF959" s="3"/>
      <c r="CG959" s="3"/>
      <c r="CH959" s="3"/>
      <c r="CI959" s="3"/>
      <c r="CJ959" s="3"/>
      <c r="CK959" s="3"/>
      <c r="CL959" s="3"/>
      <c r="CM959" s="3"/>
      <c r="CN959" s="3"/>
    </row>
    <row r="960" spans="1:92" x14ac:dyDescent="0.3">
      <c r="A960" s="13"/>
      <c r="B960" s="3"/>
      <c r="C960" s="3"/>
      <c r="D960" s="3"/>
      <c r="E960" s="3"/>
      <c r="F960" s="3"/>
      <c r="G960" s="3"/>
      <c r="H960" s="3"/>
      <c r="I960" s="3"/>
      <c r="J960" s="1"/>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c r="AU960" s="3"/>
      <c r="AV960" s="3"/>
      <c r="AW960" s="3"/>
      <c r="AX960" s="3"/>
      <c r="AY960" s="3"/>
      <c r="AZ960" s="3"/>
      <c r="BA960" s="3"/>
      <c r="BB960" s="3"/>
      <c r="BC960" s="3"/>
      <c r="BD960" s="3"/>
      <c r="BE960" s="3"/>
      <c r="BF960" s="3"/>
      <c r="BG960" s="3"/>
      <c r="BH960" s="3"/>
      <c r="BI960" s="3"/>
      <c r="BJ960" s="3"/>
      <c r="BK960" s="3"/>
      <c r="BL960" s="3"/>
      <c r="BM960" s="3"/>
      <c r="BN960" s="3"/>
      <c r="BO960" s="3"/>
      <c r="BP960" s="3"/>
      <c r="BQ960" s="3"/>
      <c r="BR960" s="3"/>
      <c r="BS960" s="3"/>
      <c r="BT960" s="3"/>
      <c r="BU960" s="3"/>
      <c r="BV960" s="3"/>
      <c r="BW960" s="3"/>
      <c r="BX960" s="3"/>
      <c r="BY960" s="3"/>
      <c r="BZ960" s="3"/>
      <c r="CA960" s="3"/>
      <c r="CB960" s="3"/>
      <c r="CC960" s="3"/>
      <c r="CD960" s="3"/>
      <c r="CE960" s="3"/>
      <c r="CF960" s="3"/>
      <c r="CG960" s="3"/>
      <c r="CH960" s="3"/>
      <c r="CI960" s="3"/>
      <c r="CJ960" s="3"/>
      <c r="CK960" s="3"/>
      <c r="CL960" s="3"/>
      <c r="CM960" s="3"/>
      <c r="CN960" s="3"/>
    </row>
    <row r="961" spans="1:92" x14ac:dyDescent="0.3">
      <c r="A961" s="13"/>
      <c r="B961" s="3"/>
      <c r="C961" s="3"/>
      <c r="D961" s="3"/>
      <c r="E961" s="3"/>
      <c r="F961" s="3"/>
      <c r="G961" s="3"/>
      <c r="H961" s="3"/>
      <c r="I961" s="3"/>
      <c r="J961" s="1"/>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c r="AU961" s="3"/>
      <c r="AV961" s="3"/>
      <c r="AW961" s="3"/>
      <c r="AX961" s="3"/>
      <c r="AY961" s="3"/>
      <c r="AZ961" s="3"/>
      <c r="BA961" s="3"/>
      <c r="BB961" s="3"/>
      <c r="BC961" s="3"/>
      <c r="BD961" s="3"/>
      <c r="BE961" s="3"/>
      <c r="BF961" s="3"/>
      <c r="BG961" s="3"/>
      <c r="BH961" s="3"/>
      <c r="BI961" s="3"/>
      <c r="BJ961" s="3"/>
      <c r="BK961" s="3"/>
      <c r="BL961" s="3"/>
      <c r="BM961" s="3"/>
      <c r="BN961" s="3"/>
      <c r="BO961" s="3"/>
      <c r="BP961" s="3"/>
      <c r="BQ961" s="3"/>
      <c r="BR961" s="3"/>
      <c r="BS961" s="3"/>
      <c r="BT961" s="3"/>
      <c r="BU961" s="3"/>
      <c r="BV961" s="3"/>
      <c r="BW961" s="3"/>
      <c r="BX961" s="3"/>
      <c r="BY961" s="3"/>
      <c r="BZ961" s="3"/>
      <c r="CA961" s="3"/>
      <c r="CB961" s="3"/>
      <c r="CC961" s="3"/>
      <c r="CD961" s="3"/>
      <c r="CE961" s="3"/>
      <c r="CF961" s="3"/>
      <c r="CG961" s="3"/>
      <c r="CH961" s="3"/>
      <c r="CI961" s="3"/>
      <c r="CJ961" s="3"/>
      <c r="CK961" s="3"/>
      <c r="CL961" s="3"/>
      <c r="CM961" s="3"/>
      <c r="CN961" s="3"/>
    </row>
    <row r="962" spans="1:92" x14ac:dyDescent="0.3">
      <c r="A962" s="13"/>
      <c r="B962" s="3"/>
      <c r="C962" s="3"/>
      <c r="D962" s="3"/>
      <c r="E962" s="3"/>
      <c r="F962" s="3"/>
      <c r="G962" s="3"/>
      <c r="H962" s="3"/>
      <c r="I962" s="3"/>
      <c r="J962" s="1"/>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c r="AU962" s="3"/>
      <c r="AV962" s="3"/>
      <c r="AW962" s="3"/>
      <c r="AX962" s="3"/>
      <c r="AY962" s="3"/>
      <c r="AZ962" s="3"/>
      <c r="BA962" s="3"/>
      <c r="BB962" s="3"/>
      <c r="BC962" s="3"/>
      <c r="BD962" s="3"/>
      <c r="BE962" s="3"/>
      <c r="BF962" s="3"/>
      <c r="BG962" s="3"/>
      <c r="BH962" s="3"/>
      <c r="BI962" s="3"/>
      <c r="BJ962" s="3"/>
      <c r="BK962" s="3"/>
      <c r="BL962" s="3"/>
      <c r="BM962" s="3"/>
      <c r="BN962" s="3"/>
      <c r="BO962" s="3"/>
      <c r="BP962" s="3"/>
      <c r="BQ962" s="3"/>
      <c r="BR962" s="3"/>
      <c r="BS962" s="3"/>
      <c r="BT962" s="3"/>
      <c r="BU962" s="3"/>
      <c r="BV962" s="3"/>
      <c r="BW962" s="3"/>
      <c r="BX962" s="3"/>
      <c r="BY962" s="3"/>
      <c r="BZ962" s="3"/>
      <c r="CA962" s="3"/>
      <c r="CB962" s="3"/>
      <c r="CC962" s="3"/>
      <c r="CD962" s="3"/>
      <c r="CE962" s="3"/>
      <c r="CF962" s="3"/>
      <c r="CG962" s="3"/>
      <c r="CH962" s="3"/>
      <c r="CI962" s="3"/>
      <c r="CJ962" s="3"/>
      <c r="CK962" s="3"/>
      <c r="CL962" s="3"/>
      <c r="CM962" s="3"/>
      <c r="CN962" s="3"/>
    </row>
    <row r="963" spans="1:92" x14ac:dyDescent="0.3">
      <c r="A963" s="13"/>
      <c r="B963" s="3"/>
      <c r="C963" s="3"/>
      <c r="D963" s="3"/>
      <c r="E963" s="3"/>
      <c r="F963" s="3"/>
      <c r="G963" s="3"/>
      <c r="H963" s="3"/>
      <c r="I963" s="3"/>
      <c r="J963" s="1"/>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c r="AU963" s="3"/>
      <c r="AV963" s="3"/>
      <c r="AW963" s="3"/>
      <c r="AX963" s="3"/>
      <c r="AY963" s="3"/>
      <c r="AZ963" s="3"/>
      <c r="BA963" s="3"/>
      <c r="BB963" s="3"/>
      <c r="BC963" s="3"/>
      <c r="BD963" s="3"/>
      <c r="BE963" s="3"/>
      <c r="BF963" s="3"/>
      <c r="BG963" s="3"/>
      <c r="BH963" s="3"/>
      <c r="BI963" s="3"/>
      <c r="BJ963" s="3"/>
      <c r="BK963" s="3"/>
      <c r="BL963" s="3"/>
      <c r="BM963" s="3"/>
      <c r="BN963" s="3"/>
      <c r="BO963" s="3"/>
      <c r="BP963" s="3"/>
      <c r="BQ963" s="3"/>
      <c r="BR963" s="3"/>
      <c r="BS963" s="3"/>
      <c r="BT963" s="3"/>
      <c r="BU963" s="3"/>
      <c r="BV963" s="3"/>
      <c r="BW963" s="3"/>
      <c r="BX963" s="3"/>
      <c r="BY963" s="3"/>
      <c r="BZ963" s="3"/>
      <c r="CA963" s="3"/>
      <c r="CB963" s="3"/>
      <c r="CC963" s="3"/>
      <c r="CD963" s="3"/>
      <c r="CE963" s="3"/>
      <c r="CF963" s="3"/>
      <c r="CG963" s="3"/>
      <c r="CH963" s="3"/>
      <c r="CI963" s="3"/>
      <c r="CJ963" s="3"/>
      <c r="CK963" s="3"/>
      <c r="CL963" s="3"/>
      <c r="CM963" s="3"/>
      <c r="CN963" s="3"/>
    </row>
    <row r="964" spans="1:92" x14ac:dyDescent="0.3">
      <c r="A964" s="13"/>
      <c r="B964" s="3"/>
      <c r="C964" s="3"/>
      <c r="D964" s="3"/>
      <c r="E964" s="3"/>
      <c r="F964" s="3"/>
      <c r="G964" s="3"/>
      <c r="H964" s="3"/>
      <c r="I964" s="3"/>
      <c r="J964" s="1"/>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c r="AU964" s="3"/>
      <c r="AV964" s="3"/>
      <c r="AW964" s="3"/>
      <c r="AX964" s="3"/>
      <c r="AY964" s="3"/>
      <c r="AZ964" s="3"/>
      <c r="BA964" s="3"/>
      <c r="BB964" s="3"/>
      <c r="BC964" s="3"/>
      <c r="BD964" s="3"/>
      <c r="BE964" s="3"/>
      <c r="BF964" s="3"/>
      <c r="BG964" s="3"/>
      <c r="BH964" s="3"/>
      <c r="BI964" s="3"/>
      <c r="BJ964" s="3"/>
      <c r="BK964" s="3"/>
      <c r="BL964" s="3"/>
      <c r="BM964" s="3"/>
      <c r="BN964" s="3"/>
      <c r="BO964" s="3"/>
      <c r="BP964" s="3"/>
      <c r="BQ964" s="3"/>
      <c r="BR964" s="3"/>
      <c r="BS964" s="3"/>
      <c r="BT964" s="3"/>
      <c r="BU964" s="3"/>
      <c r="BV964" s="3"/>
      <c r="BW964" s="3"/>
      <c r="BX964" s="3"/>
      <c r="BY964" s="3"/>
      <c r="BZ964" s="3"/>
      <c r="CA964" s="3"/>
      <c r="CB964" s="3"/>
      <c r="CC964" s="3"/>
      <c r="CD964" s="3"/>
      <c r="CE964" s="3"/>
      <c r="CF964" s="3"/>
      <c r="CG964" s="3"/>
      <c r="CH964" s="3"/>
      <c r="CI964" s="3"/>
      <c r="CJ964" s="3"/>
      <c r="CK964" s="3"/>
      <c r="CL964" s="3"/>
      <c r="CM964" s="3"/>
      <c r="CN964" s="3"/>
    </row>
    <row r="965" spans="1:92" x14ac:dyDescent="0.3">
      <c r="A965" s="13"/>
      <c r="B965" s="3"/>
      <c r="C965" s="3"/>
      <c r="D965" s="3"/>
      <c r="E965" s="3"/>
      <c r="F965" s="3"/>
      <c r="G965" s="3"/>
      <c r="H965" s="3"/>
      <c r="I965" s="3"/>
      <c r="J965" s="1"/>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c r="AU965" s="3"/>
      <c r="AV965" s="3"/>
      <c r="AW965" s="3"/>
      <c r="AX965" s="3"/>
      <c r="AY965" s="3"/>
      <c r="AZ965" s="3"/>
      <c r="BA965" s="3"/>
      <c r="BB965" s="3"/>
      <c r="BC965" s="3"/>
      <c r="BD965" s="3"/>
      <c r="BE965" s="3"/>
      <c r="BF965" s="3"/>
      <c r="BG965" s="3"/>
      <c r="BH965" s="3"/>
      <c r="BI965" s="3"/>
      <c r="BJ965" s="3"/>
      <c r="BK965" s="3"/>
      <c r="BL965" s="3"/>
      <c r="BM965" s="3"/>
      <c r="BN965" s="3"/>
      <c r="BO965" s="3"/>
      <c r="BP965" s="3"/>
      <c r="BQ965" s="3"/>
      <c r="BR965" s="3"/>
      <c r="BS965" s="3"/>
      <c r="BT965" s="3"/>
      <c r="BU965" s="3"/>
      <c r="BV965" s="3"/>
      <c r="BW965" s="3"/>
      <c r="BX965" s="3"/>
      <c r="BY965" s="3"/>
      <c r="BZ965" s="3"/>
      <c r="CA965" s="3"/>
      <c r="CB965" s="3"/>
      <c r="CC965" s="3"/>
      <c r="CD965" s="3"/>
      <c r="CE965" s="3"/>
      <c r="CF965" s="3"/>
      <c r="CG965" s="3"/>
      <c r="CH965" s="3"/>
      <c r="CI965" s="3"/>
      <c r="CJ965" s="3"/>
      <c r="CK965" s="3"/>
      <c r="CL965" s="3"/>
      <c r="CM965" s="3"/>
      <c r="CN965" s="3"/>
    </row>
    <row r="966" spans="1:92" x14ac:dyDescent="0.3">
      <c r="A966" s="13"/>
      <c r="B966" s="3"/>
      <c r="C966" s="3"/>
      <c r="D966" s="3"/>
      <c r="E966" s="3"/>
      <c r="F966" s="3"/>
      <c r="G966" s="3"/>
      <c r="H966" s="3"/>
      <c r="I966" s="3"/>
      <c r="J966" s="1"/>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c r="AU966" s="3"/>
      <c r="AV966" s="3"/>
      <c r="AW966" s="3"/>
      <c r="AX966" s="3"/>
      <c r="AY966" s="3"/>
      <c r="AZ966" s="3"/>
      <c r="BA966" s="3"/>
      <c r="BB966" s="3"/>
      <c r="BC966" s="3"/>
      <c r="BD966" s="3"/>
      <c r="BE966" s="3"/>
      <c r="BF966" s="3"/>
      <c r="BG966" s="3"/>
      <c r="BH966" s="3"/>
      <c r="BI966" s="3"/>
      <c r="BJ966" s="3"/>
      <c r="BK966" s="3"/>
      <c r="BL966" s="3"/>
      <c r="BM966" s="3"/>
      <c r="BN966" s="3"/>
      <c r="BO966" s="3"/>
      <c r="BP966" s="3"/>
      <c r="BQ966" s="3"/>
      <c r="BR966" s="3"/>
      <c r="BS966" s="3"/>
      <c r="BT966" s="3"/>
      <c r="BU966" s="3"/>
      <c r="BV966" s="3"/>
      <c r="BW966" s="3"/>
      <c r="BX966" s="3"/>
      <c r="BY966" s="3"/>
      <c r="BZ966" s="3"/>
      <c r="CA966" s="3"/>
      <c r="CB966" s="3"/>
      <c r="CC966" s="3"/>
      <c r="CD966" s="3"/>
      <c r="CE966" s="3"/>
      <c r="CF966" s="3"/>
      <c r="CG966" s="3"/>
      <c r="CH966" s="3"/>
      <c r="CI966" s="3"/>
      <c r="CJ966" s="3"/>
      <c r="CK966" s="3"/>
      <c r="CL966" s="3"/>
      <c r="CM966" s="3"/>
      <c r="CN966" s="3"/>
    </row>
    <row r="967" spans="1:92" x14ac:dyDescent="0.3">
      <c r="A967" s="13"/>
      <c r="B967" s="3"/>
      <c r="C967" s="3"/>
      <c r="D967" s="3"/>
      <c r="E967" s="3"/>
      <c r="F967" s="3"/>
      <c r="G967" s="3"/>
      <c r="H967" s="3"/>
      <c r="I967" s="3"/>
      <c r="J967" s="1"/>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c r="AU967" s="3"/>
      <c r="AV967" s="3"/>
      <c r="AW967" s="3"/>
      <c r="AX967" s="3"/>
      <c r="AY967" s="3"/>
      <c r="AZ967" s="3"/>
      <c r="BA967" s="3"/>
      <c r="BB967" s="3"/>
      <c r="BC967" s="3"/>
      <c r="BD967" s="3"/>
      <c r="BE967" s="3"/>
      <c r="BF967" s="3"/>
      <c r="BG967" s="3"/>
      <c r="BH967" s="3"/>
      <c r="BI967" s="3"/>
      <c r="BJ967" s="3"/>
      <c r="BK967" s="3"/>
      <c r="BL967" s="3"/>
      <c r="BM967" s="3"/>
      <c r="BN967" s="3"/>
      <c r="BO967" s="3"/>
      <c r="BP967" s="3"/>
      <c r="BQ967" s="3"/>
      <c r="BR967" s="3"/>
      <c r="BS967" s="3"/>
      <c r="BT967" s="3"/>
      <c r="BU967" s="3"/>
      <c r="BV967" s="3"/>
      <c r="BW967" s="3"/>
      <c r="BX967" s="3"/>
      <c r="BY967" s="3"/>
      <c r="BZ967" s="3"/>
      <c r="CA967" s="3"/>
      <c r="CB967" s="3"/>
      <c r="CC967" s="3"/>
      <c r="CD967" s="3"/>
      <c r="CE967" s="3"/>
      <c r="CF967" s="3"/>
      <c r="CG967" s="3"/>
      <c r="CH967" s="3"/>
      <c r="CI967" s="3"/>
      <c r="CJ967" s="3"/>
      <c r="CK967" s="3"/>
      <c r="CL967" s="3"/>
      <c r="CM967" s="3"/>
      <c r="CN967" s="3"/>
    </row>
    <row r="968" spans="1:92" x14ac:dyDescent="0.3">
      <c r="A968" s="13"/>
      <c r="B968" s="3"/>
      <c r="C968" s="3"/>
      <c r="D968" s="3"/>
      <c r="E968" s="3"/>
      <c r="F968" s="3"/>
      <c r="G968" s="3"/>
      <c r="H968" s="3"/>
      <c r="I968" s="3"/>
      <c r="J968" s="1"/>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c r="AU968" s="3"/>
      <c r="AV968" s="3"/>
      <c r="AW968" s="3"/>
      <c r="AX968" s="3"/>
      <c r="AY968" s="3"/>
      <c r="AZ968" s="3"/>
      <c r="BA968" s="3"/>
      <c r="BB968" s="3"/>
      <c r="BC968" s="3"/>
      <c r="BD968" s="3"/>
      <c r="BE968" s="3"/>
      <c r="BF968" s="3"/>
      <c r="BG968" s="3"/>
      <c r="BH968" s="3"/>
      <c r="BI968" s="3"/>
      <c r="BJ968" s="3"/>
      <c r="BK968" s="3"/>
      <c r="BL968" s="3"/>
      <c r="BM968" s="3"/>
      <c r="BN968" s="3"/>
      <c r="BO968" s="3"/>
      <c r="BP968" s="3"/>
      <c r="BQ968" s="3"/>
      <c r="BR968" s="3"/>
      <c r="BS968" s="3"/>
      <c r="BT968" s="3"/>
      <c r="BU968" s="3"/>
      <c r="BV968" s="3"/>
      <c r="BW968" s="3"/>
      <c r="BX968" s="3"/>
      <c r="BY968" s="3"/>
      <c r="BZ968" s="3"/>
      <c r="CA968" s="3"/>
      <c r="CB968" s="3"/>
      <c r="CC968" s="3"/>
      <c r="CD968" s="3"/>
      <c r="CE968" s="3"/>
      <c r="CF968" s="3"/>
      <c r="CG968" s="3"/>
      <c r="CH968" s="3"/>
      <c r="CI968" s="3"/>
      <c r="CJ968" s="3"/>
      <c r="CK968" s="3"/>
      <c r="CL968" s="3"/>
      <c r="CM968" s="3"/>
      <c r="CN968" s="3"/>
    </row>
    <row r="969" spans="1:92" x14ac:dyDescent="0.3">
      <c r="A969" s="13"/>
      <c r="B969" s="3"/>
      <c r="C969" s="3"/>
      <c r="D969" s="3"/>
      <c r="E969" s="3"/>
      <c r="F969" s="3"/>
      <c r="G969" s="3"/>
      <c r="H969" s="3"/>
      <c r="I969" s="3"/>
      <c r="J969" s="1"/>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c r="AU969" s="3"/>
      <c r="AV969" s="3"/>
      <c r="AW969" s="3"/>
      <c r="AX969" s="3"/>
      <c r="AY969" s="3"/>
      <c r="AZ969" s="3"/>
      <c r="BA969" s="3"/>
      <c r="BB969" s="3"/>
      <c r="BC969" s="3"/>
      <c r="BD969" s="3"/>
      <c r="BE969" s="3"/>
      <c r="BF969" s="3"/>
      <c r="BG969" s="3"/>
      <c r="BH969" s="3"/>
      <c r="BI969" s="3"/>
      <c r="BJ969" s="3"/>
      <c r="BK969" s="3"/>
      <c r="BL969" s="3"/>
      <c r="BM969" s="3"/>
      <c r="BN969" s="3"/>
      <c r="BO969" s="3"/>
      <c r="BP969" s="3"/>
      <c r="BQ969" s="3"/>
      <c r="BR969" s="3"/>
      <c r="BS969" s="3"/>
      <c r="BT969" s="3"/>
      <c r="BU969" s="3"/>
      <c r="BV969" s="3"/>
      <c r="BW969" s="3"/>
      <c r="BX969" s="3"/>
      <c r="BY969" s="3"/>
      <c r="BZ969" s="3"/>
      <c r="CA969" s="3"/>
      <c r="CB969" s="3"/>
      <c r="CC969" s="3"/>
      <c r="CD969" s="3"/>
      <c r="CE969" s="3"/>
      <c r="CF969" s="3"/>
      <c r="CG969" s="3"/>
      <c r="CH969" s="3"/>
      <c r="CI969" s="3"/>
      <c r="CJ969" s="3"/>
      <c r="CK969" s="3"/>
      <c r="CL969" s="3"/>
      <c r="CM969" s="3"/>
      <c r="CN969" s="3"/>
    </row>
    <row r="970" spans="1:92" x14ac:dyDescent="0.3">
      <c r="A970" s="13"/>
      <c r="B970" s="3"/>
      <c r="C970" s="3"/>
      <c r="D970" s="3"/>
      <c r="E970" s="3"/>
      <c r="F970" s="3"/>
      <c r="G970" s="3"/>
      <c r="H970" s="3"/>
      <c r="I970" s="3"/>
      <c r="J970" s="1"/>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c r="AU970" s="3"/>
      <c r="AV970" s="3"/>
      <c r="AW970" s="3"/>
      <c r="AX970" s="3"/>
      <c r="AY970" s="3"/>
      <c r="AZ970" s="3"/>
      <c r="BA970" s="3"/>
      <c r="BB970" s="3"/>
      <c r="BC970" s="3"/>
      <c r="BD970" s="3"/>
      <c r="BE970" s="3"/>
      <c r="BF970" s="3"/>
      <c r="BG970" s="3"/>
      <c r="BH970" s="3"/>
      <c r="BI970" s="3"/>
      <c r="BJ970" s="3"/>
      <c r="BK970" s="3"/>
      <c r="BL970" s="3"/>
      <c r="BM970" s="3"/>
      <c r="BN970" s="3"/>
      <c r="BO970" s="3"/>
      <c r="BP970" s="3"/>
      <c r="BQ970" s="3"/>
      <c r="BR970" s="3"/>
      <c r="BS970" s="3"/>
      <c r="BT970" s="3"/>
      <c r="BU970" s="3"/>
      <c r="BV970" s="3"/>
      <c r="BW970" s="3"/>
      <c r="BX970" s="3"/>
      <c r="BY970" s="3"/>
      <c r="BZ970" s="3"/>
      <c r="CA970" s="3"/>
      <c r="CB970" s="3"/>
      <c r="CC970" s="3"/>
      <c r="CD970" s="3"/>
      <c r="CE970" s="3"/>
      <c r="CF970" s="3"/>
      <c r="CG970" s="3"/>
      <c r="CH970" s="3"/>
      <c r="CI970" s="3"/>
      <c r="CJ970" s="3"/>
      <c r="CK970" s="3"/>
      <c r="CL970" s="3"/>
      <c r="CM970" s="3"/>
      <c r="CN970" s="3"/>
    </row>
    <row r="971" spans="1:92" x14ac:dyDescent="0.3">
      <c r="A971" s="13"/>
      <c r="B971" s="3"/>
      <c r="C971" s="3"/>
      <c r="D971" s="3"/>
      <c r="E971" s="3"/>
      <c r="F971" s="3"/>
      <c r="G971" s="3"/>
      <c r="H971" s="3"/>
      <c r="I971" s="3"/>
      <c r="J971" s="1"/>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c r="AU971" s="3"/>
      <c r="AV971" s="3"/>
      <c r="AW971" s="3"/>
      <c r="AX971" s="3"/>
      <c r="AY971" s="3"/>
      <c r="AZ971" s="3"/>
      <c r="BA971" s="3"/>
      <c r="BB971" s="3"/>
      <c r="BC971" s="3"/>
      <c r="BD971" s="3"/>
      <c r="BE971" s="3"/>
      <c r="BF971" s="3"/>
      <c r="BG971" s="3"/>
      <c r="BH971" s="3"/>
      <c r="BI971" s="3"/>
      <c r="BJ971" s="3"/>
      <c r="BK971" s="3"/>
      <c r="BL971" s="3"/>
      <c r="BM971" s="3"/>
      <c r="BN971" s="3"/>
      <c r="BO971" s="3"/>
      <c r="BP971" s="3"/>
      <c r="BQ971" s="3"/>
      <c r="BR971" s="3"/>
      <c r="BS971" s="3"/>
      <c r="BT971" s="3"/>
      <c r="BU971" s="3"/>
      <c r="BV971" s="3"/>
      <c r="BW971" s="3"/>
      <c r="BX971" s="3"/>
      <c r="BY971" s="3"/>
      <c r="BZ971" s="3"/>
      <c r="CA971" s="3"/>
      <c r="CB971" s="3"/>
      <c r="CC971" s="3"/>
      <c r="CD971" s="3"/>
      <c r="CE971" s="3"/>
      <c r="CF971" s="3"/>
      <c r="CG971" s="3"/>
      <c r="CH971" s="3"/>
      <c r="CI971" s="3"/>
      <c r="CJ971" s="3"/>
      <c r="CK971" s="3"/>
      <c r="CL971" s="3"/>
      <c r="CM971" s="3"/>
      <c r="CN971" s="3"/>
    </row>
    <row r="972" spans="1:92" x14ac:dyDescent="0.3">
      <c r="A972" s="13"/>
      <c r="B972" s="3"/>
      <c r="C972" s="3"/>
      <c r="D972" s="3"/>
      <c r="E972" s="3"/>
      <c r="F972" s="3"/>
      <c r="G972" s="3"/>
      <c r="H972" s="3"/>
      <c r="I972" s="3"/>
      <c r="J972" s="1"/>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c r="AU972" s="3"/>
      <c r="AV972" s="3"/>
      <c r="AW972" s="3"/>
      <c r="AX972" s="3"/>
      <c r="AY972" s="3"/>
      <c r="AZ972" s="3"/>
      <c r="BA972" s="3"/>
      <c r="BB972" s="3"/>
      <c r="BC972" s="3"/>
      <c r="BD972" s="3"/>
      <c r="BE972" s="3"/>
      <c r="BF972" s="3"/>
      <c r="BG972" s="3"/>
      <c r="BH972" s="3"/>
      <c r="BI972" s="3"/>
      <c r="BJ972" s="3"/>
      <c r="BK972" s="3"/>
      <c r="BL972" s="3"/>
      <c r="BM972" s="3"/>
      <c r="BN972" s="3"/>
      <c r="BO972" s="3"/>
      <c r="BP972" s="3"/>
      <c r="BQ972" s="3"/>
      <c r="BR972" s="3"/>
      <c r="BS972" s="3"/>
      <c r="BT972" s="3"/>
      <c r="BU972" s="3"/>
      <c r="BV972" s="3"/>
      <c r="BW972" s="3"/>
      <c r="BX972" s="3"/>
      <c r="BY972" s="3"/>
      <c r="BZ972" s="3"/>
      <c r="CA972" s="3"/>
      <c r="CB972" s="3"/>
      <c r="CC972" s="3"/>
      <c r="CD972" s="3"/>
      <c r="CE972" s="3"/>
      <c r="CF972" s="3"/>
      <c r="CG972" s="3"/>
      <c r="CH972" s="3"/>
      <c r="CI972" s="3"/>
      <c r="CJ972" s="3"/>
      <c r="CK972" s="3"/>
      <c r="CL972" s="3"/>
      <c r="CM972" s="3"/>
      <c r="CN972" s="3"/>
    </row>
    <row r="973" spans="1:92" x14ac:dyDescent="0.3">
      <c r="A973" s="13"/>
      <c r="B973" s="3"/>
      <c r="C973" s="3"/>
      <c r="D973" s="3"/>
      <c r="E973" s="3"/>
      <c r="F973" s="3"/>
      <c r="G973" s="3"/>
      <c r="H973" s="3"/>
      <c r="I973" s="3"/>
      <c r="J973" s="1"/>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c r="AU973" s="3"/>
      <c r="AV973" s="3"/>
      <c r="AW973" s="3"/>
      <c r="AX973" s="3"/>
      <c r="AY973" s="3"/>
      <c r="AZ973" s="3"/>
      <c r="BA973" s="3"/>
      <c r="BB973" s="3"/>
      <c r="BC973" s="3"/>
      <c r="BD973" s="3"/>
      <c r="BE973" s="3"/>
      <c r="BF973" s="3"/>
      <c r="BG973" s="3"/>
      <c r="BH973" s="3"/>
      <c r="BI973" s="3"/>
      <c r="BJ973" s="3"/>
      <c r="BK973" s="3"/>
      <c r="BL973" s="3"/>
      <c r="BM973" s="3"/>
      <c r="BN973" s="3"/>
      <c r="BO973" s="3"/>
      <c r="BP973" s="3"/>
      <c r="BQ973" s="3"/>
      <c r="BR973" s="3"/>
      <c r="BS973" s="3"/>
      <c r="BT973" s="3"/>
      <c r="BU973" s="3"/>
      <c r="BV973" s="3"/>
      <c r="BW973" s="3"/>
      <c r="BX973" s="3"/>
      <c r="BY973" s="3"/>
      <c r="BZ973" s="3"/>
      <c r="CA973" s="3"/>
      <c r="CB973" s="3"/>
      <c r="CC973" s="3"/>
      <c r="CD973" s="3"/>
      <c r="CE973" s="3"/>
      <c r="CF973" s="3"/>
      <c r="CG973" s="3"/>
      <c r="CH973" s="3"/>
      <c r="CI973" s="3"/>
      <c r="CJ973" s="3"/>
      <c r="CK973" s="3"/>
      <c r="CL973" s="3"/>
      <c r="CM973" s="3"/>
      <c r="CN973" s="3"/>
    </row>
    <row r="974" spans="1:92" x14ac:dyDescent="0.3">
      <c r="A974" s="13"/>
      <c r="B974" s="3"/>
      <c r="C974" s="3"/>
      <c r="D974" s="3"/>
      <c r="E974" s="3"/>
      <c r="F974" s="3"/>
      <c r="G974" s="3"/>
      <c r="H974" s="3"/>
      <c r="I974" s="3"/>
      <c r="J974" s="1"/>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c r="AU974" s="3"/>
      <c r="AV974" s="3"/>
      <c r="AW974" s="3"/>
      <c r="AX974" s="3"/>
      <c r="AY974" s="3"/>
      <c r="AZ974" s="3"/>
      <c r="BA974" s="3"/>
      <c r="BB974" s="3"/>
      <c r="BC974" s="3"/>
      <c r="BD974" s="3"/>
      <c r="BE974" s="3"/>
      <c r="BF974" s="3"/>
      <c r="BG974" s="3"/>
      <c r="BH974" s="3"/>
      <c r="BI974" s="3"/>
      <c r="BJ974" s="3"/>
      <c r="BK974" s="3"/>
      <c r="BL974" s="3"/>
      <c r="BM974" s="3"/>
      <c r="BN974" s="3"/>
      <c r="BO974" s="3"/>
      <c r="BP974" s="3"/>
      <c r="BQ974" s="3"/>
      <c r="BR974" s="3"/>
      <c r="BS974" s="3"/>
      <c r="BT974" s="3"/>
      <c r="BU974" s="3"/>
      <c r="BV974" s="3"/>
      <c r="BW974" s="3"/>
      <c r="BX974" s="3"/>
      <c r="BY974" s="3"/>
      <c r="BZ974" s="3"/>
      <c r="CA974" s="3"/>
      <c r="CB974" s="3"/>
      <c r="CC974" s="3"/>
      <c r="CD974" s="3"/>
      <c r="CE974" s="3"/>
      <c r="CF974" s="3"/>
      <c r="CG974" s="3"/>
      <c r="CH974" s="3"/>
      <c r="CI974" s="3"/>
      <c r="CJ974" s="3"/>
      <c r="CK974" s="3"/>
      <c r="CL974" s="3"/>
      <c r="CM974" s="3"/>
      <c r="CN974" s="3"/>
    </row>
    <row r="975" spans="1:92" x14ac:dyDescent="0.3">
      <c r="A975" s="13"/>
      <c r="B975" s="3"/>
      <c r="C975" s="3"/>
      <c r="D975" s="3"/>
      <c r="E975" s="3"/>
      <c r="F975" s="3"/>
      <c r="G975" s="3"/>
      <c r="H975" s="3"/>
      <c r="I975" s="3"/>
      <c r="J975" s="1"/>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c r="AU975" s="3"/>
      <c r="AV975" s="3"/>
      <c r="AW975" s="3"/>
      <c r="AX975" s="3"/>
      <c r="AY975" s="3"/>
      <c r="AZ975" s="3"/>
      <c r="BA975" s="3"/>
      <c r="BB975" s="3"/>
      <c r="BC975" s="3"/>
      <c r="BD975" s="3"/>
      <c r="BE975" s="3"/>
      <c r="BF975" s="3"/>
      <c r="BG975" s="3"/>
      <c r="BH975" s="3"/>
      <c r="BI975" s="3"/>
      <c r="BJ975" s="3"/>
      <c r="BK975" s="3"/>
      <c r="BL975" s="3"/>
      <c r="BM975" s="3"/>
      <c r="BN975" s="3"/>
      <c r="BO975" s="3"/>
      <c r="BP975" s="3"/>
      <c r="BQ975" s="3"/>
      <c r="BR975" s="3"/>
      <c r="BS975" s="3"/>
      <c r="BT975" s="3"/>
      <c r="BU975" s="3"/>
      <c r="BV975" s="3"/>
      <c r="BW975" s="3"/>
      <c r="BX975" s="3"/>
      <c r="BY975" s="3"/>
      <c r="BZ975" s="3"/>
      <c r="CA975" s="3"/>
      <c r="CB975" s="3"/>
      <c r="CC975" s="3"/>
      <c r="CD975" s="3"/>
      <c r="CE975" s="3"/>
      <c r="CF975" s="3"/>
      <c r="CG975" s="3"/>
      <c r="CH975" s="3"/>
      <c r="CI975" s="3"/>
      <c r="CJ975" s="3"/>
      <c r="CK975" s="3"/>
      <c r="CL975" s="3"/>
      <c r="CM975" s="3"/>
      <c r="CN975" s="3"/>
    </row>
    <row r="976" spans="1:92" x14ac:dyDescent="0.3">
      <c r="A976" s="13"/>
      <c r="B976" s="3"/>
      <c r="C976" s="3"/>
      <c r="D976" s="3"/>
      <c r="E976" s="3"/>
      <c r="F976" s="3"/>
      <c r="G976" s="3"/>
      <c r="H976" s="3"/>
      <c r="I976" s="3"/>
      <c r="J976" s="1"/>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c r="AU976" s="3"/>
      <c r="AV976" s="3"/>
      <c r="AW976" s="3"/>
      <c r="AX976" s="3"/>
      <c r="AY976" s="3"/>
      <c r="AZ976" s="3"/>
      <c r="BA976" s="3"/>
      <c r="BB976" s="3"/>
      <c r="BC976" s="3"/>
      <c r="BD976" s="3"/>
      <c r="BE976" s="3"/>
      <c r="BF976" s="3"/>
      <c r="BG976" s="3"/>
      <c r="BH976" s="3"/>
      <c r="BI976" s="3"/>
      <c r="BJ976" s="3"/>
      <c r="BK976" s="3"/>
      <c r="BL976" s="3"/>
      <c r="BM976" s="3"/>
      <c r="BN976" s="3"/>
      <c r="BO976" s="3"/>
      <c r="BP976" s="3"/>
      <c r="BQ976" s="3"/>
      <c r="BR976" s="3"/>
      <c r="BS976" s="3"/>
      <c r="BT976" s="3"/>
      <c r="BU976" s="3"/>
      <c r="BV976" s="3"/>
      <c r="BW976" s="3"/>
      <c r="BX976" s="3"/>
      <c r="BY976" s="3"/>
      <c r="BZ976" s="3"/>
      <c r="CA976" s="3"/>
      <c r="CB976" s="3"/>
      <c r="CC976" s="3"/>
      <c r="CD976" s="3"/>
      <c r="CE976" s="3"/>
      <c r="CF976" s="3"/>
      <c r="CG976" s="3"/>
      <c r="CH976" s="3"/>
      <c r="CI976" s="3"/>
      <c r="CJ976" s="3"/>
      <c r="CK976" s="3"/>
      <c r="CL976" s="3"/>
      <c r="CM976" s="3"/>
      <c r="CN976" s="3"/>
    </row>
    <row r="977" spans="1:92" x14ac:dyDescent="0.3">
      <c r="A977" s="13"/>
      <c r="B977" s="3"/>
      <c r="C977" s="3"/>
      <c r="D977" s="3"/>
      <c r="E977" s="3"/>
      <c r="F977" s="3"/>
      <c r="G977" s="3"/>
      <c r="H977" s="3"/>
      <c r="I977" s="3"/>
      <c r="J977" s="1"/>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c r="AU977" s="3"/>
      <c r="AV977" s="3"/>
      <c r="AW977" s="3"/>
      <c r="AX977" s="3"/>
      <c r="AY977" s="3"/>
      <c r="AZ977" s="3"/>
      <c r="BA977" s="3"/>
      <c r="BB977" s="3"/>
      <c r="BC977" s="3"/>
      <c r="BD977" s="3"/>
      <c r="BE977" s="3"/>
      <c r="BF977" s="3"/>
      <c r="BG977" s="3"/>
      <c r="BH977" s="3"/>
      <c r="BI977" s="3"/>
      <c r="BJ977" s="3"/>
      <c r="BK977" s="3"/>
      <c r="BL977" s="3"/>
      <c r="BM977" s="3"/>
      <c r="BN977" s="3"/>
      <c r="BO977" s="3"/>
      <c r="BP977" s="3"/>
      <c r="BQ977" s="3"/>
      <c r="BR977" s="3"/>
      <c r="BS977" s="3"/>
      <c r="BT977" s="3"/>
      <c r="BU977" s="3"/>
      <c r="BV977" s="3"/>
      <c r="BW977" s="3"/>
      <c r="BX977" s="3"/>
      <c r="BY977" s="3"/>
      <c r="BZ977" s="3"/>
      <c r="CA977" s="3"/>
      <c r="CB977" s="3"/>
      <c r="CC977" s="3"/>
      <c r="CD977" s="3"/>
      <c r="CE977" s="3"/>
      <c r="CF977" s="3"/>
      <c r="CG977" s="3"/>
      <c r="CH977" s="3"/>
      <c r="CI977" s="3"/>
      <c r="CJ977" s="3"/>
      <c r="CK977" s="3"/>
      <c r="CL977" s="3"/>
      <c r="CM977" s="3"/>
      <c r="CN977" s="3"/>
    </row>
    <row r="978" spans="1:92" x14ac:dyDescent="0.3">
      <c r="A978" s="13"/>
      <c r="B978" s="3"/>
      <c r="C978" s="3"/>
      <c r="D978" s="3"/>
      <c r="E978" s="3"/>
      <c r="F978" s="3"/>
      <c r="G978" s="3"/>
      <c r="H978" s="3"/>
      <c r="I978" s="3"/>
      <c r="J978" s="1"/>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c r="AU978" s="3"/>
      <c r="AV978" s="3"/>
      <c r="AW978" s="3"/>
      <c r="AX978" s="3"/>
      <c r="AY978" s="3"/>
      <c r="AZ978" s="3"/>
      <c r="BA978" s="3"/>
      <c r="BB978" s="3"/>
      <c r="BC978" s="3"/>
      <c r="BD978" s="3"/>
      <c r="BE978" s="3"/>
      <c r="BF978" s="3"/>
      <c r="BG978" s="3"/>
      <c r="BH978" s="3"/>
      <c r="BI978" s="3"/>
      <c r="BJ978" s="3"/>
      <c r="BK978" s="3"/>
      <c r="BL978" s="3"/>
      <c r="BM978" s="3"/>
      <c r="BN978" s="3"/>
      <c r="BO978" s="3"/>
      <c r="BP978" s="3"/>
      <c r="BQ978" s="3"/>
      <c r="BR978" s="3"/>
      <c r="BS978" s="3"/>
      <c r="BT978" s="3"/>
      <c r="BU978" s="3"/>
      <c r="BV978" s="3"/>
      <c r="BW978" s="3"/>
      <c r="BX978" s="3"/>
      <c r="BY978" s="3"/>
      <c r="BZ978" s="3"/>
      <c r="CA978" s="3"/>
      <c r="CB978" s="3"/>
      <c r="CC978" s="3"/>
      <c r="CD978" s="3"/>
      <c r="CE978" s="3"/>
      <c r="CF978" s="3"/>
      <c r="CG978" s="3"/>
      <c r="CH978" s="3"/>
      <c r="CI978" s="3"/>
      <c r="CJ978" s="3"/>
      <c r="CK978" s="3"/>
      <c r="CL978" s="3"/>
      <c r="CM978" s="3"/>
      <c r="CN978" s="3"/>
    </row>
    <row r="979" spans="1:92" x14ac:dyDescent="0.3">
      <c r="A979" s="13"/>
      <c r="B979" s="3"/>
      <c r="C979" s="3"/>
      <c r="D979" s="3"/>
      <c r="E979" s="3"/>
      <c r="F979" s="3"/>
      <c r="G979" s="3"/>
      <c r="H979" s="3"/>
      <c r="I979" s="3"/>
      <c r="J979" s="1"/>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c r="AU979" s="3"/>
      <c r="AV979" s="3"/>
      <c r="AW979" s="3"/>
      <c r="AX979" s="3"/>
      <c r="AY979" s="3"/>
      <c r="AZ979" s="3"/>
      <c r="BA979" s="3"/>
      <c r="BB979" s="3"/>
      <c r="BC979" s="3"/>
      <c r="BD979" s="3"/>
      <c r="BE979" s="3"/>
      <c r="BF979" s="3"/>
      <c r="BG979" s="3"/>
      <c r="BH979" s="3"/>
      <c r="BI979" s="3"/>
      <c r="BJ979" s="3"/>
      <c r="BK979" s="3"/>
      <c r="BL979" s="3"/>
      <c r="BM979" s="3"/>
      <c r="BN979" s="3"/>
      <c r="BO979" s="3"/>
      <c r="BP979" s="3"/>
      <c r="BQ979" s="3"/>
      <c r="BR979" s="3"/>
      <c r="BS979" s="3"/>
      <c r="BT979" s="3"/>
      <c r="BU979" s="3"/>
      <c r="BV979" s="3"/>
      <c r="BW979" s="3"/>
      <c r="BX979" s="3"/>
      <c r="BY979" s="3"/>
      <c r="BZ979" s="3"/>
      <c r="CA979" s="3"/>
      <c r="CB979" s="3"/>
      <c r="CC979" s="3"/>
      <c r="CD979" s="3"/>
      <c r="CE979" s="3"/>
      <c r="CF979" s="3"/>
      <c r="CG979" s="3"/>
      <c r="CH979" s="3"/>
      <c r="CI979" s="3"/>
      <c r="CJ979" s="3"/>
      <c r="CK979" s="3"/>
      <c r="CL979" s="3"/>
      <c r="CM979" s="3"/>
      <c r="CN979" s="3"/>
    </row>
    <row r="980" spans="1:92" x14ac:dyDescent="0.3">
      <c r="A980" s="13"/>
      <c r="B980" s="3"/>
      <c r="C980" s="3"/>
      <c r="D980" s="3"/>
      <c r="E980" s="3"/>
      <c r="F980" s="3"/>
      <c r="G980" s="3"/>
      <c r="H980" s="3"/>
      <c r="I980" s="3"/>
      <c r="J980" s="1"/>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c r="AU980" s="3"/>
      <c r="AV980" s="3"/>
      <c r="AW980" s="3"/>
      <c r="AX980" s="3"/>
      <c r="AY980" s="3"/>
      <c r="AZ980" s="3"/>
      <c r="BA980" s="3"/>
      <c r="BB980" s="3"/>
      <c r="BC980" s="3"/>
      <c r="BD980" s="3"/>
      <c r="BE980" s="3"/>
      <c r="BF980" s="3"/>
      <c r="BG980" s="3"/>
      <c r="BH980" s="3"/>
      <c r="BI980" s="3"/>
      <c r="BJ980" s="3"/>
      <c r="BK980" s="3"/>
      <c r="BL980" s="3"/>
      <c r="BM980" s="3"/>
      <c r="BN980" s="3"/>
      <c r="BO980" s="3"/>
      <c r="BP980" s="3"/>
      <c r="BQ980" s="3"/>
      <c r="BR980" s="3"/>
      <c r="BS980" s="3"/>
      <c r="BT980" s="3"/>
      <c r="BU980" s="3"/>
      <c r="BV980" s="3"/>
      <c r="BW980" s="3"/>
      <c r="BX980" s="3"/>
      <c r="BY980" s="3"/>
      <c r="BZ980" s="3"/>
      <c r="CA980" s="3"/>
      <c r="CB980" s="3"/>
      <c r="CC980" s="3"/>
      <c r="CD980" s="3"/>
      <c r="CE980" s="3"/>
      <c r="CF980" s="3"/>
      <c r="CG980" s="3"/>
      <c r="CH980" s="3"/>
      <c r="CI980" s="3"/>
      <c r="CJ980" s="3"/>
      <c r="CK980" s="3"/>
      <c r="CL980" s="3"/>
      <c r="CM980" s="3"/>
      <c r="CN980" s="3"/>
    </row>
    <row r="981" spans="1:92" x14ac:dyDescent="0.3">
      <c r="A981" s="13"/>
      <c r="B981" s="3"/>
      <c r="C981" s="3"/>
      <c r="D981" s="3"/>
      <c r="E981" s="3"/>
      <c r="F981" s="3"/>
      <c r="G981" s="3"/>
      <c r="H981" s="3"/>
      <c r="I981" s="3"/>
      <c r="J981" s="1"/>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c r="AU981" s="3"/>
      <c r="AV981" s="3"/>
      <c r="AW981" s="3"/>
      <c r="AX981" s="3"/>
      <c r="AY981" s="3"/>
      <c r="AZ981" s="3"/>
      <c r="BA981" s="3"/>
      <c r="BB981" s="3"/>
      <c r="BC981" s="3"/>
      <c r="BD981" s="3"/>
      <c r="BE981" s="3"/>
      <c r="BF981" s="3"/>
      <c r="BG981" s="3"/>
      <c r="BH981" s="3"/>
      <c r="BI981" s="3"/>
      <c r="BJ981" s="3"/>
      <c r="BK981" s="3"/>
      <c r="BL981" s="3"/>
      <c r="BM981" s="3"/>
      <c r="BN981" s="3"/>
      <c r="BO981" s="3"/>
      <c r="BP981" s="3"/>
      <c r="BQ981" s="3"/>
      <c r="BR981" s="3"/>
      <c r="BS981" s="3"/>
      <c r="BT981" s="3"/>
      <c r="BU981" s="3"/>
      <c r="BV981" s="3"/>
      <c r="BW981" s="3"/>
      <c r="BX981" s="3"/>
      <c r="BY981" s="3"/>
      <c r="BZ981" s="3"/>
      <c r="CA981" s="3"/>
      <c r="CB981" s="3"/>
      <c r="CC981" s="3"/>
      <c r="CD981" s="3"/>
      <c r="CE981" s="3"/>
      <c r="CF981" s="3"/>
      <c r="CG981" s="3"/>
      <c r="CH981" s="3"/>
      <c r="CI981" s="3"/>
      <c r="CJ981" s="3"/>
      <c r="CK981" s="3"/>
      <c r="CL981" s="3"/>
      <c r="CM981" s="3"/>
      <c r="CN981" s="3"/>
    </row>
    <row r="982" spans="1:92" x14ac:dyDescent="0.3">
      <c r="A982" s="13"/>
      <c r="B982" s="3"/>
      <c r="C982" s="3"/>
      <c r="D982" s="3"/>
      <c r="E982" s="3"/>
      <c r="F982" s="3"/>
      <c r="G982" s="3"/>
      <c r="H982" s="3"/>
      <c r="I982" s="3"/>
      <c r="J982" s="1"/>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c r="AU982" s="3"/>
      <c r="AV982" s="3"/>
      <c r="AW982" s="3"/>
      <c r="AX982" s="3"/>
      <c r="AY982" s="3"/>
      <c r="AZ982" s="3"/>
      <c r="BA982" s="3"/>
      <c r="BB982" s="3"/>
      <c r="BC982" s="3"/>
      <c r="BD982" s="3"/>
      <c r="BE982" s="3"/>
      <c r="BF982" s="3"/>
      <c r="BG982" s="3"/>
      <c r="BH982" s="3"/>
      <c r="BI982" s="3"/>
      <c r="BJ982" s="3"/>
      <c r="BK982" s="3"/>
      <c r="BL982" s="3"/>
      <c r="BM982" s="3"/>
      <c r="BN982" s="3"/>
      <c r="BO982" s="3"/>
      <c r="BP982" s="3"/>
      <c r="BQ982" s="3"/>
      <c r="BR982" s="3"/>
      <c r="BS982" s="3"/>
      <c r="BT982" s="3"/>
      <c r="BU982" s="3"/>
      <c r="BV982" s="3"/>
      <c r="BW982" s="3"/>
      <c r="BX982" s="3"/>
      <c r="BY982" s="3"/>
      <c r="BZ982" s="3"/>
      <c r="CA982" s="3"/>
      <c r="CB982" s="3"/>
      <c r="CC982" s="3"/>
      <c r="CD982" s="3"/>
      <c r="CE982" s="3"/>
      <c r="CF982" s="3"/>
      <c r="CG982" s="3"/>
      <c r="CH982" s="3"/>
      <c r="CI982" s="3"/>
      <c r="CJ982" s="3"/>
      <c r="CK982" s="3"/>
      <c r="CL982" s="3"/>
      <c r="CM982" s="3"/>
      <c r="CN982" s="3"/>
    </row>
    <row r="983" spans="1:92" x14ac:dyDescent="0.3">
      <c r="A983" s="13"/>
      <c r="B983" s="3"/>
      <c r="C983" s="3"/>
      <c r="D983" s="3"/>
      <c r="E983" s="3"/>
      <c r="F983" s="3"/>
      <c r="G983" s="3"/>
      <c r="H983" s="3"/>
      <c r="I983" s="3"/>
      <c r="J983" s="1"/>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c r="AU983" s="3"/>
      <c r="AV983" s="3"/>
      <c r="AW983" s="3"/>
      <c r="AX983" s="3"/>
      <c r="AY983" s="3"/>
      <c r="AZ983" s="3"/>
      <c r="BA983" s="3"/>
      <c r="BB983" s="3"/>
      <c r="BC983" s="3"/>
      <c r="BD983" s="3"/>
      <c r="BE983" s="3"/>
      <c r="BF983" s="3"/>
      <c r="BG983" s="3"/>
      <c r="BH983" s="3"/>
      <c r="BI983" s="3"/>
      <c r="BJ983" s="3"/>
      <c r="BK983" s="3"/>
      <c r="BL983" s="3"/>
      <c r="BM983" s="3"/>
      <c r="BN983" s="3"/>
      <c r="BO983" s="3"/>
      <c r="BP983" s="3"/>
      <c r="BQ983" s="3"/>
      <c r="BR983" s="3"/>
      <c r="BS983" s="3"/>
      <c r="BT983" s="3"/>
      <c r="BU983" s="3"/>
      <c r="BV983" s="3"/>
      <c r="BW983" s="3"/>
      <c r="BX983" s="3"/>
      <c r="BY983" s="3"/>
      <c r="BZ983" s="3"/>
      <c r="CA983" s="3"/>
      <c r="CB983" s="3"/>
      <c r="CC983" s="3"/>
      <c r="CD983" s="3"/>
      <c r="CE983" s="3"/>
      <c r="CF983" s="3"/>
      <c r="CG983" s="3"/>
      <c r="CH983" s="3"/>
      <c r="CI983" s="3"/>
      <c r="CJ983" s="3"/>
      <c r="CK983" s="3"/>
      <c r="CL983" s="3"/>
      <c r="CM983" s="3"/>
      <c r="CN983" s="3"/>
    </row>
    <row r="984" spans="1:92" x14ac:dyDescent="0.3">
      <c r="A984" s="13"/>
      <c r="B984" s="3"/>
      <c r="C984" s="3"/>
      <c r="D984" s="3"/>
      <c r="E984" s="3"/>
      <c r="F984" s="3"/>
      <c r="G984" s="3"/>
      <c r="H984" s="3"/>
      <c r="I984" s="3"/>
      <c r="J984" s="1"/>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c r="AU984" s="3"/>
      <c r="AV984" s="3"/>
      <c r="AW984" s="3"/>
      <c r="AX984" s="3"/>
      <c r="AY984" s="3"/>
      <c r="AZ984" s="3"/>
      <c r="BA984" s="3"/>
      <c r="BB984" s="3"/>
      <c r="BC984" s="3"/>
      <c r="BD984" s="3"/>
      <c r="BE984" s="3"/>
      <c r="BF984" s="3"/>
      <c r="BG984" s="3"/>
      <c r="BH984" s="3"/>
      <c r="BI984" s="3"/>
      <c r="BJ984" s="3"/>
      <c r="BK984" s="3"/>
      <c r="BL984" s="3"/>
      <c r="BM984" s="3"/>
      <c r="BN984" s="3"/>
      <c r="BO984" s="3"/>
      <c r="BP984" s="3"/>
      <c r="BQ984" s="3"/>
      <c r="BR984" s="3"/>
      <c r="BS984" s="3"/>
      <c r="BT984" s="3"/>
      <c r="BU984" s="3"/>
      <c r="BV984" s="3"/>
      <c r="BW984" s="3"/>
      <c r="BX984" s="3"/>
      <c r="BY984" s="3"/>
      <c r="BZ984" s="3"/>
      <c r="CA984" s="3"/>
      <c r="CB984" s="3"/>
      <c r="CC984" s="3"/>
      <c r="CD984" s="3"/>
      <c r="CE984" s="3"/>
      <c r="CF984" s="3"/>
      <c r="CG984" s="3"/>
      <c r="CH984" s="3"/>
      <c r="CI984" s="3"/>
      <c r="CJ984" s="3"/>
      <c r="CK984" s="3"/>
      <c r="CL984" s="3"/>
      <c r="CM984" s="3"/>
      <c r="CN984" s="3"/>
    </row>
    <row r="985" spans="1:92" x14ac:dyDescent="0.3">
      <c r="A985" s="13"/>
      <c r="B985" s="3"/>
      <c r="C985" s="3"/>
      <c r="D985" s="3"/>
      <c r="E985" s="3"/>
      <c r="F985" s="3"/>
      <c r="G985" s="3"/>
      <c r="H985" s="3"/>
      <c r="I985" s="3"/>
      <c r="J985" s="1"/>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c r="AU985" s="3"/>
      <c r="AV985" s="3"/>
      <c r="AW985" s="3"/>
      <c r="AX985" s="3"/>
      <c r="AY985" s="3"/>
      <c r="AZ985" s="3"/>
      <c r="BA985" s="3"/>
      <c r="BB985" s="3"/>
      <c r="BC985" s="3"/>
      <c r="BD985" s="3"/>
      <c r="BE985" s="3"/>
      <c r="BF985" s="3"/>
      <c r="BG985" s="3"/>
      <c r="BH985" s="3"/>
      <c r="BI985" s="3"/>
      <c r="BJ985" s="3"/>
      <c r="BK985" s="3"/>
      <c r="BL985" s="3"/>
      <c r="BM985" s="3"/>
      <c r="BN985" s="3"/>
      <c r="BO985" s="3"/>
      <c r="BP985" s="3"/>
      <c r="BQ985" s="3"/>
      <c r="BR985" s="3"/>
      <c r="BS985" s="3"/>
      <c r="BT985" s="3"/>
      <c r="BU985" s="3"/>
      <c r="BV985" s="3"/>
      <c r="BW985" s="3"/>
      <c r="BX985" s="3"/>
      <c r="BY985" s="3"/>
      <c r="BZ985" s="3"/>
      <c r="CA985" s="3"/>
      <c r="CB985" s="3"/>
      <c r="CC985" s="3"/>
      <c r="CD985" s="3"/>
      <c r="CE985" s="3"/>
      <c r="CF985" s="3"/>
      <c r="CG985" s="3"/>
      <c r="CH985" s="3"/>
      <c r="CI985" s="3"/>
      <c r="CJ985" s="3"/>
      <c r="CK985" s="3"/>
      <c r="CL985" s="3"/>
      <c r="CM985" s="3"/>
      <c r="CN985" s="3"/>
    </row>
    <row r="986" spans="1:92" x14ac:dyDescent="0.3">
      <c r="A986" s="13"/>
      <c r="B986" s="3"/>
      <c r="C986" s="3"/>
      <c r="D986" s="3"/>
      <c r="E986" s="3"/>
      <c r="F986" s="3"/>
      <c r="G986" s="3"/>
      <c r="H986" s="3"/>
      <c r="I986" s="3"/>
      <c r="J986" s="1"/>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c r="AU986" s="3"/>
      <c r="AV986" s="3"/>
      <c r="AW986" s="3"/>
      <c r="AX986" s="3"/>
      <c r="AY986" s="3"/>
      <c r="AZ986" s="3"/>
      <c r="BA986" s="3"/>
      <c r="BB986" s="3"/>
      <c r="BC986" s="3"/>
      <c r="BD986" s="3"/>
      <c r="BE986" s="3"/>
      <c r="BF986" s="3"/>
      <c r="BG986" s="3"/>
      <c r="BH986" s="3"/>
      <c r="BI986" s="3"/>
      <c r="BJ986" s="3"/>
      <c r="BK986" s="3"/>
      <c r="BL986" s="3"/>
      <c r="BM986" s="3"/>
      <c r="BN986" s="3"/>
      <c r="BO986" s="3"/>
      <c r="BP986" s="3"/>
      <c r="BQ986" s="3"/>
      <c r="BR986" s="3"/>
      <c r="BS986" s="3"/>
      <c r="BT986" s="3"/>
      <c r="BU986" s="3"/>
      <c r="BV986" s="3"/>
      <c r="BW986" s="3"/>
      <c r="BX986" s="3"/>
      <c r="BY986" s="3"/>
      <c r="BZ986" s="3"/>
      <c r="CA986" s="3"/>
      <c r="CB986" s="3"/>
      <c r="CC986" s="3"/>
      <c r="CD986" s="3"/>
      <c r="CE986" s="3"/>
      <c r="CF986" s="3"/>
      <c r="CG986" s="3"/>
      <c r="CH986" s="3"/>
      <c r="CI986" s="3"/>
      <c r="CJ986" s="3"/>
      <c r="CK986" s="3"/>
      <c r="CL986" s="3"/>
      <c r="CM986" s="3"/>
      <c r="CN986" s="3"/>
    </row>
    <row r="987" spans="1:92" x14ac:dyDescent="0.3">
      <c r="A987" s="13"/>
      <c r="B987" s="3"/>
      <c r="C987" s="3"/>
      <c r="D987" s="3"/>
      <c r="E987" s="3"/>
      <c r="F987" s="3"/>
      <c r="G987" s="3"/>
      <c r="H987" s="3"/>
      <c r="I987" s="3"/>
      <c r="J987" s="1"/>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c r="AU987" s="3"/>
      <c r="AV987" s="3"/>
      <c r="AW987" s="3"/>
      <c r="AX987" s="3"/>
      <c r="AY987" s="3"/>
      <c r="AZ987" s="3"/>
      <c r="BA987" s="3"/>
      <c r="BB987" s="3"/>
      <c r="BC987" s="3"/>
      <c r="BD987" s="3"/>
      <c r="BE987" s="3"/>
      <c r="BF987" s="3"/>
      <c r="BG987" s="3"/>
      <c r="BH987" s="3"/>
      <c r="BI987" s="3"/>
      <c r="BJ987" s="3"/>
      <c r="BK987" s="3"/>
      <c r="BL987" s="3"/>
      <c r="BM987" s="3"/>
      <c r="BN987" s="3"/>
      <c r="BO987" s="3"/>
      <c r="BP987" s="3"/>
      <c r="BQ987" s="3"/>
      <c r="BR987" s="3"/>
      <c r="BS987" s="3"/>
      <c r="BT987" s="3"/>
      <c r="BU987" s="3"/>
      <c r="BV987" s="3"/>
      <c r="BW987" s="3"/>
      <c r="BX987" s="3"/>
      <c r="BY987" s="3"/>
      <c r="BZ987" s="3"/>
      <c r="CA987" s="3"/>
      <c r="CB987" s="3"/>
      <c r="CC987" s="3"/>
      <c r="CD987" s="3"/>
      <c r="CE987" s="3"/>
      <c r="CF987" s="3"/>
      <c r="CG987" s="3"/>
      <c r="CH987" s="3"/>
      <c r="CI987" s="3"/>
      <c r="CJ987" s="3"/>
      <c r="CK987" s="3"/>
      <c r="CL987" s="3"/>
      <c r="CM987" s="3"/>
      <c r="CN987" s="3"/>
    </row>
    <row r="988" spans="1:92" x14ac:dyDescent="0.3">
      <c r="A988" s="13"/>
      <c r="B988" s="3"/>
      <c r="C988" s="3"/>
      <c r="D988" s="3"/>
      <c r="E988" s="3"/>
      <c r="F988" s="3"/>
      <c r="G988" s="3"/>
      <c r="H988" s="3"/>
      <c r="I988" s="3"/>
      <c r="J988" s="1"/>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c r="AU988" s="3"/>
      <c r="AV988" s="3"/>
      <c r="AW988" s="3"/>
      <c r="AX988" s="3"/>
      <c r="AY988" s="3"/>
      <c r="AZ988" s="3"/>
      <c r="BA988" s="3"/>
      <c r="BB988" s="3"/>
      <c r="BC988" s="3"/>
      <c r="BD988" s="3"/>
      <c r="BE988" s="3"/>
      <c r="BF988" s="3"/>
      <c r="BG988" s="3"/>
      <c r="BH988" s="3"/>
      <c r="BI988" s="3"/>
      <c r="BJ988" s="3"/>
      <c r="BK988" s="3"/>
      <c r="BL988" s="3"/>
      <c r="BM988" s="3"/>
      <c r="BN988" s="3"/>
      <c r="BO988" s="3"/>
      <c r="BP988" s="3"/>
      <c r="BQ988" s="3"/>
      <c r="BR988" s="3"/>
      <c r="BS988" s="3"/>
      <c r="BT988" s="3"/>
      <c r="BU988" s="3"/>
      <c r="BV988" s="3"/>
      <c r="BW988" s="3"/>
      <c r="BX988" s="3"/>
      <c r="BY988" s="3"/>
      <c r="BZ988" s="3"/>
      <c r="CA988" s="3"/>
      <c r="CB988" s="3"/>
      <c r="CC988" s="3"/>
      <c r="CD988" s="3"/>
      <c r="CE988" s="3"/>
      <c r="CF988" s="3"/>
      <c r="CG988" s="3"/>
      <c r="CH988" s="3"/>
      <c r="CI988" s="3"/>
      <c r="CJ988" s="3"/>
      <c r="CK988" s="3"/>
      <c r="CL988" s="3"/>
      <c r="CM988" s="3"/>
      <c r="CN988" s="3"/>
    </row>
    <row r="989" spans="1:92" x14ac:dyDescent="0.3">
      <c r="A989" s="13"/>
      <c r="B989" s="3"/>
      <c r="C989" s="3"/>
      <c r="D989" s="3"/>
      <c r="E989" s="3"/>
      <c r="F989" s="3"/>
      <c r="G989" s="3"/>
      <c r="H989" s="3"/>
      <c r="I989" s="3"/>
      <c r="J989" s="1"/>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c r="AU989" s="3"/>
      <c r="AV989" s="3"/>
      <c r="AW989" s="3"/>
      <c r="AX989" s="3"/>
      <c r="AY989" s="3"/>
      <c r="AZ989" s="3"/>
      <c r="BA989" s="3"/>
      <c r="BB989" s="3"/>
      <c r="BC989" s="3"/>
      <c r="BD989" s="3"/>
      <c r="BE989" s="3"/>
      <c r="BF989" s="3"/>
      <c r="BG989" s="3"/>
      <c r="BH989" s="3"/>
      <c r="BI989" s="3"/>
      <c r="BJ989" s="3"/>
      <c r="BK989" s="3"/>
      <c r="BL989" s="3"/>
      <c r="BM989" s="3"/>
      <c r="BN989" s="3"/>
      <c r="BO989" s="3"/>
      <c r="BP989" s="3"/>
      <c r="BQ989" s="3"/>
      <c r="BR989" s="3"/>
      <c r="BS989" s="3"/>
      <c r="BT989" s="3"/>
      <c r="BU989" s="3"/>
      <c r="BV989" s="3"/>
      <c r="BW989" s="3"/>
      <c r="BX989" s="3"/>
      <c r="BY989" s="3"/>
      <c r="BZ989" s="3"/>
      <c r="CA989" s="3"/>
      <c r="CB989" s="3"/>
      <c r="CC989" s="3"/>
      <c r="CD989" s="3"/>
      <c r="CE989" s="3"/>
      <c r="CF989" s="3"/>
      <c r="CG989" s="3"/>
      <c r="CH989" s="3"/>
      <c r="CI989" s="3"/>
      <c r="CJ989" s="3"/>
      <c r="CK989" s="3"/>
      <c r="CL989" s="3"/>
      <c r="CM989" s="3"/>
      <c r="CN989" s="3"/>
    </row>
    <row r="990" spans="1:92" x14ac:dyDescent="0.3">
      <c r="A990" s="13"/>
      <c r="B990" s="3"/>
      <c r="C990" s="3"/>
      <c r="D990" s="3"/>
      <c r="E990" s="3"/>
      <c r="F990" s="3"/>
      <c r="G990" s="3"/>
      <c r="H990" s="3"/>
      <c r="I990" s="3"/>
      <c r="J990" s="1"/>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c r="AU990" s="3"/>
      <c r="AV990" s="3"/>
      <c r="AW990" s="3"/>
      <c r="AX990" s="3"/>
      <c r="AY990" s="3"/>
      <c r="AZ990" s="3"/>
      <c r="BA990" s="3"/>
      <c r="BB990" s="3"/>
      <c r="BC990" s="3"/>
      <c r="BD990" s="3"/>
      <c r="BE990" s="3"/>
      <c r="BF990" s="3"/>
      <c r="BG990" s="3"/>
      <c r="BH990" s="3"/>
      <c r="BI990" s="3"/>
      <c r="BJ990" s="3"/>
      <c r="BK990" s="3"/>
      <c r="BL990" s="3"/>
      <c r="BM990" s="3"/>
      <c r="BN990" s="3"/>
      <c r="BO990" s="3"/>
      <c r="BP990" s="3"/>
      <c r="BQ990" s="3"/>
      <c r="BR990" s="3"/>
      <c r="BS990" s="3"/>
      <c r="BT990" s="3"/>
      <c r="BU990" s="3"/>
      <c r="BV990" s="3"/>
      <c r="BW990" s="3"/>
      <c r="BX990" s="3"/>
      <c r="BY990" s="3"/>
      <c r="BZ990" s="3"/>
      <c r="CA990" s="3"/>
      <c r="CB990" s="3"/>
      <c r="CC990" s="3"/>
      <c r="CD990" s="3"/>
      <c r="CE990" s="3"/>
      <c r="CF990" s="3"/>
      <c r="CG990" s="3"/>
      <c r="CH990" s="3"/>
      <c r="CI990" s="3"/>
      <c r="CJ990" s="3"/>
      <c r="CK990" s="3"/>
      <c r="CL990" s="3"/>
      <c r="CM990" s="3"/>
      <c r="CN990" s="3"/>
    </row>
    <row r="991" spans="1:92" x14ac:dyDescent="0.3">
      <c r="A991" s="13"/>
      <c r="B991" s="3"/>
      <c r="C991" s="3"/>
      <c r="D991" s="3"/>
      <c r="E991" s="3"/>
      <c r="F991" s="3"/>
      <c r="G991" s="3"/>
      <c r="H991" s="3"/>
      <c r="I991" s="3"/>
      <c r="J991" s="1"/>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c r="AU991" s="3"/>
      <c r="AV991" s="3"/>
      <c r="AW991" s="3"/>
      <c r="AX991" s="3"/>
      <c r="AY991" s="3"/>
      <c r="AZ991" s="3"/>
      <c r="BA991" s="3"/>
      <c r="BB991" s="3"/>
      <c r="BC991" s="3"/>
      <c r="BD991" s="3"/>
      <c r="BE991" s="3"/>
      <c r="BF991" s="3"/>
      <c r="BG991" s="3"/>
      <c r="BH991" s="3"/>
      <c r="BI991" s="3"/>
      <c r="BJ991" s="3"/>
      <c r="BK991" s="3"/>
      <c r="BL991" s="3"/>
      <c r="BM991" s="3"/>
      <c r="BN991" s="3"/>
      <c r="BO991" s="3"/>
      <c r="BP991" s="3"/>
      <c r="BQ991" s="3"/>
      <c r="BR991" s="3"/>
      <c r="BS991" s="3"/>
      <c r="BT991" s="3"/>
      <c r="BU991" s="3"/>
      <c r="BV991" s="3"/>
      <c r="BW991" s="3"/>
      <c r="BX991" s="3"/>
      <c r="BY991" s="3"/>
      <c r="BZ991" s="3"/>
      <c r="CA991" s="3"/>
      <c r="CB991" s="3"/>
      <c r="CC991" s="3"/>
      <c r="CD991" s="3"/>
      <c r="CE991" s="3"/>
      <c r="CF991" s="3"/>
      <c r="CG991" s="3"/>
      <c r="CH991" s="3"/>
      <c r="CI991" s="3"/>
      <c r="CJ991" s="3"/>
      <c r="CK991" s="3"/>
      <c r="CL991" s="3"/>
      <c r="CM991" s="3"/>
      <c r="CN991" s="3"/>
    </row>
    <row r="992" spans="1:92" x14ac:dyDescent="0.3">
      <c r="A992" s="13"/>
      <c r="B992" s="3"/>
      <c r="C992" s="3"/>
      <c r="D992" s="3"/>
      <c r="E992" s="3"/>
      <c r="F992" s="3"/>
      <c r="G992" s="3"/>
      <c r="H992" s="3"/>
      <c r="I992" s="3"/>
      <c r="J992" s="1"/>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c r="AU992" s="3"/>
      <c r="AV992" s="3"/>
      <c r="AW992" s="3"/>
      <c r="AX992" s="3"/>
      <c r="AY992" s="3"/>
      <c r="AZ992" s="3"/>
      <c r="BA992" s="3"/>
      <c r="BB992" s="3"/>
      <c r="BC992" s="3"/>
      <c r="BD992" s="3"/>
      <c r="BE992" s="3"/>
      <c r="BF992" s="3"/>
      <c r="BG992" s="3"/>
      <c r="BH992" s="3"/>
      <c r="BI992" s="3"/>
      <c r="BJ992" s="3"/>
      <c r="BK992" s="3"/>
      <c r="BL992" s="3"/>
      <c r="BM992" s="3"/>
      <c r="BN992" s="3"/>
      <c r="BO992" s="3"/>
      <c r="BP992" s="3"/>
      <c r="BQ992" s="3"/>
      <c r="BR992" s="3"/>
      <c r="BS992" s="3"/>
      <c r="BT992" s="3"/>
      <c r="BU992" s="3"/>
      <c r="BV992" s="3"/>
      <c r="BW992" s="3"/>
      <c r="BX992" s="3"/>
      <c r="BY992" s="3"/>
      <c r="BZ992" s="3"/>
      <c r="CA992" s="3"/>
      <c r="CB992" s="3"/>
      <c r="CC992" s="3"/>
      <c r="CD992" s="3"/>
      <c r="CE992" s="3"/>
      <c r="CF992" s="3"/>
      <c r="CG992" s="3"/>
      <c r="CH992" s="3"/>
      <c r="CI992" s="3"/>
      <c r="CJ992" s="3"/>
      <c r="CK992" s="3"/>
      <c r="CL992" s="3"/>
      <c r="CM992" s="3"/>
      <c r="CN992" s="3"/>
    </row>
    <row r="993" spans="1:92" x14ac:dyDescent="0.3">
      <c r="A993" s="13"/>
      <c r="B993" s="3"/>
      <c r="C993" s="3"/>
      <c r="D993" s="3"/>
      <c r="E993" s="3"/>
      <c r="F993" s="3"/>
      <c r="G993" s="3"/>
      <c r="H993" s="3"/>
      <c r="I993" s="3"/>
      <c r="J993" s="1"/>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c r="AU993" s="3"/>
      <c r="AV993" s="3"/>
      <c r="AW993" s="3"/>
      <c r="AX993" s="3"/>
      <c r="AY993" s="3"/>
      <c r="AZ993" s="3"/>
      <c r="BA993" s="3"/>
      <c r="BB993" s="3"/>
      <c r="BC993" s="3"/>
      <c r="BD993" s="3"/>
      <c r="BE993" s="3"/>
      <c r="BF993" s="3"/>
      <c r="BG993" s="3"/>
      <c r="BH993" s="3"/>
      <c r="BI993" s="3"/>
      <c r="BJ993" s="3"/>
      <c r="BK993" s="3"/>
      <c r="BL993" s="3"/>
      <c r="BM993" s="3"/>
      <c r="BN993" s="3"/>
      <c r="BO993" s="3"/>
      <c r="BP993" s="3"/>
      <c r="BQ993" s="3"/>
      <c r="BR993" s="3"/>
      <c r="BS993" s="3"/>
      <c r="BT993" s="3"/>
      <c r="BU993" s="3"/>
      <c r="BV993" s="3"/>
      <c r="BW993" s="3"/>
      <c r="BX993" s="3"/>
      <c r="BY993" s="3"/>
      <c r="BZ993" s="3"/>
      <c r="CA993" s="3"/>
      <c r="CB993" s="3"/>
      <c r="CC993" s="3"/>
      <c r="CD993" s="3"/>
      <c r="CE993" s="3"/>
      <c r="CF993" s="3"/>
      <c r="CG993" s="3"/>
      <c r="CH993" s="3"/>
      <c r="CI993" s="3"/>
      <c r="CJ993" s="3"/>
      <c r="CK993" s="3"/>
      <c r="CL993" s="3"/>
      <c r="CM993" s="3"/>
      <c r="CN993" s="3"/>
    </row>
    <row r="994" spans="1:92" x14ac:dyDescent="0.3">
      <c r="A994" s="13"/>
      <c r="B994" s="3"/>
      <c r="C994" s="3"/>
      <c r="D994" s="3"/>
      <c r="E994" s="3"/>
      <c r="F994" s="3"/>
      <c r="G994" s="3"/>
      <c r="H994" s="3"/>
      <c r="I994" s="3"/>
      <c r="J994" s="1"/>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c r="AU994" s="3"/>
      <c r="AV994" s="3"/>
      <c r="AW994" s="3"/>
      <c r="AX994" s="3"/>
      <c r="AY994" s="3"/>
      <c r="AZ994" s="3"/>
      <c r="BA994" s="3"/>
      <c r="BB994" s="3"/>
      <c r="BC994" s="3"/>
      <c r="BD994" s="3"/>
      <c r="BE994" s="3"/>
      <c r="BF994" s="3"/>
      <c r="BG994" s="3"/>
      <c r="BH994" s="3"/>
      <c r="BI994" s="3"/>
      <c r="BJ994" s="3"/>
      <c r="BK994" s="3"/>
      <c r="BL994" s="3"/>
      <c r="BM994" s="3"/>
      <c r="BN994" s="3"/>
      <c r="BO994" s="3"/>
      <c r="BP994" s="3"/>
      <c r="BQ994" s="3"/>
      <c r="BR994" s="3"/>
      <c r="BS994" s="3"/>
      <c r="BT994" s="3"/>
      <c r="BU994" s="3"/>
      <c r="BV994" s="3"/>
      <c r="BW994" s="3"/>
      <c r="BX994" s="3"/>
      <c r="BY994" s="3"/>
      <c r="BZ994" s="3"/>
      <c r="CA994" s="3"/>
      <c r="CB994" s="3"/>
      <c r="CC994" s="3"/>
      <c r="CD994" s="3"/>
      <c r="CE994" s="3"/>
      <c r="CF994" s="3"/>
      <c r="CG994" s="3"/>
      <c r="CH994" s="3"/>
      <c r="CI994" s="3"/>
      <c r="CJ994" s="3"/>
      <c r="CK994" s="3"/>
      <c r="CL994" s="3"/>
      <c r="CM994" s="3"/>
      <c r="CN994" s="3"/>
    </row>
    <row r="995" spans="1:92" x14ac:dyDescent="0.3">
      <c r="A995" s="13"/>
      <c r="B995" s="3"/>
      <c r="C995" s="3"/>
      <c r="D995" s="3"/>
      <c r="E995" s="3"/>
      <c r="F995" s="3"/>
      <c r="G995" s="3"/>
      <c r="H995" s="3"/>
      <c r="I995" s="3"/>
      <c r="J995" s="1"/>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c r="AU995" s="3"/>
      <c r="AV995" s="3"/>
      <c r="AW995" s="3"/>
      <c r="AX995" s="3"/>
      <c r="AY995" s="3"/>
      <c r="AZ995" s="3"/>
      <c r="BA995" s="3"/>
      <c r="BB995" s="3"/>
      <c r="BC995" s="3"/>
      <c r="BD995" s="3"/>
      <c r="BE995" s="3"/>
      <c r="BF995" s="3"/>
      <c r="BG995" s="3"/>
      <c r="BH995" s="3"/>
      <c r="BI995" s="3"/>
      <c r="BJ995" s="3"/>
      <c r="BK995" s="3"/>
      <c r="BL995" s="3"/>
      <c r="BM995" s="3"/>
      <c r="BN995" s="3"/>
      <c r="BO995" s="3"/>
      <c r="BP995" s="3"/>
      <c r="BQ995" s="3"/>
      <c r="BR995" s="3"/>
      <c r="BS995" s="3"/>
      <c r="BT995" s="3"/>
      <c r="BU995" s="3"/>
      <c r="BV995" s="3"/>
      <c r="BW995" s="3"/>
      <c r="BX995" s="3"/>
      <c r="BY995" s="3"/>
      <c r="BZ995" s="3"/>
      <c r="CA995" s="3"/>
      <c r="CB995" s="3"/>
      <c r="CC995" s="3"/>
      <c r="CD995" s="3"/>
      <c r="CE995" s="3"/>
      <c r="CF995" s="3"/>
      <c r="CG995" s="3"/>
      <c r="CH995" s="3"/>
      <c r="CI995" s="3"/>
      <c r="CJ995" s="3"/>
      <c r="CK995" s="3"/>
      <c r="CL995" s="3"/>
      <c r="CM995" s="3"/>
      <c r="CN995" s="3"/>
    </row>
    <row r="996" spans="1:92" x14ac:dyDescent="0.3">
      <c r="A996" s="13"/>
      <c r="B996" s="3"/>
      <c r="C996" s="3"/>
      <c r="D996" s="3"/>
      <c r="E996" s="3"/>
      <c r="F996" s="3"/>
      <c r="G996" s="3"/>
      <c r="H996" s="3"/>
      <c r="I996" s="3"/>
      <c r="J996" s="1"/>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c r="AU996" s="3"/>
      <c r="AV996" s="3"/>
      <c r="AW996" s="3"/>
      <c r="AX996" s="3"/>
      <c r="AY996" s="3"/>
      <c r="AZ996" s="3"/>
      <c r="BA996" s="3"/>
      <c r="BB996" s="3"/>
      <c r="BC996" s="3"/>
      <c r="BD996" s="3"/>
      <c r="BE996" s="3"/>
      <c r="BF996" s="3"/>
      <c r="BG996" s="3"/>
      <c r="BH996" s="3"/>
      <c r="BI996" s="3"/>
      <c r="BJ996" s="3"/>
      <c r="BK996" s="3"/>
      <c r="BL996" s="3"/>
      <c r="BM996" s="3"/>
      <c r="BN996" s="3"/>
      <c r="BO996" s="3"/>
      <c r="BP996" s="3"/>
      <c r="BQ996" s="3"/>
      <c r="BR996" s="3"/>
      <c r="BS996" s="3"/>
      <c r="BT996" s="3"/>
      <c r="BU996" s="3"/>
      <c r="BV996" s="3"/>
      <c r="BW996" s="3"/>
      <c r="BX996" s="3"/>
      <c r="BY996" s="3"/>
      <c r="BZ996" s="3"/>
      <c r="CA996" s="3"/>
      <c r="CB996" s="3"/>
      <c r="CC996" s="3"/>
      <c r="CD996" s="3"/>
      <c r="CE996" s="3"/>
      <c r="CF996" s="3"/>
      <c r="CG996" s="3"/>
      <c r="CH996" s="3"/>
      <c r="CI996" s="3"/>
      <c r="CJ996" s="3"/>
      <c r="CK996" s="3"/>
      <c r="CL996" s="3"/>
      <c r="CM996" s="3"/>
      <c r="CN996" s="3"/>
    </row>
    <row r="997" spans="1:92" x14ac:dyDescent="0.3">
      <c r="A997" s="13"/>
      <c r="B997" s="3"/>
      <c r="C997" s="3"/>
      <c r="D997" s="3"/>
      <c r="E997" s="3"/>
      <c r="F997" s="3"/>
      <c r="G997" s="3"/>
      <c r="H997" s="3"/>
      <c r="I997" s="3"/>
      <c r="J997" s="1"/>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c r="AU997" s="3"/>
      <c r="AV997" s="3"/>
      <c r="AW997" s="3"/>
      <c r="AX997" s="3"/>
      <c r="AY997" s="3"/>
      <c r="AZ997" s="3"/>
      <c r="BA997" s="3"/>
      <c r="BB997" s="3"/>
      <c r="BC997" s="3"/>
      <c r="BD997" s="3"/>
      <c r="BE997" s="3"/>
      <c r="BF997" s="3"/>
      <c r="BG997" s="3"/>
      <c r="BH997" s="3"/>
      <c r="BI997" s="3"/>
      <c r="BJ997" s="3"/>
      <c r="BK997" s="3"/>
      <c r="BL997" s="3"/>
      <c r="BM997" s="3"/>
      <c r="BN997" s="3"/>
      <c r="BO997" s="3"/>
      <c r="BP997" s="3"/>
      <c r="BQ997" s="3"/>
      <c r="BR997" s="3"/>
      <c r="BS997" s="3"/>
      <c r="BT997" s="3"/>
      <c r="BU997" s="3"/>
      <c r="BV997" s="3"/>
      <c r="BW997" s="3"/>
      <c r="BX997" s="3"/>
      <c r="BY997" s="3"/>
      <c r="BZ997" s="3"/>
      <c r="CA997" s="3"/>
      <c r="CB997" s="3"/>
      <c r="CC997" s="3"/>
      <c r="CD997" s="3"/>
      <c r="CE997" s="3"/>
      <c r="CF997" s="3"/>
      <c r="CG997" s="3"/>
      <c r="CH997" s="3"/>
      <c r="CI997" s="3"/>
      <c r="CJ997" s="3"/>
      <c r="CK997" s="3"/>
      <c r="CL997" s="3"/>
      <c r="CM997" s="3"/>
      <c r="CN997" s="3"/>
    </row>
    <row r="998" spans="1:92" x14ac:dyDescent="0.3">
      <c r="A998" s="13"/>
      <c r="B998" s="3"/>
      <c r="C998" s="3"/>
      <c r="D998" s="3"/>
      <c r="E998" s="3"/>
      <c r="F998" s="3"/>
      <c r="G998" s="3"/>
      <c r="H998" s="3"/>
      <c r="I998" s="3"/>
      <c r="J998" s="1"/>
      <c r="K998" s="3"/>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c r="AU998" s="3"/>
      <c r="AV998" s="3"/>
      <c r="AW998" s="3"/>
      <c r="AX998" s="3"/>
      <c r="AY998" s="3"/>
      <c r="AZ998" s="3"/>
      <c r="BA998" s="3"/>
      <c r="BB998" s="3"/>
      <c r="BC998" s="3"/>
      <c r="BD998" s="3"/>
      <c r="BE998" s="3"/>
      <c r="BF998" s="3"/>
      <c r="BG998" s="3"/>
      <c r="BH998" s="3"/>
      <c r="BI998" s="3"/>
      <c r="BJ998" s="3"/>
      <c r="BK998" s="3"/>
      <c r="BL998" s="3"/>
      <c r="BM998" s="3"/>
      <c r="BN998" s="3"/>
      <c r="BO998" s="3"/>
      <c r="BP998" s="3"/>
      <c r="BQ998" s="3"/>
      <c r="BR998" s="3"/>
      <c r="BS998" s="3"/>
      <c r="BT998" s="3"/>
      <c r="BU998" s="3"/>
      <c r="BV998" s="3"/>
      <c r="BW998" s="3"/>
      <c r="BX998" s="3"/>
      <c r="BY998" s="3"/>
      <c r="BZ998" s="3"/>
      <c r="CA998" s="3"/>
      <c r="CB998" s="3"/>
      <c r="CC998" s="3"/>
      <c r="CD998" s="3"/>
      <c r="CE998" s="3"/>
      <c r="CF998" s="3"/>
      <c r="CG998" s="3"/>
      <c r="CH998" s="3"/>
      <c r="CI998" s="3"/>
      <c r="CJ998" s="3"/>
      <c r="CK998" s="3"/>
      <c r="CL998" s="3"/>
      <c r="CM998" s="3"/>
      <c r="CN998" s="3"/>
    </row>
    <row r="999" spans="1:92" x14ac:dyDescent="0.3">
      <c r="A999" s="13"/>
      <c r="B999" s="3"/>
      <c r="C999" s="3"/>
      <c r="D999" s="3"/>
      <c r="E999" s="3"/>
      <c r="F999" s="3"/>
      <c r="G999" s="3"/>
      <c r="H999" s="3"/>
      <c r="I999" s="3"/>
      <c r="J999" s="1"/>
      <c r="K999" s="3"/>
      <c r="L999" s="3"/>
      <c r="M999" s="3"/>
      <c r="N999" s="3"/>
      <c r="O999" s="3"/>
      <c r="P999" s="3"/>
      <c r="Q999" s="3"/>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c r="AU999" s="3"/>
      <c r="AV999" s="3"/>
      <c r="AW999" s="3"/>
      <c r="AX999" s="3"/>
      <c r="AY999" s="3"/>
      <c r="AZ999" s="3"/>
      <c r="BA999" s="3"/>
      <c r="BB999" s="3"/>
      <c r="BC999" s="3"/>
      <c r="BD999" s="3"/>
      <c r="BE999" s="3"/>
      <c r="BF999" s="3"/>
      <c r="BG999" s="3"/>
      <c r="BH999" s="3"/>
      <c r="BI999" s="3"/>
      <c r="BJ999" s="3"/>
      <c r="BK999" s="3"/>
      <c r="BL999" s="3"/>
      <c r="BM999" s="3"/>
      <c r="BN999" s="3"/>
      <c r="BO999" s="3"/>
      <c r="BP999" s="3"/>
      <c r="BQ999" s="3"/>
      <c r="BR999" s="3"/>
      <c r="BS999" s="3"/>
      <c r="BT999" s="3"/>
      <c r="BU999" s="3"/>
      <c r="BV999" s="3"/>
      <c r="BW999" s="3"/>
      <c r="BX999" s="3"/>
      <c r="BY999" s="3"/>
      <c r="BZ999" s="3"/>
      <c r="CA999" s="3"/>
      <c r="CB999" s="3"/>
      <c r="CC999" s="3"/>
      <c r="CD999" s="3"/>
      <c r="CE999" s="3"/>
      <c r="CF999" s="3"/>
      <c r="CG999" s="3"/>
      <c r="CH999" s="3"/>
      <c r="CI999" s="3"/>
      <c r="CJ999" s="3"/>
      <c r="CK999" s="3"/>
      <c r="CL999" s="3"/>
      <c r="CM999" s="3"/>
      <c r="CN999" s="3"/>
    </row>
    <row r="1000" spans="1:92" x14ac:dyDescent="0.3">
      <c r="A1000" s="13"/>
      <c r="B1000" s="3"/>
      <c r="C1000" s="3"/>
      <c r="D1000" s="3"/>
      <c r="E1000" s="3"/>
      <c r="F1000" s="3"/>
      <c r="G1000" s="3"/>
      <c r="H1000" s="3"/>
      <c r="I1000" s="3"/>
      <c r="J1000" s="1"/>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c r="AU1000" s="3"/>
      <c r="AV1000" s="3"/>
      <c r="AW1000" s="3"/>
      <c r="AX1000" s="3"/>
      <c r="AY1000" s="3"/>
      <c r="AZ1000" s="3"/>
      <c r="BA1000" s="3"/>
      <c r="BB1000" s="3"/>
      <c r="BC1000" s="3"/>
      <c r="BD1000" s="3"/>
      <c r="BE1000" s="3"/>
      <c r="BF1000" s="3"/>
      <c r="BG1000" s="3"/>
      <c r="BH1000" s="3"/>
      <c r="BI1000" s="3"/>
      <c r="BJ1000" s="3"/>
      <c r="BK1000" s="3"/>
      <c r="BL1000" s="3"/>
      <c r="BM1000" s="3"/>
      <c r="BN1000" s="3"/>
      <c r="BO1000" s="3"/>
      <c r="BP1000" s="3"/>
      <c r="BQ1000" s="3"/>
      <c r="BR1000" s="3"/>
      <c r="BS1000" s="3"/>
      <c r="BT1000" s="3"/>
      <c r="BU1000" s="3"/>
      <c r="BV1000" s="3"/>
      <c r="BW1000" s="3"/>
      <c r="BX1000" s="3"/>
      <c r="BY1000" s="3"/>
      <c r="BZ1000" s="3"/>
      <c r="CA1000" s="3"/>
      <c r="CB1000" s="3"/>
      <c r="CC1000" s="3"/>
      <c r="CD1000" s="3"/>
      <c r="CE1000" s="3"/>
      <c r="CF1000" s="3"/>
      <c r="CG1000" s="3"/>
      <c r="CH1000" s="3"/>
      <c r="CI1000" s="3"/>
      <c r="CJ1000" s="3"/>
      <c r="CK1000" s="3"/>
      <c r="CL1000" s="3"/>
      <c r="CM1000" s="3"/>
      <c r="CN1000" s="3"/>
    </row>
    <row r="1001" spans="1:92" x14ac:dyDescent="0.3">
      <c r="A1001" s="13"/>
      <c r="B1001" s="3"/>
      <c r="C1001" s="3"/>
      <c r="D1001" s="3"/>
      <c r="E1001" s="3"/>
      <c r="F1001" s="3"/>
      <c r="G1001" s="3"/>
      <c r="H1001" s="3"/>
      <c r="I1001" s="3"/>
      <c r="J1001" s="1"/>
      <c r="K1001" s="3"/>
      <c r="L1001" s="3"/>
      <c r="M1001" s="3"/>
      <c r="N1001" s="3"/>
      <c r="O1001" s="3"/>
      <c r="P1001" s="3"/>
      <c r="Q1001" s="3"/>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c r="AU1001" s="3"/>
      <c r="AV1001" s="3"/>
      <c r="AW1001" s="3"/>
      <c r="AX1001" s="3"/>
      <c r="AY1001" s="3"/>
      <c r="AZ1001" s="3"/>
      <c r="BA1001" s="3"/>
      <c r="BB1001" s="3"/>
      <c r="BC1001" s="3"/>
      <c r="BD1001" s="3"/>
      <c r="BE1001" s="3"/>
      <c r="BF1001" s="3"/>
      <c r="BG1001" s="3"/>
      <c r="BH1001" s="3"/>
      <c r="BI1001" s="3"/>
      <c r="BJ1001" s="3"/>
      <c r="BK1001" s="3"/>
      <c r="BL1001" s="3"/>
      <c r="BM1001" s="3"/>
      <c r="BN1001" s="3"/>
      <c r="BO1001" s="3"/>
      <c r="BP1001" s="3"/>
      <c r="BQ1001" s="3"/>
      <c r="BR1001" s="3"/>
      <c r="BS1001" s="3"/>
      <c r="BT1001" s="3"/>
      <c r="BU1001" s="3"/>
      <c r="BV1001" s="3"/>
      <c r="BW1001" s="3"/>
      <c r="BX1001" s="3"/>
      <c r="BY1001" s="3"/>
      <c r="BZ1001" s="3"/>
      <c r="CA1001" s="3"/>
      <c r="CB1001" s="3"/>
      <c r="CC1001" s="3"/>
      <c r="CD1001" s="3"/>
      <c r="CE1001" s="3"/>
      <c r="CF1001" s="3"/>
      <c r="CG1001" s="3"/>
      <c r="CH1001" s="3"/>
      <c r="CI1001" s="3"/>
      <c r="CJ1001" s="3"/>
      <c r="CK1001" s="3"/>
      <c r="CL1001" s="3"/>
      <c r="CM1001" s="3"/>
      <c r="CN1001" s="3"/>
    </row>
    <row r="1002" spans="1:92" x14ac:dyDescent="0.3">
      <c r="A1002" s="13"/>
      <c r="B1002" s="3"/>
      <c r="C1002" s="3"/>
      <c r="D1002" s="3"/>
      <c r="E1002" s="3"/>
      <c r="F1002" s="3"/>
      <c r="G1002" s="3"/>
      <c r="H1002" s="3"/>
      <c r="I1002" s="3"/>
      <c r="J1002" s="1"/>
      <c r="K1002" s="3"/>
      <c r="L1002" s="3"/>
      <c r="M1002" s="3"/>
      <c r="N1002" s="3"/>
      <c r="O1002" s="3"/>
      <c r="P1002" s="3"/>
      <c r="Q1002" s="3"/>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c r="AU1002" s="3"/>
      <c r="AV1002" s="3"/>
      <c r="AW1002" s="3"/>
      <c r="AX1002" s="3"/>
      <c r="AY1002" s="3"/>
      <c r="AZ1002" s="3"/>
      <c r="BA1002" s="3"/>
      <c r="BB1002" s="3"/>
      <c r="BC1002" s="3"/>
      <c r="BD1002" s="3"/>
      <c r="BE1002" s="3"/>
      <c r="BF1002" s="3"/>
      <c r="BG1002" s="3"/>
      <c r="BH1002" s="3"/>
      <c r="BI1002" s="3"/>
      <c r="BJ1002" s="3"/>
      <c r="BK1002" s="3"/>
      <c r="BL1002" s="3"/>
      <c r="BM1002" s="3"/>
      <c r="BN1002" s="3"/>
      <c r="BO1002" s="3"/>
      <c r="BP1002" s="3"/>
      <c r="BQ1002" s="3"/>
      <c r="BR1002" s="3"/>
      <c r="BS1002" s="3"/>
      <c r="BT1002" s="3"/>
      <c r="BU1002" s="3"/>
      <c r="BV1002" s="3"/>
      <c r="BW1002" s="3"/>
      <c r="BX1002" s="3"/>
      <c r="BY1002" s="3"/>
      <c r="BZ1002" s="3"/>
      <c r="CA1002" s="3"/>
      <c r="CB1002" s="3"/>
      <c r="CC1002" s="3"/>
      <c r="CD1002" s="3"/>
      <c r="CE1002" s="3"/>
      <c r="CF1002" s="3"/>
      <c r="CG1002" s="3"/>
      <c r="CH1002" s="3"/>
      <c r="CI1002" s="3"/>
      <c r="CJ1002" s="3"/>
      <c r="CK1002" s="3"/>
      <c r="CL1002" s="3"/>
      <c r="CM1002" s="3"/>
      <c r="CN1002" s="3"/>
    </row>
    <row r="1003" spans="1:92" x14ac:dyDescent="0.3">
      <c r="A1003" s="13"/>
      <c r="B1003" s="3"/>
      <c r="C1003" s="3"/>
      <c r="D1003" s="3"/>
      <c r="E1003" s="3"/>
      <c r="F1003" s="3"/>
      <c r="G1003" s="3"/>
      <c r="H1003" s="3"/>
      <c r="I1003" s="3"/>
      <c r="J1003" s="1"/>
      <c r="K1003" s="3"/>
      <c r="L1003" s="3"/>
      <c r="M1003" s="3"/>
      <c r="N1003" s="3"/>
      <c r="O1003" s="3"/>
      <c r="P1003" s="3"/>
      <c r="Q1003" s="3"/>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c r="AU1003" s="3"/>
      <c r="AV1003" s="3"/>
      <c r="AW1003" s="3"/>
      <c r="AX1003" s="3"/>
      <c r="AY1003" s="3"/>
      <c r="AZ1003" s="3"/>
      <c r="BA1003" s="3"/>
      <c r="BB1003" s="3"/>
      <c r="BC1003" s="3"/>
      <c r="BD1003" s="3"/>
      <c r="BE1003" s="3"/>
      <c r="BF1003" s="3"/>
      <c r="BG1003" s="3"/>
      <c r="BH1003" s="3"/>
      <c r="BI1003" s="3"/>
      <c r="BJ1003" s="3"/>
      <c r="BK1003" s="3"/>
      <c r="BL1003" s="3"/>
      <c r="BM1003" s="3"/>
      <c r="BN1003" s="3"/>
      <c r="BO1003" s="3"/>
      <c r="BP1003" s="3"/>
      <c r="BQ1003" s="3"/>
      <c r="BR1003" s="3"/>
      <c r="BS1003" s="3"/>
      <c r="BT1003" s="3"/>
      <c r="BU1003" s="3"/>
      <c r="BV1003" s="3"/>
      <c r="BW1003" s="3"/>
      <c r="BX1003" s="3"/>
      <c r="BY1003" s="3"/>
      <c r="BZ1003" s="3"/>
      <c r="CA1003" s="3"/>
      <c r="CB1003" s="3"/>
      <c r="CC1003" s="3"/>
      <c r="CD1003" s="3"/>
      <c r="CE1003" s="3"/>
      <c r="CF1003" s="3"/>
      <c r="CG1003" s="3"/>
      <c r="CH1003" s="3"/>
      <c r="CI1003" s="3"/>
      <c r="CJ1003" s="3"/>
      <c r="CK1003" s="3"/>
      <c r="CL1003" s="3"/>
      <c r="CM1003" s="3"/>
      <c r="CN1003" s="3"/>
    </row>
    <row r="1004" spans="1:92" x14ac:dyDescent="0.3">
      <c r="A1004" s="13"/>
      <c r="B1004" s="3"/>
      <c r="C1004" s="3"/>
      <c r="D1004" s="3"/>
      <c r="E1004" s="3"/>
      <c r="F1004" s="3"/>
      <c r="G1004" s="3"/>
      <c r="H1004" s="3"/>
      <c r="I1004" s="3"/>
      <c r="J1004" s="1"/>
      <c r="K1004" s="3"/>
      <c r="L1004" s="3"/>
      <c r="M1004" s="3"/>
      <c r="N1004" s="3"/>
      <c r="O1004" s="3"/>
      <c r="P1004" s="3"/>
      <c r="Q1004" s="3"/>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c r="AU1004" s="3"/>
      <c r="AV1004" s="3"/>
      <c r="AW1004" s="3"/>
      <c r="AX1004" s="3"/>
      <c r="AY1004" s="3"/>
      <c r="AZ1004" s="3"/>
      <c r="BA1004" s="3"/>
      <c r="BB1004" s="3"/>
      <c r="BC1004" s="3"/>
      <c r="BD1004" s="3"/>
      <c r="BE1004" s="3"/>
      <c r="BF1004" s="3"/>
      <c r="BG1004" s="3"/>
      <c r="BH1004" s="3"/>
      <c r="BI1004" s="3"/>
      <c r="BJ1004" s="3"/>
      <c r="BK1004" s="3"/>
      <c r="BL1004" s="3"/>
      <c r="BM1004" s="3"/>
      <c r="BN1004" s="3"/>
      <c r="BO1004" s="3"/>
      <c r="BP1004" s="3"/>
      <c r="BQ1004" s="3"/>
      <c r="BR1004" s="3"/>
      <c r="BS1004" s="3"/>
      <c r="BT1004" s="3"/>
      <c r="BU1004" s="3"/>
      <c r="BV1004" s="3"/>
      <c r="BW1004" s="3"/>
      <c r="BX1004" s="3"/>
      <c r="BY1004" s="3"/>
      <c r="BZ1004" s="3"/>
      <c r="CA1004" s="3"/>
      <c r="CB1004" s="3"/>
      <c r="CC1004" s="3"/>
      <c r="CD1004" s="3"/>
      <c r="CE1004" s="3"/>
      <c r="CF1004" s="3"/>
      <c r="CG1004" s="3"/>
      <c r="CH1004" s="3"/>
      <c r="CI1004" s="3"/>
      <c r="CJ1004" s="3"/>
      <c r="CK1004" s="3"/>
      <c r="CL1004" s="3"/>
      <c r="CM1004" s="3"/>
      <c r="CN1004" s="3"/>
    </row>
    <row r="1005" spans="1:92" x14ac:dyDescent="0.3">
      <c r="A1005" s="13"/>
      <c r="B1005" s="3"/>
      <c r="C1005" s="3"/>
      <c r="D1005" s="3"/>
      <c r="E1005" s="3"/>
      <c r="F1005" s="3"/>
      <c r="G1005" s="3"/>
      <c r="H1005" s="3"/>
      <c r="I1005" s="3"/>
      <c r="J1005" s="1"/>
      <c r="K1005" s="3"/>
      <c r="L1005" s="3"/>
      <c r="M1005" s="3"/>
      <c r="N1005" s="3"/>
      <c r="O1005" s="3"/>
      <c r="P1005" s="3"/>
      <c r="Q1005" s="3"/>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c r="AU1005" s="3"/>
      <c r="AV1005" s="3"/>
      <c r="AW1005" s="3"/>
      <c r="AX1005" s="3"/>
      <c r="AY1005" s="3"/>
      <c r="AZ1005" s="3"/>
      <c r="BA1005" s="3"/>
      <c r="BB1005" s="3"/>
      <c r="BC1005" s="3"/>
      <c r="BD1005" s="3"/>
      <c r="BE1005" s="3"/>
      <c r="BF1005" s="3"/>
      <c r="BG1005" s="3"/>
      <c r="BH1005" s="3"/>
      <c r="BI1005" s="3"/>
      <c r="BJ1005" s="3"/>
      <c r="BK1005" s="3"/>
      <c r="BL1005" s="3"/>
      <c r="BM1005" s="3"/>
      <c r="BN1005" s="3"/>
      <c r="BO1005" s="3"/>
      <c r="BP1005" s="3"/>
      <c r="BQ1005" s="3"/>
      <c r="BR1005" s="3"/>
      <c r="BS1005" s="3"/>
      <c r="BT1005" s="3"/>
      <c r="BU1005" s="3"/>
      <c r="BV1005" s="3"/>
      <c r="BW1005" s="3"/>
      <c r="BX1005" s="3"/>
      <c r="BY1005" s="3"/>
      <c r="BZ1005" s="3"/>
      <c r="CA1005" s="3"/>
      <c r="CB1005" s="3"/>
      <c r="CC1005" s="3"/>
      <c r="CD1005" s="3"/>
      <c r="CE1005" s="3"/>
      <c r="CF1005" s="3"/>
      <c r="CG1005" s="3"/>
      <c r="CH1005" s="3"/>
      <c r="CI1005" s="3"/>
      <c r="CJ1005" s="3"/>
      <c r="CK1005" s="3"/>
      <c r="CL1005" s="3"/>
      <c r="CM1005" s="3"/>
      <c r="CN1005" s="3"/>
    </row>
    <row r="1006" spans="1:92" x14ac:dyDescent="0.3">
      <c r="A1006" s="13"/>
      <c r="B1006" s="3"/>
      <c r="C1006" s="3"/>
      <c r="D1006" s="3"/>
      <c r="E1006" s="3"/>
      <c r="F1006" s="3"/>
      <c r="G1006" s="3"/>
      <c r="H1006" s="3"/>
      <c r="I1006" s="3"/>
      <c r="J1006" s="1"/>
      <c r="K1006" s="3"/>
      <c r="L1006" s="3"/>
      <c r="M1006" s="3"/>
      <c r="N1006" s="3"/>
      <c r="O1006" s="3"/>
      <c r="P1006" s="3"/>
      <c r="Q1006" s="3"/>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c r="AU1006" s="3"/>
      <c r="AV1006" s="3"/>
      <c r="AW1006" s="3"/>
      <c r="AX1006" s="3"/>
      <c r="AY1006" s="3"/>
      <c r="AZ1006" s="3"/>
      <c r="BA1006" s="3"/>
      <c r="BB1006" s="3"/>
      <c r="BC1006" s="3"/>
      <c r="BD1006" s="3"/>
      <c r="BE1006" s="3"/>
      <c r="BF1006" s="3"/>
      <c r="BG1006" s="3"/>
      <c r="BH1006" s="3"/>
      <c r="BI1006" s="3"/>
      <c r="BJ1006" s="3"/>
      <c r="BK1006" s="3"/>
      <c r="BL1006" s="3"/>
      <c r="BM1006" s="3"/>
      <c r="BN1006" s="3"/>
      <c r="BO1006" s="3"/>
      <c r="BP1006" s="3"/>
      <c r="BQ1006" s="3"/>
      <c r="BR1006" s="3"/>
      <c r="BS1006" s="3"/>
      <c r="BT1006" s="3"/>
      <c r="BU1006" s="3"/>
      <c r="BV1006" s="3"/>
      <c r="BW1006" s="3"/>
      <c r="BX1006" s="3"/>
      <c r="BY1006" s="3"/>
      <c r="BZ1006" s="3"/>
      <c r="CA1006" s="3"/>
      <c r="CB1006" s="3"/>
      <c r="CC1006" s="3"/>
      <c r="CD1006" s="3"/>
      <c r="CE1006" s="3"/>
      <c r="CF1006" s="3"/>
      <c r="CG1006" s="3"/>
      <c r="CH1006" s="3"/>
      <c r="CI1006" s="3"/>
      <c r="CJ1006" s="3"/>
      <c r="CK1006" s="3"/>
      <c r="CL1006" s="3"/>
      <c r="CM1006" s="3"/>
      <c r="CN1006" s="3"/>
    </row>
    <row r="1007" spans="1:92" x14ac:dyDescent="0.3">
      <c r="A1007" s="13"/>
      <c r="B1007" s="3"/>
      <c r="C1007" s="3"/>
      <c r="D1007" s="3"/>
      <c r="E1007" s="3"/>
      <c r="F1007" s="3"/>
      <c r="G1007" s="3"/>
      <c r="H1007" s="3"/>
      <c r="I1007" s="3"/>
      <c r="J1007" s="1"/>
      <c r="K1007" s="3"/>
      <c r="L1007" s="3"/>
      <c r="M1007" s="3"/>
      <c r="N1007" s="3"/>
      <c r="O1007" s="3"/>
      <c r="P1007" s="3"/>
      <c r="Q1007" s="3"/>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c r="AU1007" s="3"/>
      <c r="AV1007" s="3"/>
      <c r="AW1007" s="3"/>
      <c r="AX1007" s="3"/>
      <c r="AY1007" s="3"/>
      <c r="AZ1007" s="3"/>
      <c r="BA1007" s="3"/>
      <c r="BB1007" s="3"/>
      <c r="BC1007" s="3"/>
      <c r="BD1007" s="3"/>
      <c r="BE1007" s="3"/>
      <c r="BF1007" s="3"/>
      <c r="BG1007" s="3"/>
      <c r="BH1007" s="3"/>
      <c r="BI1007" s="3"/>
      <c r="BJ1007" s="3"/>
      <c r="BK1007" s="3"/>
      <c r="BL1007" s="3"/>
      <c r="BM1007" s="3"/>
      <c r="BN1007" s="3"/>
      <c r="BO1007" s="3"/>
      <c r="BP1007" s="3"/>
      <c r="BQ1007" s="3"/>
      <c r="BR1007" s="3"/>
      <c r="BS1007" s="3"/>
      <c r="BT1007" s="3"/>
      <c r="BU1007" s="3"/>
      <c r="BV1007" s="3"/>
      <c r="BW1007" s="3"/>
      <c r="BX1007" s="3"/>
      <c r="BY1007" s="3"/>
      <c r="BZ1007" s="3"/>
      <c r="CA1007" s="3"/>
      <c r="CB1007" s="3"/>
      <c r="CC1007" s="3"/>
      <c r="CD1007" s="3"/>
      <c r="CE1007" s="3"/>
      <c r="CF1007" s="3"/>
      <c r="CG1007" s="3"/>
      <c r="CH1007" s="3"/>
      <c r="CI1007" s="3"/>
      <c r="CJ1007" s="3"/>
      <c r="CK1007" s="3"/>
      <c r="CL1007" s="3"/>
      <c r="CM1007" s="3"/>
      <c r="CN1007" s="3"/>
    </row>
    <row r="1008" spans="1:92" x14ac:dyDescent="0.3">
      <c r="A1008" s="13"/>
      <c r="B1008" s="3"/>
      <c r="C1008" s="3"/>
      <c r="D1008" s="3"/>
      <c r="E1008" s="3"/>
      <c r="F1008" s="3"/>
      <c r="G1008" s="3"/>
      <c r="H1008" s="3"/>
      <c r="I1008" s="3"/>
      <c r="J1008" s="1"/>
      <c r="K1008" s="3"/>
      <c r="L1008" s="3"/>
      <c r="M1008" s="3"/>
      <c r="N1008" s="3"/>
      <c r="O1008" s="3"/>
      <c r="P1008" s="3"/>
      <c r="Q1008" s="3"/>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c r="AU1008" s="3"/>
      <c r="AV1008" s="3"/>
      <c r="AW1008" s="3"/>
      <c r="AX1008" s="3"/>
      <c r="AY1008" s="3"/>
      <c r="AZ1008" s="3"/>
      <c r="BA1008" s="3"/>
      <c r="BB1008" s="3"/>
      <c r="BC1008" s="3"/>
      <c r="BD1008" s="3"/>
      <c r="BE1008" s="3"/>
      <c r="BF1008" s="3"/>
      <c r="BG1008" s="3"/>
      <c r="BH1008" s="3"/>
      <c r="BI1008" s="3"/>
      <c r="BJ1008" s="3"/>
      <c r="BK1008" s="3"/>
      <c r="BL1008" s="3"/>
      <c r="BM1008" s="3"/>
      <c r="BN1008" s="3"/>
      <c r="BO1008" s="3"/>
      <c r="BP1008" s="3"/>
      <c r="BQ1008" s="3"/>
      <c r="BR1008" s="3"/>
      <c r="BS1008" s="3"/>
      <c r="BT1008" s="3"/>
      <c r="BU1008" s="3"/>
      <c r="BV1008" s="3"/>
      <c r="BW1008" s="3"/>
      <c r="BX1008" s="3"/>
      <c r="BY1008" s="3"/>
      <c r="BZ1008" s="3"/>
      <c r="CA1008" s="3"/>
      <c r="CB1008" s="3"/>
      <c r="CC1008" s="3"/>
      <c r="CD1008" s="3"/>
      <c r="CE1008" s="3"/>
      <c r="CF1008" s="3"/>
      <c r="CG1008" s="3"/>
      <c r="CH1008" s="3"/>
      <c r="CI1008" s="3"/>
      <c r="CJ1008" s="3"/>
      <c r="CK1008" s="3"/>
      <c r="CL1008" s="3"/>
      <c r="CM1008" s="3"/>
      <c r="CN1008" s="3"/>
    </row>
    <row r="1009" spans="1:92" x14ac:dyDescent="0.3">
      <c r="A1009" s="13"/>
      <c r="B1009" s="3"/>
      <c r="C1009" s="3"/>
      <c r="D1009" s="3"/>
      <c r="E1009" s="3"/>
      <c r="F1009" s="3"/>
      <c r="G1009" s="3"/>
      <c r="H1009" s="3"/>
      <c r="I1009" s="3"/>
      <c r="J1009" s="1"/>
      <c r="K1009" s="3"/>
      <c r="L1009" s="3"/>
      <c r="M1009" s="3"/>
      <c r="N1009" s="3"/>
      <c r="O1009" s="3"/>
      <c r="P1009" s="3"/>
      <c r="Q1009" s="3"/>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c r="AU1009" s="3"/>
      <c r="AV1009" s="3"/>
      <c r="AW1009" s="3"/>
      <c r="AX1009" s="3"/>
      <c r="AY1009" s="3"/>
      <c r="AZ1009" s="3"/>
      <c r="BA1009" s="3"/>
      <c r="BB1009" s="3"/>
      <c r="BC1009" s="3"/>
      <c r="BD1009" s="3"/>
      <c r="BE1009" s="3"/>
      <c r="BF1009" s="3"/>
      <c r="BG1009" s="3"/>
      <c r="BH1009" s="3"/>
      <c r="BI1009" s="3"/>
      <c r="BJ1009" s="3"/>
      <c r="BK1009" s="3"/>
      <c r="BL1009" s="3"/>
      <c r="BM1009" s="3"/>
      <c r="BN1009" s="3"/>
      <c r="BO1009" s="3"/>
      <c r="BP1009" s="3"/>
      <c r="BQ1009" s="3"/>
      <c r="BR1009" s="3"/>
      <c r="BS1009" s="3"/>
      <c r="BT1009" s="3"/>
      <c r="BU1009" s="3"/>
      <c r="BV1009" s="3"/>
      <c r="BW1009" s="3"/>
      <c r="BX1009" s="3"/>
      <c r="BY1009" s="3"/>
      <c r="BZ1009" s="3"/>
      <c r="CA1009" s="3"/>
      <c r="CB1009" s="3"/>
      <c r="CC1009" s="3"/>
      <c r="CD1009" s="3"/>
      <c r="CE1009" s="3"/>
      <c r="CF1009" s="3"/>
      <c r="CG1009" s="3"/>
      <c r="CH1009" s="3"/>
      <c r="CI1009" s="3"/>
      <c r="CJ1009" s="3"/>
      <c r="CK1009" s="3"/>
      <c r="CL1009" s="3"/>
      <c r="CM1009" s="3"/>
      <c r="CN1009" s="3"/>
    </row>
    <row r="1010" spans="1:92" x14ac:dyDescent="0.3">
      <c r="A1010" s="13"/>
      <c r="B1010" s="3"/>
      <c r="C1010" s="3"/>
      <c r="D1010" s="3"/>
      <c r="E1010" s="3"/>
      <c r="F1010" s="3"/>
      <c r="G1010" s="3"/>
      <c r="H1010" s="3"/>
      <c r="I1010" s="3"/>
      <c r="J1010" s="1"/>
      <c r="K1010" s="3"/>
      <c r="L1010" s="3"/>
      <c r="M1010" s="3"/>
      <c r="N1010" s="3"/>
      <c r="O1010" s="3"/>
      <c r="P1010" s="3"/>
      <c r="Q1010" s="3"/>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c r="AU1010" s="3"/>
      <c r="AV1010" s="3"/>
      <c r="AW1010" s="3"/>
      <c r="AX1010" s="3"/>
      <c r="AY1010" s="3"/>
      <c r="AZ1010" s="3"/>
      <c r="BA1010" s="3"/>
      <c r="BB1010" s="3"/>
      <c r="BC1010" s="3"/>
      <c r="BD1010" s="3"/>
      <c r="BE1010" s="3"/>
      <c r="BF1010" s="3"/>
      <c r="BG1010" s="3"/>
      <c r="BH1010" s="3"/>
      <c r="BI1010" s="3"/>
      <c r="BJ1010" s="3"/>
      <c r="BK1010" s="3"/>
      <c r="BL1010" s="3"/>
      <c r="BM1010" s="3"/>
      <c r="BN1010" s="3"/>
      <c r="BO1010" s="3"/>
      <c r="BP1010" s="3"/>
      <c r="BQ1010" s="3"/>
      <c r="BR1010" s="3"/>
      <c r="BS1010" s="3"/>
      <c r="BT1010" s="3"/>
      <c r="BU1010" s="3"/>
      <c r="BV1010" s="3"/>
      <c r="BW1010" s="3"/>
      <c r="BX1010" s="3"/>
      <c r="BY1010" s="3"/>
      <c r="BZ1010" s="3"/>
      <c r="CA1010" s="3"/>
      <c r="CB1010" s="3"/>
      <c r="CC1010" s="3"/>
      <c r="CD1010" s="3"/>
      <c r="CE1010" s="3"/>
      <c r="CF1010" s="3"/>
      <c r="CG1010" s="3"/>
      <c r="CH1010" s="3"/>
      <c r="CI1010" s="3"/>
      <c r="CJ1010" s="3"/>
      <c r="CK1010" s="3"/>
      <c r="CL1010" s="3"/>
      <c r="CM1010" s="3"/>
      <c r="CN1010" s="3"/>
    </row>
    <row r="1011" spans="1:92" x14ac:dyDescent="0.3">
      <c r="A1011" s="13"/>
      <c r="B1011" s="3"/>
      <c r="C1011" s="3"/>
      <c r="D1011" s="3"/>
      <c r="E1011" s="3"/>
      <c r="F1011" s="3"/>
      <c r="G1011" s="3"/>
      <c r="H1011" s="3"/>
      <c r="I1011" s="3"/>
      <c r="J1011" s="1"/>
      <c r="K1011" s="3"/>
      <c r="L1011" s="3"/>
      <c r="M1011" s="3"/>
      <c r="N1011" s="3"/>
      <c r="O1011" s="3"/>
      <c r="P1011" s="3"/>
      <c r="Q1011" s="3"/>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c r="AU1011" s="3"/>
      <c r="AV1011" s="3"/>
      <c r="AW1011" s="3"/>
      <c r="AX1011" s="3"/>
      <c r="AY1011" s="3"/>
      <c r="AZ1011" s="3"/>
      <c r="BA1011" s="3"/>
      <c r="BB1011" s="3"/>
      <c r="BC1011" s="3"/>
      <c r="BD1011" s="3"/>
      <c r="BE1011" s="3"/>
      <c r="BF1011" s="3"/>
      <c r="BG1011" s="3"/>
      <c r="BH1011" s="3"/>
      <c r="BI1011" s="3"/>
      <c r="BJ1011" s="3"/>
      <c r="BK1011" s="3"/>
      <c r="BL1011" s="3"/>
      <c r="BM1011" s="3"/>
      <c r="BN1011" s="3"/>
      <c r="BO1011" s="3"/>
      <c r="BP1011" s="3"/>
      <c r="BQ1011" s="3"/>
      <c r="BR1011" s="3"/>
      <c r="BS1011" s="3"/>
      <c r="BT1011" s="3"/>
      <c r="BU1011" s="3"/>
      <c r="BV1011" s="3"/>
      <c r="BW1011" s="3"/>
      <c r="BX1011" s="3"/>
      <c r="BY1011" s="3"/>
      <c r="BZ1011" s="3"/>
      <c r="CA1011" s="3"/>
      <c r="CB1011" s="3"/>
      <c r="CC1011" s="3"/>
      <c r="CD1011" s="3"/>
      <c r="CE1011" s="3"/>
      <c r="CF1011" s="3"/>
      <c r="CG1011" s="3"/>
      <c r="CH1011" s="3"/>
      <c r="CI1011" s="3"/>
      <c r="CJ1011" s="3"/>
      <c r="CK1011" s="3"/>
      <c r="CL1011" s="3"/>
      <c r="CM1011" s="3"/>
      <c r="CN1011" s="3"/>
    </row>
    <row r="1012" spans="1:92" x14ac:dyDescent="0.3">
      <c r="A1012" s="13"/>
      <c r="B1012" s="3"/>
      <c r="C1012" s="3"/>
      <c r="D1012" s="3"/>
      <c r="E1012" s="3"/>
      <c r="F1012" s="3"/>
      <c r="G1012" s="3"/>
      <c r="H1012" s="3"/>
      <c r="I1012" s="3"/>
      <c r="J1012" s="1"/>
      <c r="K1012" s="3"/>
      <c r="L1012" s="3"/>
      <c r="M1012" s="3"/>
      <c r="N1012" s="3"/>
      <c r="O1012" s="3"/>
      <c r="P1012" s="3"/>
      <c r="Q1012" s="3"/>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c r="AU1012" s="3"/>
      <c r="AV1012" s="3"/>
      <c r="AW1012" s="3"/>
      <c r="AX1012" s="3"/>
      <c r="AY1012" s="3"/>
      <c r="AZ1012" s="3"/>
      <c r="BA1012" s="3"/>
      <c r="BB1012" s="3"/>
      <c r="BC1012" s="3"/>
      <c r="BD1012" s="3"/>
      <c r="BE1012" s="3"/>
      <c r="BF1012" s="3"/>
      <c r="BG1012" s="3"/>
      <c r="BH1012" s="3"/>
      <c r="BI1012" s="3"/>
      <c r="BJ1012" s="3"/>
      <c r="BK1012" s="3"/>
      <c r="BL1012" s="3"/>
      <c r="BM1012" s="3"/>
      <c r="BN1012" s="3"/>
      <c r="BO1012" s="3"/>
      <c r="BP1012" s="3"/>
      <c r="BQ1012" s="3"/>
      <c r="BR1012" s="3"/>
      <c r="BS1012" s="3"/>
      <c r="BT1012" s="3"/>
      <c r="BU1012" s="3"/>
      <c r="BV1012" s="3"/>
      <c r="BW1012" s="3"/>
      <c r="BX1012" s="3"/>
      <c r="BY1012" s="3"/>
      <c r="BZ1012" s="3"/>
      <c r="CA1012" s="3"/>
      <c r="CB1012" s="3"/>
      <c r="CC1012" s="3"/>
      <c r="CD1012" s="3"/>
      <c r="CE1012" s="3"/>
      <c r="CF1012" s="3"/>
      <c r="CG1012" s="3"/>
      <c r="CH1012" s="3"/>
      <c r="CI1012" s="3"/>
      <c r="CJ1012" s="3"/>
      <c r="CK1012" s="3"/>
      <c r="CL1012" s="3"/>
      <c r="CM1012" s="3"/>
      <c r="CN1012" s="3"/>
    </row>
    <row r="1013" spans="1:92" x14ac:dyDescent="0.3">
      <c r="A1013" s="13"/>
      <c r="B1013" s="3"/>
      <c r="C1013" s="3"/>
      <c r="D1013" s="3"/>
      <c r="E1013" s="3"/>
      <c r="F1013" s="3"/>
      <c r="G1013" s="3"/>
      <c r="H1013" s="3"/>
      <c r="I1013" s="3"/>
      <c r="J1013" s="1"/>
      <c r="K1013" s="3"/>
      <c r="L1013" s="3"/>
      <c r="M1013" s="3"/>
      <c r="N1013" s="3"/>
      <c r="O1013" s="3"/>
      <c r="P1013" s="3"/>
      <c r="Q1013" s="3"/>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c r="AU1013" s="3"/>
      <c r="AV1013" s="3"/>
      <c r="AW1013" s="3"/>
      <c r="AX1013" s="3"/>
      <c r="AY1013" s="3"/>
      <c r="AZ1013" s="3"/>
      <c r="BA1013" s="3"/>
      <c r="BB1013" s="3"/>
      <c r="BC1013" s="3"/>
      <c r="BD1013" s="3"/>
      <c r="BE1013" s="3"/>
      <c r="BF1013" s="3"/>
      <c r="BG1013" s="3"/>
      <c r="BH1013" s="3"/>
      <c r="BI1013" s="3"/>
      <c r="BJ1013" s="3"/>
      <c r="BK1013" s="3"/>
      <c r="BL1013" s="3"/>
      <c r="BM1013" s="3"/>
      <c r="BN1013" s="3"/>
      <c r="BO1013" s="3"/>
      <c r="BP1013" s="3"/>
      <c r="BQ1013" s="3"/>
      <c r="BR1013" s="3"/>
      <c r="BS1013" s="3"/>
      <c r="BT1013" s="3"/>
      <c r="BU1013" s="3"/>
      <c r="BV1013" s="3"/>
      <c r="BW1013" s="3"/>
      <c r="BX1013" s="3"/>
      <c r="BY1013" s="3"/>
      <c r="BZ1013" s="3"/>
      <c r="CA1013" s="3"/>
      <c r="CB1013" s="3"/>
      <c r="CC1013" s="3"/>
      <c r="CD1013" s="3"/>
      <c r="CE1013" s="3"/>
      <c r="CF1013" s="3"/>
      <c r="CG1013" s="3"/>
      <c r="CH1013" s="3"/>
      <c r="CI1013" s="3"/>
      <c r="CJ1013" s="3"/>
      <c r="CK1013" s="3"/>
      <c r="CL1013" s="3"/>
      <c r="CM1013" s="3"/>
      <c r="CN1013" s="3"/>
    </row>
    <row r="1014" spans="1:92" x14ac:dyDescent="0.3">
      <c r="A1014" s="13"/>
      <c r="B1014" s="3"/>
      <c r="C1014" s="3"/>
      <c r="D1014" s="3"/>
      <c r="E1014" s="3"/>
      <c r="F1014" s="3"/>
      <c r="G1014" s="3"/>
      <c r="H1014" s="3"/>
      <c r="I1014" s="3"/>
      <c r="J1014" s="1"/>
      <c r="K1014" s="3"/>
      <c r="L1014" s="3"/>
      <c r="M1014" s="3"/>
      <c r="N1014" s="3"/>
      <c r="O1014" s="3"/>
      <c r="P1014" s="3"/>
      <c r="Q1014" s="3"/>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c r="AU1014" s="3"/>
      <c r="AV1014" s="3"/>
      <c r="AW1014" s="3"/>
      <c r="AX1014" s="3"/>
      <c r="AY1014" s="3"/>
      <c r="AZ1014" s="3"/>
      <c r="BA1014" s="3"/>
      <c r="BB1014" s="3"/>
      <c r="BC1014" s="3"/>
      <c r="BD1014" s="3"/>
      <c r="BE1014" s="3"/>
      <c r="BF1014" s="3"/>
      <c r="BG1014" s="3"/>
      <c r="BH1014" s="3"/>
      <c r="BI1014" s="3"/>
      <c r="BJ1014" s="3"/>
      <c r="BK1014" s="3"/>
      <c r="BL1014" s="3"/>
      <c r="BM1014" s="3"/>
      <c r="BN1014" s="3"/>
      <c r="BO1014" s="3"/>
      <c r="BP1014" s="3"/>
      <c r="BQ1014" s="3"/>
      <c r="BR1014" s="3"/>
      <c r="BS1014" s="3"/>
      <c r="BT1014" s="3"/>
      <c r="BU1014" s="3"/>
      <c r="BV1014" s="3"/>
      <c r="BW1014" s="3"/>
      <c r="BX1014" s="3"/>
      <c r="BY1014" s="3"/>
      <c r="BZ1014" s="3"/>
      <c r="CA1014" s="3"/>
      <c r="CB1014" s="3"/>
      <c r="CC1014" s="3"/>
      <c r="CD1014" s="3"/>
      <c r="CE1014" s="3"/>
      <c r="CF1014" s="3"/>
      <c r="CG1014" s="3"/>
      <c r="CH1014" s="3"/>
      <c r="CI1014" s="3"/>
      <c r="CJ1014" s="3"/>
      <c r="CK1014" s="3"/>
      <c r="CL1014" s="3"/>
      <c r="CM1014" s="3"/>
      <c r="CN1014" s="3"/>
    </row>
    <row r="1015" spans="1:92" x14ac:dyDescent="0.3">
      <c r="A1015" s="13"/>
      <c r="B1015" s="3"/>
      <c r="C1015" s="3"/>
      <c r="D1015" s="3"/>
      <c r="E1015" s="3"/>
      <c r="F1015" s="3"/>
      <c r="G1015" s="3"/>
      <c r="H1015" s="3"/>
      <c r="I1015" s="3"/>
      <c r="J1015" s="1"/>
      <c r="K1015" s="3"/>
      <c r="L1015" s="3"/>
      <c r="M1015" s="3"/>
      <c r="N1015" s="3"/>
      <c r="O1015" s="3"/>
      <c r="P1015" s="3"/>
      <c r="Q1015" s="3"/>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c r="AU1015" s="3"/>
      <c r="AV1015" s="3"/>
      <c r="AW1015" s="3"/>
      <c r="AX1015" s="3"/>
      <c r="AY1015" s="3"/>
      <c r="AZ1015" s="3"/>
      <c r="BA1015" s="3"/>
      <c r="BB1015" s="3"/>
      <c r="BC1015" s="3"/>
      <c r="BD1015" s="3"/>
      <c r="BE1015" s="3"/>
      <c r="BF1015" s="3"/>
      <c r="BG1015" s="3"/>
      <c r="BH1015" s="3"/>
      <c r="BI1015" s="3"/>
      <c r="BJ1015" s="3"/>
      <c r="BK1015" s="3"/>
      <c r="BL1015" s="3"/>
      <c r="BM1015" s="3"/>
      <c r="BN1015" s="3"/>
      <c r="BO1015" s="3"/>
      <c r="BP1015" s="3"/>
      <c r="BQ1015" s="3"/>
      <c r="BR1015" s="3"/>
      <c r="BS1015" s="3"/>
      <c r="BT1015" s="3"/>
      <c r="BU1015" s="3"/>
      <c r="BV1015" s="3"/>
      <c r="BW1015" s="3"/>
      <c r="BX1015" s="3"/>
      <c r="BY1015" s="3"/>
      <c r="BZ1015" s="3"/>
      <c r="CA1015" s="3"/>
      <c r="CB1015" s="3"/>
      <c r="CC1015" s="3"/>
      <c r="CD1015" s="3"/>
      <c r="CE1015" s="3"/>
      <c r="CF1015" s="3"/>
      <c r="CG1015" s="3"/>
      <c r="CH1015" s="3"/>
      <c r="CI1015" s="3"/>
      <c r="CJ1015" s="3"/>
      <c r="CK1015" s="3"/>
      <c r="CL1015" s="3"/>
      <c r="CM1015" s="3"/>
      <c r="CN1015" s="3"/>
    </row>
    <row r="1016" spans="1:92" x14ac:dyDescent="0.3">
      <c r="A1016" s="13"/>
      <c r="B1016" s="3"/>
      <c r="C1016" s="3"/>
      <c r="D1016" s="3"/>
      <c r="E1016" s="3"/>
      <c r="F1016" s="3"/>
      <c r="G1016" s="3"/>
      <c r="H1016" s="3"/>
      <c r="I1016" s="3"/>
      <c r="J1016" s="1"/>
      <c r="K1016" s="3"/>
      <c r="L1016" s="3"/>
      <c r="M1016" s="3"/>
      <c r="N1016" s="3"/>
      <c r="O1016" s="3"/>
      <c r="P1016" s="3"/>
      <c r="Q1016" s="3"/>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c r="AU1016" s="3"/>
      <c r="AV1016" s="3"/>
      <c r="AW1016" s="3"/>
      <c r="AX1016" s="3"/>
      <c r="AY1016" s="3"/>
      <c r="AZ1016" s="3"/>
      <c r="BA1016" s="3"/>
      <c r="BB1016" s="3"/>
      <c r="BC1016" s="3"/>
      <c r="BD1016" s="3"/>
      <c r="BE1016" s="3"/>
      <c r="BF1016" s="3"/>
      <c r="BG1016" s="3"/>
      <c r="BH1016" s="3"/>
      <c r="BI1016" s="3"/>
      <c r="BJ1016" s="3"/>
      <c r="BK1016" s="3"/>
      <c r="BL1016" s="3"/>
      <c r="BM1016" s="3"/>
      <c r="BN1016" s="3"/>
      <c r="BO1016" s="3"/>
      <c r="BP1016" s="3"/>
      <c r="BQ1016" s="3"/>
      <c r="BR1016" s="3"/>
      <c r="BS1016" s="3"/>
      <c r="BT1016" s="3"/>
      <c r="BU1016" s="3"/>
      <c r="BV1016" s="3"/>
      <c r="BW1016" s="3"/>
      <c r="BX1016" s="3"/>
      <c r="BY1016" s="3"/>
      <c r="BZ1016" s="3"/>
      <c r="CA1016" s="3"/>
      <c r="CB1016" s="3"/>
      <c r="CC1016" s="3"/>
      <c r="CD1016" s="3"/>
      <c r="CE1016" s="3"/>
      <c r="CF1016" s="3"/>
      <c r="CG1016" s="3"/>
      <c r="CH1016" s="3"/>
      <c r="CI1016" s="3"/>
      <c r="CJ1016" s="3"/>
      <c r="CK1016" s="3"/>
      <c r="CL1016" s="3"/>
      <c r="CM1016" s="3"/>
      <c r="CN1016" s="3"/>
    </row>
    <row r="1017" spans="1:92" x14ac:dyDescent="0.3">
      <c r="A1017" s="13"/>
      <c r="B1017" s="3"/>
      <c r="C1017" s="3"/>
      <c r="D1017" s="3"/>
      <c r="E1017" s="3"/>
      <c r="F1017" s="3"/>
      <c r="G1017" s="3"/>
      <c r="H1017" s="3"/>
      <c r="I1017" s="3"/>
      <c r="J1017" s="1"/>
      <c r="K1017" s="3"/>
      <c r="L1017" s="3"/>
      <c r="M1017" s="3"/>
      <c r="N1017" s="3"/>
      <c r="O1017" s="3"/>
      <c r="P1017" s="3"/>
      <c r="Q1017" s="3"/>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c r="AU1017" s="3"/>
      <c r="AV1017" s="3"/>
      <c r="AW1017" s="3"/>
      <c r="AX1017" s="3"/>
      <c r="AY1017" s="3"/>
      <c r="AZ1017" s="3"/>
      <c r="BA1017" s="3"/>
      <c r="BB1017" s="3"/>
      <c r="BC1017" s="3"/>
      <c r="BD1017" s="3"/>
      <c r="BE1017" s="3"/>
      <c r="BF1017" s="3"/>
      <c r="BG1017" s="3"/>
      <c r="BH1017" s="3"/>
      <c r="BI1017" s="3"/>
      <c r="BJ1017" s="3"/>
      <c r="BK1017" s="3"/>
      <c r="BL1017" s="3"/>
      <c r="BM1017" s="3"/>
      <c r="BN1017" s="3"/>
      <c r="BO1017" s="3"/>
      <c r="BP1017" s="3"/>
      <c r="BQ1017" s="3"/>
      <c r="BR1017" s="3"/>
      <c r="BS1017" s="3"/>
      <c r="BT1017" s="3"/>
      <c r="BU1017" s="3"/>
      <c r="BV1017" s="3"/>
      <c r="BW1017" s="3"/>
      <c r="BX1017" s="3"/>
      <c r="BY1017" s="3"/>
      <c r="BZ1017" s="3"/>
      <c r="CA1017" s="3"/>
      <c r="CB1017" s="3"/>
      <c r="CC1017" s="3"/>
      <c r="CD1017" s="3"/>
      <c r="CE1017" s="3"/>
      <c r="CF1017" s="3"/>
      <c r="CG1017" s="3"/>
      <c r="CH1017" s="3"/>
      <c r="CI1017" s="3"/>
      <c r="CJ1017" s="3"/>
      <c r="CK1017" s="3"/>
      <c r="CL1017" s="3"/>
      <c r="CM1017" s="3"/>
      <c r="CN1017" s="3"/>
    </row>
    <row r="1018" spans="1:92" x14ac:dyDescent="0.3">
      <c r="A1018" s="13"/>
      <c r="B1018" s="3"/>
      <c r="C1018" s="3"/>
      <c r="D1018" s="3"/>
      <c r="E1018" s="3"/>
      <c r="F1018" s="3"/>
      <c r="G1018" s="3"/>
      <c r="H1018" s="3"/>
      <c r="I1018" s="3"/>
      <c r="J1018" s="1"/>
      <c r="K1018" s="3"/>
      <c r="L1018" s="3"/>
      <c r="M1018" s="3"/>
      <c r="N1018" s="3"/>
      <c r="O1018" s="3"/>
      <c r="P1018" s="3"/>
      <c r="Q1018" s="3"/>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c r="AU1018" s="3"/>
      <c r="AV1018" s="3"/>
      <c r="AW1018" s="3"/>
      <c r="AX1018" s="3"/>
      <c r="AY1018" s="3"/>
      <c r="AZ1018" s="3"/>
      <c r="BA1018" s="3"/>
      <c r="BB1018" s="3"/>
      <c r="BC1018" s="3"/>
      <c r="BD1018" s="3"/>
      <c r="BE1018" s="3"/>
      <c r="BF1018" s="3"/>
      <c r="BG1018" s="3"/>
      <c r="BH1018" s="3"/>
      <c r="BI1018" s="3"/>
      <c r="BJ1018" s="3"/>
      <c r="BK1018" s="3"/>
      <c r="BL1018" s="3"/>
      <c r="BM1018" s="3"/>
      <c r="BN1018" s="3"/>
      <c r="BO1018" s="3"/>
      <c r="BP1018" s="3"/>
      <c r="BQ1018" s="3"/>
      <c r="BR1018" s="3"/>
      <c r="BS1018" s="3"/>
      <c r="BT1018" s="3"/>
      <c r="BU1018" s="3"/>
      <c r="BV1018" s="3"/>
      <c r="BW1018" s="3"/>
      <c r="BX1018" s="3"/>
      <c r="BY1018" s="3"/>
      <c r="BZ1018" s="3"/>
      <c r="CA1018" s="3"/>
      <c r="CB1018" s="3"/>
      <c r="CC1018" s="3"/>
      <c r="CD1018" s="3"/>
      <c r="CE1018" s="3"/>
      <c r="CF1018" s="3"/>
      <c r="CG1018" s="3"/>
      <c r="CH1018" s="3"/>
      <c r="CI1018" s="3"/>
      <c r="CJ1018" s="3"/>
      <c r="CK1018" s="3"/>
      <c r="CL1018" s="3"/>
      <c r="CM1018" s="3"/>
      <c r="CN1018" s="3"/>
    </row>
    <row r="1019" spans="1:92" x14ac:dyDescent="0.3">
      <c r="A1019" s="13"/>
      <c r="B1019" s="3"/>
      <c r="C1019" s="3"/>
      <c r="D1019" s="3"/>
      <c r="E1019" s="3"/>
      <c r="F1019" s="3"/>
      <c r="G1019" s="3"/>
      <c r="H1019" s="3"/>
      <c r="I1019" s="3"/>
      <c r="J1019" s="1"/>
      <c r="K1019" s="3"/>
      <c r="L1019" s="3"/>
      <c r="M1019" s="3"/>
      <c r="N1019" s="3"/>
      <c r="O1019" s="3"/>
      <c r="P1019" s="3"/>
      <c r="Q1019" s="3"/>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c r="AU1019" s="3"/>
      <c r="AV1019" s="3"/>
      <c r="AW1019" s="3"/>
      <c r="AX1019" s="3"/>
      <c r="AY1019" s="3"/>
      <c r="AZ1019" s="3"/>
      <c r="BA1019" s="3"/>
      <c r="BB1019" s="3"/>
      <c r="BC1019" s="3"/>
      <c r="BD1019" s="3"/>
      <c r="BE1019" s="3"/>
      <c r="BF1019" s="3"/>
      <c r="BG1019" s="3"/>
      <c r="BH1019" s="3"/>
      <c r="BI1019" s="3"/>
      <c r="BJ1019" s="3"/>
      <c r="BK1019" s="3"/>
      <c r="BL1019" s="3"/>
      <c r="BM1019" s="3"/>
      <c r="BN1019" s="3"/>
      <c r="BO1019" s="3"/>
      <c r="BP1019" s="3"/>
      <c r="BQ1019" s="3"/>
      <c r="BR1019" s="3"/>
      <c r="BS1019" s="3"/>
      <c r="BT1019" s="3"/>
      <c r="BU1019" s="3"/>
      <c r="BV1019" s="3"/>
      <c r="BW1019" s="3"/>
      <c r="BX1019" s="3"/>
      <c r="BY1019" s="3"/>
      <c r="BZ1019" s="3"/>
      <c r="CA1019" s="3"/>
      <c r="CB1019" s="3"/>
      <c r="CC1019" s="3"/>
      <c r="CD1019" s="3"/>
      <c r="CE1019" s="3"/>
      <c r="CF1019" s="3"/>
      <c r="CG1019" s="3"/>
      <c r="CH1019" s="3"/>
      <c r="CI1019" s="3"/>
      <c r="CJ1019" s="3"/>
      <c r="CK1019" s="3"/>
      <c r="CL1019" s="3"/>
      <c r="CM1019" s="3"/>
      <c r="CN1019" s="3"/>
    </row>
    <row r="1020" spans="1:92" x14ac:dyDescent="0.3">
      <c r="A1020" s="13"/>
      <c r="B1020" s="3"/>
      <c r="C1020" s="3"/>
      <c r="D1020" s="3"/>
      <c r="E1020" s="3"/>
      <c r="F1020" s="3"/>
      <c r="G1020" s="3"/>
      <c r="H1020" s="3"/>
      <c r="I1020" s="3"/>
      <c r="J1020" s="1"/>
      <c r="K1020" s="3"/>
      <c r="L1020" s="3"/>
      <c r="M1020" s="3"/>
      <c r="N1020" s="3"/>
      <c r="O1020" s="3"/>
      <c r="P1020" s="3"/>
      <c r="Q1020" s="3"/>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c r="AU1020" s="3"/>
      <c r="AV1020" s="3"/>
      <c r="AW1020" s="3"/>
      <c r="AX1020" s="3"/>
      <c r="AY1020" s="3"/>
      <c r="AZ1020" s="3"/>
      <c r="BA1020" s="3"/>
      <c r="BB1020" s="3"/>
      <c r="BC1020" s="3"/>
      <c r="BD1020" s="3"/>
      <c r="BE1020" s="3"/>
      <c r="BF1020" s="3"/>
      <c r="BG1020" s="3"/>
      <c r="BH1020" s="3"/>
      <c r="BI1020" s="3"/>
      <c r="BJ1020" s="3"/>
      <c r="BK1020" s="3"/>
      <c r="BL1020" s="3"/>
      <c r="BM1020" s="3"/>
      <c r="BN1020" s="3"/>
      <c r="BO1020" s="3"/>
      <c r="BP1020" s="3"/>
      <c r="BQ1020" s="3"/>
      <c r="BR1020" s="3"/>
      <c r="BS1020" s="3"/>
      <c r="BT1020" s="3"/>
      <c r="BU1020" s="3"/>
      <c r="BV1020" s="3"/>
      <c r="BW1020" s="3"/>
      <c r="BX1020" s="3"/>
      <c r="BY1020" s="3"/>
      <c r="BZ1020" s="3"/>
      <c r="CA1020" s="3"/>
      <c r="CB1020" s="3"/>
      <c r="CC1020" s="3"/>
      <c r="CD1020" s="3"/>
      <c r="CE1020" s="3"/>
      <c r="CF1020" s="3"/>
      <c r="CG1020" s="3"/>
      <c r="CH1020" s="3"/>
      <c r="CI1020" s="3"/>
      <c r="CJ1020" s="3"/>
      <c r="CK1020" s="3"/>
      <c r="CL1020" s="3"/>
      <c r="CM1020" s="3"/>
      <c r="CN1020" s="3"/>
    </row>
    <row r="1021" spans="1:92" x14ac:dyDescent="0.3">
      <c r="A1021" s="13"/>
      <c r="B1021" s="3"/>
      <c r="C1021" s="3"/>
      <c r="D1021" s="3"/>
      <c r="E1021" s="3"/>
      <c r="F1021" s="3"/>
      <c r="G1021" s="3"/>
      <c r="H1021" s="3"/>
      <c r="I1021" s="3"/>
      <c r="J1021" s="1"/>
      <c r="K1021" s="3"/>
      <c r="L1021" s="3"/>
      <c r="M1021" s="3"/>
      <c r="N1021" s="3"/>
      <c r="O1021" s="3"/>
      <c r="P1021" s="3"/>
      <c r="Q1021" s="3"/>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c r="AU1021" s="3"/>
      <c r="AV1021" s="3"/>
      <c r="AW1021" s="3"/>
      <c r="AX1021" s="3"/>
      <c r="AY1021" s="3"/>
      <c r="AZ1021" s="3"/>
      <c r="BA1021" s="3"/>
      <c r="BB1021" s="3"/>
      <c r="BC1021" s="3"/>
      <c r="BD1021" s="3"/>
      <c r="BE1021" s="3"/>
      <c r="BF1021" s="3"/>
      <c r="BG1021" s="3"/>
      <c r="BH1021" s="3"/>
      <c r="BI1021" s="3"/>
      <c r="BJ1021" s="3"/>
      <c r="BK1021" s="3"/>
      <c r="BL1021" s="3"/>
      <c r="BM1021" s="3"/>
      <c r="BN1021" s="3"/>
      <c r="BO1021" s="3"/>
      <c r="BP1021" s="3"/>
      <c r="BQ1021" s="3"/>
      <c r="BR1021" s="3"/>
      <c r="BS1021" s="3"/>
      <c r="BT1021" s="3"/>
      <c r="BU1021" s="3"/>
      <c r="BV1021" s="3"/>
      <c r="BW1021" s="3"/>
      <c r="BX1021" s="3"/>
      <c r="BY1021" s="3"/>
      <c r="BZ1021" s="3"/>
      <c r="CA1021" s="3"/>
      <c r="CB1021" s="3"/>
      <c r="CC1021" s="3"/>
      <c r="CD1021" s="3"/>
      <c r="CE1021" s="3"/>
      <c r="CF1021" s="3"/>
      <c r="CG1021" s="3"/>
      <c r="CH1021" s="3"/>
      <c r="CI1021" s="3"/>
      <c r="CJ1021" s="3"/>
      <c r="CK1021" s="3"/>
      <c r="CL1021" s="3"/>
      <c r="CM1021" s="3"/>
      <c r="CN1021" s="3"/>
    </row>
    <row r="1022" spans="1:92" x14ac:dyDescent="0.3">
      <c r="A1022" s="13"/>
      <c r="B1022" s="3"/>
      <c r="C1022" s="3"/>
      <c r="D1022" s="3"/>
      <c r="E1022" s="3"/>
      <c r="F1022" s="3"/>
      <c r="G1022" s="3"/>
      <c r="H1022" s="3"/>
      <c r="I1022" s="3"/>
      <c r="J1022" s="1"/>
      <c r="K1022" s="3"/>
      <c r="L1022" s="3"/>
      <c r="M1022" s="3"/>
      <c r="N1022" s="3"/>
      <c r="O1022" s="3"/>
      <c r="P1022" s="3"/>
      <c r="Q1022" s="3"/>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c r="AU1022" s="3"/>
      <c r="AV1022" s="3"/>
      <c r="AW1022" s="3"/>
      <c r="AX1022" s="3"/>
      <c r="AY1022" s="3"/>
      <c r="AZ1022" s="3"/>
      <c r="BA1022" s="3"/>
      <c r="BB1022" s="3"/>
      <c r="BC1022" s="3"/>
      <c r="BD1022" s="3"/>
      <c r="BE1022" s="3"/>
      <c r="BF1022" s="3"/>
      <c r="BG1022" s="3"/>
      <c r="BH1022" s="3"/>
      <c r="BI1022" s="3"/>
      <c r="BJ1022" s="3"/>
      <c r="BK1022" s="3"/>
      <c r="BL1022" s="3"/>
      <c r="BM1022" s="3"/>
      <c r="BN1022" s="3"/>
      <c r="BO1022" s="3"/>
      <c r="BP1022" s="3"/>
      <c r="BQ1022" s="3"/>
      <c r="BR1022" s="3"/>
      <c r="BS1022" s="3"/>
      <c r="BT1022" s="3"/>
      <c r="BU1022" s="3"/>
      <c r="BV1022" s="3"/>
      <c r="BW1022" s="3"/>
      <c r="BX1022" s="3"/>
      <c r="BY1022" s="3"/>
      <c r="BZ1022" s="3"/>
      <c r="CA1022" s="3"/>
      <c r="CB1022" s="3"/>
      <c r="CC1022" s="3"/>
      <c r="CD1022" s="3"/>
      <c r="CE1022" s="3"/>
      <c r="CF1022" s="3"/>
      <c r="CG1022" s="3"/>
      <c r="CH1022" s="3"/>
      <c r="CI1022" s="3"/>
      <c r="CJ1022" s="3"/>
      <c r="CK1022" s="3"/>
      <c r="CL1022" s="3"/>
      <c r="CM1022" s="3"/>
      <c r="CN1022" s="3"/>
    </row>
    <row r="1023" spans="1:92" x14ac:dyDescent="0.3">
      <c r="A1023" s="13"/>
      <c r="B1023" s="3"/>
      <c r="C1023" s="3"/>
      <c r="D1023" s="3"/>
      <c r="E1023" s="3"/>
      <c r="F1023" s="3"/>
      <c r="G1023" s="3"/>
      <c r="H1023" s="3"/>
      <c r="I1023" s="3"/>
      <c r="J1023" s="1"/>
      <c r="K1023" s="3"/>
      <c r="L1023" s="3"/>
      <c r="M1023" s="3"/>
      <c r="N1023" s="3"/>
      <c r="O1023" s="3"/>
      <c r="P1023" s="3"/>
      <c r="Q1023" s="3"/>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c r="AU1023" s="3"/>
      <c r="AV1023" s="3"/>
      <c r="AW1023" s="3"/>
      <c r="AX1023" s="3"/>
      <c r="AY1023" s="3"/>
      <c r="AZ1023" s="3"/>
      <c r="BA1023" s="3"/>
      <c r="BB1023" s="3"/>
      <c r="BC1023" s="3"/>
      <c r="BD1023" s="3"/>
      <c r="BE1023" s="3"/>
      <c r="BF1023" s="3"/>
      <c r="BG1023" s="3"/>
      <c r="BH1023" s="3"/>
      <c r="BI1023" s="3"/>
      <c r="BJ1023" s="3"/>
      <c r="BK1023" s="3"/>
      <c r="BL1023" s="3"/>
      <c r="BM1023" s="3"/>
      <c r="BN1023" s="3"/>
      <c r="BO1023" s="3"/>
      <c r="BP1023" s="3"/>
      <c r="BQ1023" s="3"/>
      <c r="BR1023" s="3"/>
      <c r="BS1023" s="3"/>
      <c r="BT1023" s="3"/>
      <c r="BU1023" s="3"/>
      <c r="BV1023" s="3"/>
      <c r="BW1023" s="3"/>
      <c r="BX1023" s="3"/>
      <c r="BY1023" s="3"/>
      <c r="BZ1023" s="3"/>
      <c r="CA1023" s="3"/>
      <c r="CB1023" s="3"/>
      <c r="CC1023" s="3"/>
      <c r="CD1023" s="3"/>
      <c r="CE1023" s="3"/>
      <c r="CF1023" s="3"/>
      <c r="CG1023" s="3"/>
      <c r="CH1023" s="3"/>
      <c r="CI1023" s="3"/>
      <c r="CJ1023" s="3"/>
      <c r="CK1023" s="3"/>
      <c r="CL1023" s="3"/>
      <c r="CM1023" s="3"/>
      <c r="CN1023" s="3"/>
    </row>
    <row r="1024" spans="1:92" x14ac:dyDescent="0.3">
      <c r="A1024" s="13"/>
      <c r="B1024" s="3"/>
      <c r="C1024" s="3"/>
      <c r="D1024" s="3"/>
      <c r="E1024" s="3"/>
      <c r="F1024" s="3"/>
      <c r="G1024" s="3"/>
      <c r="H1024" s="3"/>
      <c r="I1024" s="3"/>
      <c r="J1024" s="1"/>
      <c r="K1024" s="3"/>
      <c r="L1024" s="3"/>
      <c r="M1024" s="3"/>
      <c r="N1024" s="3"/>
      <c r="O1024" s="3"/>
      <c r="P1024" s="3"/>
      <c r="Q1024" s="3"/>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c r="AU1024" s="3"/>
      <c r="AV1024" s="3"/>
      <c r="AW1024" s="3"/>
      <c r="AX1024" s="3"/>
      <c r="AY1024" s="3"/>
      <c r="AZ1024" s="3"/>
      <c r="BA1024" s="3"/>
      <c r="BB1024" s="3"/>
      <c r="BC1024" s="3"/>
      <c r="BD1024" s="3"/>
      <c r="BE1024" s="3"/>
      <c r="BF1024" s="3"/>
      <c r="BG1024" s="3"/>
      <c r="BH1024" s="3"/>
      <c r="BI1024" s="3"/>
      <c r="BJ1024" s="3"/>
      <c r="BK1024" s="3"/>
      <c r="BL1024" s="3"/>
      <c r="BM1024" s="3"/>
      <c r="BN1024" s="3"/>
      <c r="BO1024" s="3"/>
      <c r="BP1024" s="3"/>
      <c r="BQ1024" s="3"/>
      <c r="BR1024" s="3"/>
      <c r="BS1024" s="3"/>
      <c r="BT1024" s="3"/>
      <c r="BU1024" s="3"/>
      <c r="BV1024" s="3"/>
      <c r="BW1024" s="3"/>
      <c r="BX1024" s="3"/>
      <c r="BY1024" s="3"/>
      <c r="BZ1024" s="3"/>
      <c r="CA1024" s="3"/>
      <c r="CB1024" s="3"/>
      <c r="CC1024" s="3"/>
      <c r="CD1024" s="3"/>
      <c r="CE1024" s="3"/>
      <c r="CF1024" s="3"/>
      <c r="CG1024" s="3"/>
      <c r="CH1024" s="3"/>
      <c r="CI1024" s="3"/>
      <c r="CJ1024" s="3"/>
      <c r="CK1024" s="3"/>
      <c r="CL1024" s="3"/>
      <c r="CM1024" s="3"/>
      <c r="CN1024" s="3"/>
    </row>
    <row r="1025" spans="1:92" x14ac:dyDescent="0.3">
      <c r="A1025" s="13"/>
      <c r="B1025" s="3"/>
      <c r="C1025" s="3"/>
      <c r="D1025" s="3"/>
      <c r="E1025" s="3"/>
      <c r="F1025" s="3"/>
      <c r="G1025" s="3"/>
      <c r="H1025" s="3"/>
      <c r="I1025" s="3"/>
      <c r="J1025" s="1"/>
      <c r="K1025" s="3"/>
      <c r="L1025" s="3"/>
      <c r="M1025" s="3"/>
      <c r="N1025" s="3"/>
      <c r="O1025" s="3"/>
      <c r="P1025" s="3"/>
      <c r="Q1025" s="3"/>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c r="AU1025" s="3"/>
      <c r="AV1025" s="3"/>
      <c r="AW1025" s="3"/>
      <c r="AX1025" s="3"/>
      <c r="AY1025" s="3"/>
      <c r="AZ1025" s="3"/>
      <c r="BA1025" s="3"/>
      <c r="BB1025" s="3"/>
      <c r="BC1025" s="3"/>
      <c r="BD1025" s="3"/>
      <c r="BE1025" s="3"/>
      <c r="BF1025" s="3"/>
      <c r="BG1025" s="3"/>
      <c r="BH1025" s="3"/>
      <c r="BI1025" s="3"/>
      <c r="BJ1025" s="3"/>
      <c r="BK1025" s="3"/>
      <c r="BL1025" s="3"/>
      <c r="BM1025" s="3"/>
      <c r="BN1025" s="3"/>
      <c r="BO1025" s="3"/>
      <c r="BP1025" s="3"/>
      <c r="BQ1025" s="3"/>
      <c r="BR1025" s="3"/>
      <c r="BS1025" s="3"/>
      <c r="BT1025" s="3"/>
      <c r="BU1025" s="3"/>
      <c r="BV1025" s="3"/>
      <c r="BW1025" s="3"/>
      <c r="BX1025" s="3"/>
      <c r="BY1025" s="3"/>
      <c r="BZ1025" s="3"/>
      <c r="CA1025" s="3"/>
      <c r="CB1025" s="3"/>
      <c r="CC1025" s="3"/>
      <c r="CD1025" s="3"/>
      <c r="CE1025" s="3"/>
      <c r="CF1025" s="3"/>
      <c r="CG1025" s="3"/>
      <c r="CH1025" s="3"/>
      <c r="CI1025" s="3"/>
      <c r="CJ1025" s="3"/>
      <c r="CK1025" s="3"/>
      <c r="CL1025" s="3"/>
      <c r="CM1025" s="3"/>
      <c r="CN1025" s="3"/>
    </row>
    <row r="1026" spans="1:92" x14ac:dyDescent="0.3">
      <c r="A1026" s="13"/>
      <c r="B1026" s="3"/>
      <c r="C1026" s="3"/>
      <c r="D1026" s="3"/>
      <c r="E1026" s="3"/>
      <c r="F1026" s="3"/>
      <c r="G1026" s="3"/>
      <c r="H1026" s="3"/>
      <c r="I1026" s="3"/>
      <c r="J1026" s="1"/>
      <c r="K1026" s="3"/>
      <c r="L1026" s="3"/>
      <c r="M1026" s="3"/>
      <c r="N1026" s="3"/>
      <c r="O1026" s="3"/>
      <c r="P1026" s="3"/>
      <c r="Q1026" s="3"/>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c r="AU1026" s="3"/>
      <c r="AV1026" s="3"/>
      <c r="AW1026" s="3"/>
      <c r="AX1026" s="3"/>
      <c r="AY1026" s="3"/>
      <c r="AZ1026" s="3"/>
      <c r="BA1026" s="3"/>
      <c r="BB1026" s="3"/>
      <c r="BC1026" s="3"/>
      <c r="BD1026" s="3"/>
      <c r="BE1026" s="3"/>
      <c r="BF1026" s="3"/>
      <c r="BG1026" s="3"/>
      <c r="BH1026" s="3"/>
      <c r="BI1026" s="3"/>
      <c r="BJ1026" s="3"/>
      <c r="BK1026" s="3"/>
      <c r="BL1026" s="3"/>
      <c r="BM1026" s="3"/>
      <c r="BN1026" s="3"/>
      <c r="BO1026" s="3"/>
      <c r="BP1026" s="3"/>
      <c r="BQ1026" s="3"/>
      <c r="BR1026" s="3"/>
      <c r="BS1026" s="3"/>
      <c r="BT1026" s="3"/>
      <c r="BU1026" s="3"/>
      <c r="BV1026" s="3"/>
      <c r="BW1026" s="3"/>
      <c r="BX1026" s="3"/>
      <c r="BY1026" s="3"/>
      <c r="BZ1026" s="3"/>
      <c r="CA1026" s="3"/>
      <c r="CB1026" s="3"/>
      <c r="CC1026" s="3"/>
      <c r="CD1026" s="3"/>
      <c r="CE1026" s="3"/>
      <c r="CF1026" s="3"/>
      <c r="CG1026" s="3"/>
      <c r="CH1026" s="3"/>
      <c r="CI1026" s="3"/>
      <c r="CJ1026" s="3"/>
      <c r="CK1026" s="3"/>
      <c r="CL1026" s="3"/>
      <c r="CM1026" s="3"/>
      <c r="CN1026" s="3"/>
    </row>
    <row r="1027" spans="1:92" x14ac:dyDescent="0.3">
      <c r="A1027" s="13"/>
      <c r="B1027" s="3"/>
      <c r="C1027" s="3"/>
      <c r="D1027" s="3"/>
      <c r="E1027" s="3"/>
      <c r="F1027" s="3"/>
      <c r="G1027" s="3"/>
      <c r="H1027" s="3"/>
      <c r="I1027" s="3"/>
      <c r="J1027" s="1"/>
      <c r="K1027" s="3"/>
      <c r="L1027" s="3"/>
      <c r="M1027" s="3"/>
      <c r="N1027" s="3"/>
      <c r="O1027" s="3"/>
      <c r="P1027" s="3"/>
      <c r="Q1027" s="3"/>
      <c r="R1027" s="3"/>
      <c r="S1027" s="3"/>
      <c r="T1027" s="3"/>
      <c r="U1027" s="3"/>
      <c r="V1027" s="3"/>
      <c r="W1027" s="3"/>
      <c r="X1027" s="3"/>
      <c r="Y1027" s="3"/>
      <c r="Z1027" s="3"/>
      <c r="AA1027" s="3"/>
      <c r="AB1027" s="3"/>
      <c r="AC1027" s="3"/>
      <c r="AD1027" s="3"/>
      <c r="AE1027" s="3"/>
      <c r="AF1027" s="3"/>
      <c r="AG1027" s="3"/>
      <c r="AH1027" s="3"/>
      <c r="AI1027" s="3"/>
      <c r="AJ1027" s="3"/>
      <c r="AK1027" s="3"/>
      <c r="AL1027" s="3"/>
      <c r="AM1027" s="3"/>
      <c r="AN1027" s="3"/>
      <c r="AO1027" s="3"/>
      <c r="AP1027" s="3"/>
      <c r="AQ1027" s="3"/>
      <c r="AR1027" s="3"/>
      <c r="AS1027" s="3"/>
      <c r="AT1027" s="3"/>
      <c r="AU1027" s="3"/>
      <c r="AV1027" s="3"/>
      <c r="AW1027" s="3"/>
      <c r="AX1027" s="3"/>
      <c r="AY1027" s="3"/>
      <c r="AZ1027" s="3"/>
      <c r="BA1027" s="3"/>
      <c r="BB1027" s="3"/>
      <c r="BC1027" s="3"/>
      <c r="BD1027" s="3"/>
      <c r="BE1027" s="3"/>
      <c r="BF1027" s="3"/>
      <c r="BG1027" s="3"/>
      <c r="BH1027" s="3"/>
      <c r="BI1027" s="3"/>
      <c r="BJ1027" s="3"/>
      <c r="BK1027" s="3"/>
      <c r="BL1027" s="3"/>
      <c r="BM1027" s="3"/>
      <c r="BN1027" s="3"/>
      <c r="BO1027" s="3"/>
      <c r="BP1027" s="3"/>
      <c r="BQ1027" s="3"/>
      <c r="BR1027" s="3"/>
      <c r="BS1027" s="3"/>
      <c r="BT1027" s="3"/>
      <c r="BU1027" s="3"/>
      <c r="BV1027" s="3"/>
      <c r="BW1027" s="3"/>
      <c r="BX1027" s="3"/>
      <c r="BY1027" s="3"/>
      <c r="BZ1027" s="3"/>
      <c r="CA1027" s="3"/>
      <c r="CB1027" s="3"/>
      <c r="CC1027" s="3"/>
      <c r="CD1027" s="3"/>
      <c r="CE1027" s="3"/>
      <c r="CF1027" s="3"/>
      <c r="CG1027" s="3"/>
      <c r="CH1027" s="3"/>
      <c r="CI1027" s="3"/>
      <c r="CJ1027" s="3"/>
      <c r="CK1027" s="3"/>
      <c r="CL1027" s="3"/>
      <c r="CM1027" s="3"/>
      <c r="CN1027" s="3"/>
    </row>
    <row r="1028" spans="1:92" x14ac:dyDescent="0.3">
      <c r="A1028" s="13"/>
      <c r="B1028" s="3"/>
      <c r="C1028" s="3"/>
      <c r="D1028" s="3"/>
      <c r="E1028" s="3"/>
      <c r="F1028" s="3"/>
      <c r="G1028" s="3"/>
      <c r="H1028" s="3"/>
      <c r="I1028" s="3"/>
      <c r="J1028" s="1"/>
      <c r="K1028" s="3"/>
      <c r="L1028" s="3"/>
      <c r="M1028" s="3"/>
      <c r="N1028" s="3"/>
      <c r="O1028" s="3"/>
      <c r="P1028" s="3"/>
      <c r="Q1028" s="3"/>
      <c r="R1028" s="3"/>
      <c r="S1028" s="3"/>
      <c r="T1028" s="3"/>
      <c r="U1028" s="3"/>
      <c r="V1028" s="3"/>
      <c r="W1028" s="3"/>
      <c r="X1028" s="3"/>
      <c r="Y1028" s="3"/>
      <c r="Z1028" s="3"/>
      <c r="AA1028" s="3"/>
      <c r="AB1028" s="3"/>
      <c r="AC1028" s="3"/>
      <c r="AD1028" s="3"/>
      <c r="AE1028" s="3"/>
      <c r="AF1028" s="3"/>
      <c r="AG1028" s="3"/>
      <c r="AH1028" s="3"/>
      <c r="AI1028" s="3"/>
      <c r="AJ1028" s="3"/>
      <c r="AK1028" s="3"/>
      <c r="AL1028" s="3"/>
      <c r="AM1028" s="3"/>
      <c r="AN1028" s="3"/>
      <c r="AO1028" s="3"/>
      <c r="AP1028" s="3"/>
      <c r="AQ1028" s="3"/>
      <c r="AR1028" s="3"/>
      <c r="AS1028" s="3"/>
      <c r="AT1028" s="3"/>
      <c r="AU1028" s="3"/>
      <c r="AV1028" s="3"/>
      <c r="AW1028" s="3"/>
      <c r="AX1028" s="3"/>
      <c r="AY1028" s="3"/>
      <c r="AZ1028" s="3"/>
      <c r="BA1028" s="3"/>
      <c r="BB1028" s="3"/>
      <c r="BC1028" s="3"/>
      <c r="BD1028" s="3"/>
      <c r="BE1028" s="3"/>
      <c r="BF1028" s="3"/>
      <c r="BG1028" s="3"/>
      <c r="BH1028" s="3"/>
      <c r="BI1028" s="3"/>
      <c r="BJ1028" s="3"/>
      <c r="BK1028" s="3"/>
      <c r="BL1028" s="3"/>
      <c r="BM1028" s="3"/>
      <c r="BN1028" s="3"/>
      <c r="BO1028" s="3"/>
      <c r="BP1028" s="3"/>
      <c r="BQ1028" s="3"/>
      <c r="BR1028" s="3"/>
      <c r="BS1028" s="3"/>
      <c r="BT1028" s="3"/>
      <c r="BU1028" s="3"/>
      <c r="BV1028" s="3"/>
      <c r="BW1028" s="3"/>
      <c r="BX1028" s="3"/>
      <c r="BY1028" s="3"/>
      <c r="BZ1028" s="3"/>
      <c r="CA1028" s="3"/>
      <c r="CB1028" s="3"/>
      <c r="CC1028" s="3"/>
      <c r="CD1028" s="3"/>
      <c r="CE1028" s="3"/>
      <c r="CF1028" s="3"/>
      <c r="CG1028" s="3"/>
      <c r="CH1028" s="3"/>
      <c r="CI1028" s="3"/>
      <c r="CJ1028" s="3"/>
      <c r="CK1028" s="3"/>
      <c r="CL1028" s="3"/>
      <c r="CM1028" s="3"/>
      <c r="CN1028" s="3"/>
    </row>
    <row r="1029" spans="1:92" x14ac:dyDescent="0.3">
      <c r="A1029" s="13"/>
      <c r="B1029" s="3"/>
      <c r="C1029" s="3"/>
      <c r="D1029" s="3"/>
      <c r="E1029" s="3"/>
      <c r="F1029" s="3"/>
      <c r="G1029" s="3"/>
      <c r="H1029" s="3"/>
      <c r="I1029" s="3"/>
      <c r="J1029" s="1"/>
      <c r="K1029" s="3"/>
      <c r="L1029" s="3"/>
      <c r="M1029" s="3"/>
      <c r="N1029" s="3"/>
      <c r="O1029" s="3"/>
      <c r="P1029" s="3"/>
      <c r="Q1029" s="3"/>
      <c r="R1029" s="3"/>
      <c r="S1029" s="3"/>
      <c r="T1029" s="3"/>
      <c r="U1029" s="3"/>
      <c r="V1029" s="3"/>
      <c r="W1029" s="3"/>
      <c r="X1029" s="3"/>
      <c r="Y1029" s="3"/>
      <c r="Z1029" s="3"/>
      <c r="AA1029" s="3"/>
      <c r="AB1029" s="3"/>
      <c r="AC1029" s="3"/>
      <c r="AD1029" s="3"/>
      <c r="AE1029" s="3"/>
      <c r="AF1029" s="3"/>
      <c r="AG1029" s="3"/>
      <c r="AH1029" s="3"/>
      <c r="AI1029" s="3"/>
      <c r="AJ1029" s="3"/>
      <c r="AK1029" s="3"/>
      <c r="AL1029" s="3"/>
      <c r="AM1029" s="3"/>
      <c r="AN1029" s="3"/>
      <c r="AO1029" s="3"/>
      <c r="AP1029" s="3"/>
      <c r="AQ1029" s="3"/>
      <c r="AR1029" s="3"/>
      <c r="AS1029" s="3"/>
      <c r="AT1029" s="3"/>
      <c r="AU1029" s="3"/>
      <c r="AV1029" s="3"/>
      <c r="AW1029" s="3"/>
      <c r="AX1029" s="3"/>
      <c r="AY1029" s="3"/>
      <c r="AZ1029" s="3"/>
      <c r="BA1029" s="3"/>
      <c r="BB1029" s="3"/>
      <c r="BC1029" s="3"/>
      <c r="BD1029" s="3"/>
      <c r="BE1029" s="3"/>
      <c r="BF1029" s="3"/>
      <c r="BG1029" s="3"/>
      <c r="BH1029" s="3"/>
      <c r="BI1029" s="3"/>
      <c r="BJ1029" s="3"/>
      <c r="BK1029" s="3"/>
      <c r="BL1029" s="3"/>
      <c r="BM1029" s="3"/>
      <c r="BN1029" s="3"/>
      <c r="BO1029" s="3"/>
      <c r="BP1029" s="3"/>
      <c r="BQ1029" s="3"/>
      <c r="BR1029" s="3"/>
      <c r="BS1029" s="3"/>
      <c r="BT1029" s="3"/>
      <c r="BU1029" s="3"/>
      <c r="BV1029" s="3"/>
      <c r="BW1029" s="3"/>
      <c r="BX1029" s="3"/>
      <c r="BY1029" s="3"/>
      <c r="BZ1029" s="3"/>
      <c r="CA1029" s="3"/>
      <c r="CB1029" s="3"/>
      <c r="CC1029" s="3"/>
      <c r="CD1029" s="3"/>
      <c r="CE1029" s="3"/>
      <c r="CF1029" s="3"/>
      <c r="CG1029" s="3"/>
      <c r="CH1029" s="3"/>
      <c r="CI1029" s="3"/>
      <c r="CJ1029" s="3"/>
      <c r="CK1029" s="3"/>
      <c r="CL1029" s="3"/>
      <c r="CM1029" s="3"/>
      <c r="CN1029" s="3"/>
    </row>
    <row r="1030" spans="1:92" x14ac:dyDescent="0.3">
      <c r="A1030" s="13"/>
      <c r="B1030" s="3"/>
      <c r="C1030" s="3"/>
      <c r="D1030" s="3"/>
      <c r="E1030" s="3"/>
      <c r="F1030" s="3"/>
      <c r="G1030" s="3"/>
      <c r="H1030" s="3"/>
      <c r="I1030" s="3"/>
      <c r="J1030" s="1"/>
      <c r="K1030" s="3"/>
      <c r="L1030" s="3"/>
      <c r="M1030" s="3"/>
      <c r="N1030" s="3"/>
      <c r="O1030" s="3"/>
      <c r="P1030" s="3"/>
      <c r="Q1030" s="3"/>
      <c r="R1030" s="3"/>
      <c r="S1030" s="3"/>
      <c r="T1030" s="3"/>
      <c r="U1030" s="3"/>
      <c r="V1030" s="3"/>
      <c r="W1030" s="3"/>
      <c r="X1030" s="3"/>
      <c r="Y1030" s="3"/>
      <c r="Z1030" s="3"/>
      <c r="AA1030" s="3"/>
      <c r="AB1030" s="3"/>
      <c r="AC1030" s="3"/>
      <c r="AD1030" s="3"/>
      <c r="AE1030" s="3"/>
      <c r="AF1030" s="3"/>
      <c r="AG1030" s="3"/>
      <c r="AH1030" s="3"/>
      <c r="AI1030" s="3"/>
      <c r="AJ1030" s="3"/>
      <c r="AK1030" s="3"/>
      <c r="AL1030" s="3"/>
      <c r="AM1030" s="3"/>
      <c r="AN1030" s="3"/>
      <c r="AO1030" s="3"/>
      <c r="AP1030" s="3"/>
      <c r="AQ1030" s="3"/>
      <c r="AR1030" s="3"/>
      <c r="AS1030" s="3"/>
      <c r="AT1030" s="3"/>
      <c r="AU1030" s="3"/>
      <c r="AV1030" s="3"/>
      <c r="AW1030" s="3"/>
      <c r="AX1030" s="3"/>
      <c r="AY1030" s="3"/>
      <c r="AZ1030" s="3"/>
      <c r="BA1030" s="3"/>
      <c r="BB1030" s="3"/>
      <c r="BC1030" s="3"/>
      <c r="BD1030" s="3"/>
      <c r="BE1030" s="3"/>
      <c r="BF1030" s="3"/>
      <c r="BG1030" s="3"/>
      <c r="BH1030" s="3"/>
      <c r="BI1030" s="3"/>
      <c r="BJ1030" s="3"/>
      <c r="BK1030" s="3"/>
      <c r="BL1030" s="3"/>
      <c r="BM1030" s="3"/>
      <c r="BN1030" s="3"/>
      <c r="BO1030" s="3"/>
      <c r="BP1030" s="3"/>
      <c r="BQ1030" s="3"/>
      <c r="BR1030" s="3"/>
      <c r="BS1030" s="3"/>
      <c r="BT1030" s="3"/>
      <c r="BU1030" s="3"/>
      <c r="BV1030" s="3"/>
      <c r="BW1030" s="3"/>
      <c r="BX1030" s="3"/>
      <c r="BY1030" s="3"/>
      <c r="BZ1030" s="3"/>
      <c r="CA1030" s="3"/>
      <c r="CB1030" s="3"/>
      <c r="CC1030" s="3"/>
      <c r="CD1030" s="3"/>
      <c r="CE1030" s="3"/>
      <c r="CF1030" s="3"/>
      <c r="CG1030" s="3"/>
      <c r="CH1030" s="3"/>
      <c r="CI1030" s="3"/>
      <c r="CJ1030" s="3"/>
      <c r="CK1030" s="3"/>
      <c r="CL1030" s="3"/>
      <c r="CM1030" s="3"/>
      <c r="CN1030" s="3"/>
    </row>
    <row r="1031" spans="1:92" x14ac:dyDescent="0.3">
      <c r="A1031" s="13"/>
      <c r="B1031" s="3"/>
      <c r="C1031" s="3"/>
      <c r="D1031" s="3"/>
      <c r="E1031" s="3"/>
      <c r="F1031" s="3"/>
      <c r="G1031" s="3"/>
      <c r="H1031" s="3"/>
      <c r="I1031" s="3"/>
      <c r="J1031" s="1"/>
      <c r="K1031" s="3"/>
      <c r="L1031" s="3"/>
      <c r="M1031" s="3"/>
      <c r="N1031" s="3"/>
      <c r="O1031" s="3"/>
      <c r="P1031" s="3"/>
      <c r="Q1031" s="3"/>
      <c r="R1031" s="3"/>
      <c r="S1031" s="3"/>
      <c r="T1031" s="3"/>
      <c r="U1031" s="3"/>
      <c r="V1031" s="3"/>
      <c r="W1031" s="3"/>
      <c r="X1031" s="3"/>
      <c r="Y1031" s="3"/>
      <c r="Z1031" s="3"/>
      <c r="AA1031" s="3"/>
      <c r="AB1031" s="3"/>
      <c r="AC1031" s="3"/>
      <c r="AD1031" s="3"/>
      <c r="AE1031" s="3"/>
      <c r="AF1031" s="3"/>
      <c r="AG1031" s="3"/>
      <c r="AH1031" s="3"/>
      <c r="AI1031" s="3"/>
      <c r="AJ1031" s="3"/>
      <c r="AK1031" s="3"/>
      <c r="AL1031" s="3"/>
      <c r="AM1031" s="3"/>
      <c r="AN1031" s="3"/>
      <c r="AO1031" s="3"/>
      <c r="AP1031" s="3"/>
      <c r="AQ1031" s="3"/>
      <c r="AR1031" s="3"/>
      <c r="AS1031" s="3"/>
      <c r="AT1031" s="3"/>
      <c r="AU1031" s="3"/>
      <c r="AV1031" s="3"/>
      <c r="AW1031" s="3"/>
      <c r="AX1031" s="3"/>
      <c r="AY1031" s="3"/>
      <c r="AZ1031" s="3"/>
      <c r="BA1031" s="3"/>
      <c r="BB1031" s="3"/>
      <c r="BC1031" s="3"/>
      <c r="BD1031" s="3"/>
      <c r="BE1031" s="3"/>
      <c r="BF1031" s="3"/>
      <c r="BG1031" s="3"/>
      <c r="BH1031" s="3"/>
      <c r="BI1031" s="3"/>
      <c r="BJ1031" s="3"/>
      <c r="BK1031" s="3"/>
      <c r="BL1031" s="3"/>
      <c r="BM1031" s="3"/>
      <c r="BN1031" s="3"/>
      <c r="BO1031" s="3"/>
      <c r="BP1031" s="3"/>
      <c r="BQ1031" s="3"/>
      <c r="BR1031" s="3"/>
      <c r="BS1031" s="3"/>
      <c r="BT1031" s="3"/>
      <c r="BU1031" s="3"/>
      <c r="BV1031" s="3"/>
      <c r="BW1031" s="3"/>
      <c r="BX1031" s="3"/>
      <c r="BY1031" s="3"/>
      <c r="BZ1031" s="3"/>
      <c r="CA1031" s="3"/>
      <c r="CB1031" s="3"/>
      <c r="CC1031" s="3"/>
      <c r="CD1031" s="3"/>
      <c r="CE1031" s="3"/>
      <c r="CF1031" s="3"/>
      <c r="CG1031" s="3"/>
      <c r="CH1031" s="3"/>
      <c r="CI1031" s="3"/>
      <c r="CJ1031" s="3"/>
      <c r="CK1031" s="3"/>
      <c r="CL1031" s="3"/>
      <c r="CM1031" s="3"/>
      <c r="CN1031" s="3"/>
    </row>
    <row r="1032" spans="1:92" x14ac:dyDescent="0.3">
      <c r="A1032" s="13"/>
      <c r="B1032" s="3"/>
      <c r="C1032" s="3"/>
      <c r="D1032" s="3"/>
      <c r="E1032" s="3"/>
      <c r="F1032" s="3"/>
      <c r="G1032" s="3"/>
      <c r="H1032" s="3"/>
      <c r="I1032" s="3"/>
      <c r="J1032" s="1"/>
      <c r="K1032" s="3"/>
      <c r="L1032" s="3"/>
      <c r="M1032" s="3"/>
      <c r="N1032" s="3"/>
      <c r="O1032" s="3"/>
      <c r="P1032" s="3"/>
      <c r="Q1032" s="3"/>
      <c r="R1032" s="3"/>
      <c r="S1032" s="3"/>
      <c r="T1032" s="3"/>
      <c r="U1032" s="3"/>
      <c r="V1032" s="3"/>
      <c r="W1032" s="3"/>
      <c r="X1032" s="3"/>
      <c r="Y1032" s="3"/>
      <c r="Z1032" s="3"/>
      <c r="AA1032" s="3"/>
      <c r="AB1032" s="3"/>
      <c r="AC1032" s="3"/>
      <c r="AD1032" s="3"/>
      <c r="AE1032" s="3"/>
      <c r="AF1032" s="3"/>
      <c r="AG1032" s="3"/>
      <c r="AH1032" s="3"/>
      <c r="AI1032" s="3"/>
      <c r="AJ1032" s="3"/>
      <c r="AK1032" s="3"/>
      <c r="AL1032" s="3"/>
      <c r="AM1032" s="3"/>
      <c r="AN1032" s="3"/>
      <c r="AO1032" s="3"/>
      <c r="AP1032" s="3"/>
      <c r="AQ1032" s="3"/>
      <c r="AR1032" s="3"/>
      <c r="AS1032" s="3"/>
      <c r="AT1032" s="3"/>
      <c r="AU1032" s="3"/>
      <c r="AV1032" s="3"/>
      <c r="AW1032" s="3"/>
      <c r="AX1032" s="3"/>
      <c r="AY1032" s="3"/>
      <c r="AZ1032" s="3"/>
      <c r="BA1032" s="3"/>
      <c r="BB1032" s="3"/>
      <c r="BC1032" s="3"/>
      <c r="BD1032" s="3"/>
      <c r="BE1032" s="3"/>
      <c r="BF1032" s="3"/>
      <c r="BG1032" s="3"/>
      <c r="BH1032" s="3"/>
      <c r="BI1032" s="3"/>
      <c r="BJ1032" s="3"/>
      <c r="BK1032" s="3"/>
      <c r="BL1032" s="3"/>
      <c r="BM1032" s="3"/>
      <c r="BN1032" s="3"/>
      <c r="BO1032" s="3"/>
      <c r="BP1032" s="3"/>
      <c r="BQ1032" s="3"/>
      <c r="BR1032" s="3"/>
      <c r="BS1032" s="3"/>
      <c r="BT1032" s="3"/>
      <c r="BU1032" s="3"/>
      <c r="BV1032" s="3"/>
      <c r="BW1032" s="3"/>
      <c r="BX1032" s="3"/>
      <c r="BY1032" s="3"/>
      <c r="BZ1032" s="3"/>
      <c r="CA1032" s="3"/>
      <c r="CB1032" s="3"/>
      <c r="CC1032" s="3"/>
      <c r="CD1032" s="3"/>
      <c r="CE1032" s="3"/>
      <c r="CF1032" s="3"/>
      <c r="CG1032" s="3"/>
      <c r="CH1032" s="3"/>
      <c r="CI1032" s="3"/>
      <c r="CJ1032" s="3"/>
      <c r="CK1032" s="3"/>
      <c r="CL1032" s="3"/>
      <c r="CM1032" s="3"/>
      <c r="CN1032" s="3"/>
    </row>
    <row r="1033" spans="1:92" x14ac:dyDescent="0.3">
      <c r="A1033" s="13"/>
      <c r="B1033" s="3"/>
      <c r="C1033" s="3"/>
      <c r="D1033" s="3"/>
      <c r="E1033" s="3"/>
      <c r="F1033" s="3"/>
      <c r="G1033" s="3"/>
      <c r="H1033" s="3"/>
      <c r="I1033" s="3"/>
      <c r="J1033" s="1"/>
      <c r="K1033" s="3"/>
      <c r="L1033" s="3"/>
      <c r="M1033" s="3"/>
      <c r="N1033" s="3"/>
      <c r="O1033" s="3"/>
      <c r="P1033" s="3"/>
      <c r="Q1033" s="3"/>
      <c r="R1033" s="3"/>
      <c r="S1033" s="3"/>
      <c r="T1033" s="3"/>
      <c r="U1033" s="3"/>
      <c r="V1033" s="3"/>
      <c r="W1033" s="3"/>
      <c r="X1033" s="3"/>
      <c r="Y1033" s="3"/>
      <c r="Z1033" s="3"/>
      <c r="AA1033" s="3"/>
      <c r="AB1033" s="3"/>
      <c r="AC1033" s="3"/>
      <c r="AD1033" s="3"/>
      <c r="AE1033" s="3"/>
      <c r="AF1033" s="3"/>
      <c r="AG1033" s="3"/>
      <c r="AH1033" s="3"/>
      <c r="AI1033" s="3"/>
      <c r="AJ1033" s="3"/>
      <c r="AK1033" s="3"/>
      <c r="AL1033" s="3"/>
      <c r="AM1033" s="3"/>
      <c r="AN1033" s="3"/>
      <c r="AO1033" s="3"/>
      <c r="AP1033" s="3"/>
      <c r="AQ1033" s="3"/>
      <c r="AR1033" s="3"/>
      <c r="AS1033" s="3"/>
      <c r="AT1033" s="3"/>
      <c r="AU1033" s="3"/>
      <c r="AV1033" s="3"/>
      <c r="AW1033" s="3"/>
      <c r="AX1033" s="3"/>
      <c r="AY1033" s="3"/>
      <c r="AZ1033" s="3"/>
      <c r="BA1033" s="3"/>
      <c r="BB1033" s="3"/>
      <c r="BC1033" s="3"/>
      <c r="BD1033" s="3"/>
      <c r="BE1033" s="3"/>
      <c r="BF1033" s="3"/>
      <c r="BG1033" s="3"/>
      <c r="BH1033" s="3"/>
      <c r="BI1033" s="3"/>
      <c r="BJ1033" s="3"/>
      <c r="BK1033" s="3"/>
      <c r="BL1033" s="3"/>
      <c r="BM1033" s="3"/>
      <c r="BN1033" s="3"/>
      <c r="BO1033" s="3"/>
      <c r="BP1033" s="3"/>
      <c r="BQ1033" s="3"/>
      <c r="BR1033" s="3"/>
      <c r="BS1033" s="3"/>
      <c r="BT1033" s="3"/>
      <c r="BU1033" s="3"/>
      <c r="BV1033" s="3"/>
      <c r="BW1033" s="3"/>
      <c r="BX1033" s="3"/>
      <c r="BY1033" s="3"/>
      <c r="BZ1033" s="3"/>
      <c r="CA1033" s="3"/>
      <c r="CB1033" s="3"/>
      <c r="CC1033" s="3"/>
      <c r="CD1033" s="3"/>
      <c r="CE1033" s="3"/>
      <c r="CF1033" s="3"/>
      <c r="CG1033" s="3"/>
      <c r="CH1033" s="3"/>
      <c r="CI1033" s="3"/>
      <c r="CJ1033" s="3"/>
      <c r="CK1033" s="3"/>
      <c r="CL1033" s="3"/>
      <c r="CM1033" s="3"/>
      <c r="CN1033" s="3"/>
    </row>
    <row r="1034" spans="1:92" x14ac:dyDescent="0.3">
      <c r="A1034" s="13"/>
      <c r="B1034" s="3"/>
      <c r="C1034" s="3"/>
      <c r="D1034" s="3"/>
      <c r="E1034" s="3"/>
      <c r="F1034" s="3"/>
      <c r="G1034" s="3"/>
      <c r="H1034" s="3"/>
      <c r="I1034" s="3"/>
      <c r="J1034" s="1"/>
      <c r="K1034" s="3"/>
      <c r="L1034" s="3"/>
      <c r="M1034" s="3"/>
      <c r="N1034" s="3"/>
      <c r="O1034" s="3"/>
      <c r="P1034" s="3"/>
      <c r="Q1034" s="3"/>
      <c r="R1034" s="3"/>
      <c r="S1034" s="3"/>
      <c r="T1034" s="3"/>
      <c r="U1034" s="3"/>
      <c r="V1034" s="3"/>
      <c r="W1034" s="3"/>
      <c r="X1034" s="3"/>
      <c r="Y1034" s="3"/>
      <c r="Z1034" s="3"/>
      <c r="AA1034" s="3"/>
      <c r="AB1034" s="3"/>
      <c r="AC1034" s="3"/>
      <c r="AD1034" s="3"/>
      <c r="AE1034" s="3"/>
      <c r="AF1034" s="3"/>
      <c r="AG1034" s="3"/>
      <c r="AH1034" s="3"/>
      <c r="AI1034" s="3"/>
      <c r="AJ1034" s="3"/>
      <c r="AK1034" s="3"/>
      <c r="AL1034" s="3"/>
      <c r="AM1034" s="3"/>
      <c r="AN1034" s="3"/>
      <c r="AO1034" s="3"/>
      <c r="AP1034" s="3"/>
      <c r="AQ1034" s="3"/>
      <c r="AR1034" s="3"/>
      <c r="AS1034" s="3"/>
      <c r="AT1034" s="3"/>
      <c r="AU1034" s="3"/>
      <c r="AV1034" s="3"/>
      <c r="AW1034" s="3"/>
      <c r="AX1034" s="3"/>
      <c r="AY1034" s="3"/>
      <c r="AZ1034" s="3"/>
      <c r="BA1034" s="3"/>
      <c r="BB1034" s="3"/>
      <c r="BC1034" s="3"/>
      <c r="BD1034" s="3"/>
      <c r="BE1034" s="3"/>
      <c r="BF1034" s="3"/>
      <c r="BG1034" s="3"/>
      <c r="BH1034" s="3"/>
      <c r="BI1034" s="3"/>
      <c r="BJ1034" s="3"/>
      <c r="BK1034" s="3"/>
      <c r="BL1034" s="3"/>
      <c r="BM1034" s="3"/>
      <c r="BN1034" s="3"/>
      <c r="BO1034" s="3"/>
      <c r="BP1034" s="3"/>
      <c r="BQ1034" s="3"/>
      <c r="BR1034" s="3"/>
      <c r="BS1034" s="3"/>
      <c r="BT1034" s="3"/>
      <c r="BU1034" s="3"/>
      <c r="BV1034" s="3"/>
      <c r="BW1034" s="3"/>
      <c r="BX1034" s="3"/>
      <c r="BY1034" s="3"/>
      <c r="BZ1034" s="3"/>
      <c r="CA1034" s="3"/>
      <c r="CB1034" s="3"/>
      <c r="CC1034" s="3"/>
      <c r="CD1034" s="3"/>
      <c r="CE1034" s="3"/>
      <c r="CF1034" s="3"/>
      <c r="CG1034" s="3"/>
      <c r="CH1034" s="3"/>
      <c r="CI1034" s="3"/>
      <c r="CJ1034" s="3"/>
      <c r="CK1034" s="3"/>
      <c r="CL1034" s="3"/>
      <c r="CM1034" s="3"/>
      <c r="CN1034" s="3"/>
    </row>
    <row r="1035" spans="1:92" x14ac:dyDescent="0.3">
      <c r="A1035" s="13"/>
      <c r="B1035" s="3"/>
      <c r="C1035" s="3"/>
      <c r="D1035" s="3"/>
      <c r="E1035" s="3"/>
      <c r="F1035" s="3"/>
      <c r="G1035" s="3"/>
      <c r="H1035" s="3"/>
      <c r="I1035" s="3"/>
      <c r="J1035" s="1"/>
      <c r="K1035" s="3"/>
      <c r="L1035" s="3"/>
      <c r="M1035" s="3"/>
      <c r="N1035" s="3"/>
      <c r="O1035" s="3"/>
      <c r="P1035" s="3"/>
      <c r="Q1035" s="3"/>
      <c r="R1035" s="3"/>
      <c r="S1035" s="3"/>
      <c r="T1035" s="3"/>
      <c r="U1035" s="3"/>
      <c r="V1035" s="3"/>
      <c r="W1035" s="3"/>
      <c r="X1035" s="3"/>
      <c r="Y1035" s="3"/>
      <c r="Z1035" s="3"/>
      <c r="AA1035" s="3"/>
      <c r="AB1035" s="3"/>
      <c r="AC1035" s="3"/>
      <c r="AD1035" s="3"/>
      <c r="AE1035" s="3"/>
      <c r="AF1035" s="3"/>
      <c r="AG1035" s="3"/>
      <c r="AH1035" s="3"/>
      <c r="AI1035" s="3"/>
      <c r="AJ1035" s="3"/>
      <c r="AK1035" s="3"/>
      <c r="AL1035" s="3"/>
      <c r="AM1035" s="3"/>
      <c r="AN1035" s="3"/>
      <c r="AO1035" s="3"/>
      <c r="AP1035" s="3"/>
      <c r="AQ1035" s="3"/>
      <c r="AR1035" s="3"/>
      <c r="AS1035" s="3"/>
      <c r="AT1035" s="3"/>
      <c r="AU1035" s="3"/>
      <c r="AV1035" s="3"/>
      <c r="AW1035" s="3"/>
      <c r="AX1035" s="3"/>
      <c r="AY1035" s="3"/>
      <c r="AZ1035" s="3"/>
      <c r="BA1035" s="3"/>
      <c r="BB1035" s="3"/>
      <c r="BC1035" s="3"/>
      <c r="BD1035" s="3"/>
      <c r="BE1035" s="3"/>
      <c r="BF1035" s="3"/>
      <c r="BG1035" s="3"/>
      <c r="BH1035" s="3"/>
      <c r="BI1035" s="3"/>
      <c r="BJ1035" s="3"/>
      <c r="BK1035" s="3"/>
      <c r="BL1035" s="3"/>
      <c r="BM1035" s="3"/>
      <c r="BN1035" s="3"/>
      <c r="BO1035" s="3"/>
      <c r="BP1035" s="3"/>
      <c r="BQ1035" s="3"/>
      <c r="BR1035" s="3"/>
      <c r="BS1035" s="3"/>
      <c r="BT1035" s="3"/>
      <c r="BU1035" s="3"/>
      <c r="BV1035" s="3"/>
      <c r="BW1035" s="3"/>
      <c r="BX1035" s="3"/>
      <c r="BY1035" s="3"/>
      <c r="BZ1035" s="3"/>
      <c r="CA1035" s="3"/>
      <c r="CB1035" s="3"/>
      <c r="CC1035" s="3"/>
      <c r="CD1035" s="3"/>
      <c r="CE1035" s="3"/>
      <c r="CF1035" s="3"/>
      <c r="CG1035" s="3"/>
      <c r="CH1035" s="3"/>
      <c r="CI1035" s="3"/>
      <c r="CJ1035" s="3"/>
      <c r="CK1035" s="3"/>
      <c r="CL1035" s="3"/>
      <c r="CM1035" s="3"/>
      <c r="CN1035" s="3"/>
    </row>
    <row r="1036" spans="1:92" x14ac:dyDescent="0.3">
      <c r="A1036" s="13"/>
      <c r="B1036" s="3"/>
      <c r="C1036" s="3"/>
      <c r="D1036" s="3"/>
      <c r="E1036" s="3"/>
      <c r="F1036" s="3"/>
      <c r="G1036" s="3"/>
      <c r="H1036" s="3"/>
      <c r="I1036" s="3"/>
      <c r="J1036" s="1"/>
      <c r="K1036" s="3"/>
      <c r="L1036" s="3"/>
      <c r="M1036" s="3"/>
      <c r="N1036" s="3"/>
      <c r="O1036" s="3"/>
      <c r="P1036" s="3"/>
      <c r="Q1036" s="3"/>
      <c r="R1036" s="3"/>
      <c r="S1036" s="3"/>
      <c r="T1036" s="3"/>
      <c r="U1036" s="3"/>
      <c r="V1036" s="3"/>
      <c r="W1036" s="3"/>
      <c r="X1036" s="3"/>
      <c r="Y1036" s="3"/>
      <c r="Z1036" s="3"/>
      <c r="AA1036" s="3"/>
      <c r="AB1036" s="3"/>
      <c r="AC1036" s="3"/>
      <c r="AD1036" s="3"/>
      <c r="AE1036" s="3"/>
      <c r="AF1036" s="3"/>
      <c r="AG1036" s="3"/>
      <c r="AH1036" s="3"/>
      <c r="AI1036" s="3"/>
      <c r="AJ1036" s="3"/>
      <c r="AK1036" s="3"/>
      <c r="AL1036" s="3"/>
      <c r="AM1036" s="3"/>
      <c r="AN1036" s="3"/>
      <c r="AO1036" s="3"/>
      <c r="AP1036" s="3"/>
      <c r="AQ1036" s="3"/>
      <c r="AR1036" s="3"/>
      <c r="AS1036" s="3"/>
      <c r="AT1036" s="3"/>
      <c r="AU1036" s="3"/>
      <c r="AV1036" s="3"/>
      <c r="AW1036" s="3"/>
      <c r="AX1036" s="3"/>
      <c r="AY1036" s="3"/>
      <c r="AZ1036" s="3"/>
      <c r="BA1036" s="3"/>
      <c r="BB1036" s="3"/>
      <c r="BC1036" s="3"/>
      <c r="BD1036" s="3"/>
      <c r="BE1036" s="3"/>
      <c r="BF1036" s="3"/>
      <c r="BG1036" s="3"/>
      <c r="BH1036" s="3"/>
      <c r="BI1036" s="3"/>
      <c r="BJ1036" s="3"/>
      <c r="BK1036" s="3"/>
      <c r="BL1036" s="3"/>
      <c r="BM1036" s="3"/>
      <c r="BN1036" s="3"/>
      <c r="BO1036" s="3"/>
      <c r="BP1036" s="3"/>
      <c r="BQ1036" s="3"/>
      <c r="BR1036" s="3"/>
      <c r="BS1036" s="3"/>
      <c r="BT1036" s="3"/>
      <c r="BU1036" s="3"/>
      <c r="BV1036" s="3"/>
      <c r="BW1036" s="3"/>
      <c r="BX1036" s="3"/>
      <c r="BY1036" s="3"/>
      <c r="BZ1036" s="3"/>
      <c r="CA1036" s="3"/>
      <c r="CB1036" s="3"/>
      <c r="CC1036" s="3"/>
      <c r="CD1036" s="3"/>
      <c r="CE1036" s="3"/>
      <c r="CF1036" s="3"/>
      <c r="CG1036" s="3"/>
      <c r="CH1036" s="3"/>
      <c r="CI1036" s="3"/>
      <c r="CJ1036" s="3"/>
      <c r="CK1036" s="3"/>
      <c r="CL1036" s="3"/>
      <c r="CM1036" s="3"/>
      <c r="CN1036" s="3"/>
    </row>
    <row r="1037" spans="1:92" x14ac:dyDescent="0.3">
      <c r="A1037" s="13"/>
      <c r="B1037" s="3"/>
      <c r="C1037" s="3"/>
      <c r="D1037" s="3"/>
      <c r="E1037" s="3"/>
      <c r="F1037" s="3"/>
      <c r="G1037" s="3"/>
      <c r="H1037" s="3"/>
      <c r="I1037" s="3"/>
      <c r="J1037" s="1"/>
      <c r="K1037" s="3"/>
      <c r="L1037" s="3"/>
      <c r="M1037" s="3"/>
      <c r="N1037" s="3"/>
      <c r="O1037" s="3"/>
      <c r="P1037" s="3"/>
      <c r="Q1037" s="3"/>
      <c r="R1037" s="3"/>
      <c r="S1037" s="3"/>
      <c r="T1037" s="3"/>
      <c r="U1037" s="3"/>
      <c r="V1037" s="3"/>
      <c r="W1037" s="3"/>
      <c r="X1037" s="3"/>
      <c r="Y1037" s="3"/>
      <c r="Z1037" s="3"/>
      <c r="AA1037" s="3"/>
      <c r="AB1037" s="3"/>
      <c r="AC1037" s="3"/>
      <c r="AD1037" s="3"/>
      <c r="AE1037" s="3"/>
      <c r="AF1037" s="3"/>
      <c r="AG1037" s="3"/>
      <c r="AH1037" s="3"/>
      <c r="AI1037" s="3"/>
      <c r="AJ1037" s="3"/>
      <c r="AK1037" s="3"/>
      <c r="AL1037" s="3"/>
      <c r="AM1037" s="3"/>
      <c r="AN1037" s="3"/>
      <c r="AO1037" s="3"/>
      <c r="AP1037" s="3"/>
      <c r="AQ1037" s="3"/>
      <c r="AR1037" s="3"/>
      <c r="AS1037" s="3"/>
      <c r="AT1037" s="3"/>
      <c r="AU1037" s="3"/>
      <c r="AV1037" s="3"/>
      <c r="AW1037" s="3"/>
      <c r="AX1037" s="3"/>
      <c r="AY1037" s="3"/>
      <c r="AZ1037" s="3"/>
      <c r="BA1037" s="3"/>
      <c r="BB1037" s="3"/>
      <c r="BC1037" s="3"/>
      <c r="BD1037" s="3"/>
      <c r="BE1037" s="3"/>
      <c r="BF1037" s="3"/>
      <c r="BG1037" s="3"/>
      <c r="BH1037" s="3"/>
      <c r="BI1037" s="3"/>
      <c r="BJ1037" s="3"/>
      <c r="BK1037" s="3"/>
      <c r="BL1037" s="3"/>
      <c r="BM1037" s="3"/>
      <c r="BN1037" s="3"/>
      <c r="BO1037" s="3"/>
      <c r="BP1037" s="3"/>
      <c r="BQ1037" s="3"/>
      <c r="BR1037" s="3"/>
      <c r="BS1037" s="3"/>
      <c r="BT1037" s="3"/>
      <c r="BU1037" s="3"/>
      <c r="BV1037" s="3"/>
      <c r="BW1037" s="3"/>
      <c r="BX1037" s="3"/>
      <c r="BY1037" s="3"/>
      <c r="BZ1037" s="3"/>
      <c r="CA1037" s="3"/>
      <c r="CB1037" s="3"/>
      <c r="CC1037" s="3"/>
      <c r="CD1037" s="3"/>
      <c r="CE1037" s="3"/>
      <c r="CF1037" s="3"/>
      <c r="CG1037" s="3"/>
      <c r="CH1037" s="3"/>
      <c r="CI1037" s="3"/>
      <c r="CJ1037" s="3"/>
      <c r="CK1037" s="3"/>
      <c r="CL1037" s="3"/>
      <c r="CM1037" s="3"/>
      <c r="CN1037" s="3"/>
    </row>
    <row r="1038" spans="1:92" x14ac:dyDescent="0.3">
      <c r="A1038" s="13"/>
      <c r="B1038" s="3"/>
      <c r="C1038" s="3"/>
      <c r="D1038" s="3"/>
      <c r="E1038" s="3"/>
      <c r="F1038" s="3"/>
      <c r="G1038" s="3"/>
      <c r="H1038" s="3"/>
      <c r="I1038" s="3"/>
      <c r="J1038" s="1"/>
      <c r="K1038" s="3"/>
      <c r="L1038" s="3"/>
      <c r="M1038" s="3"/>
      <c r="N1038" s="3"/>
      <c r="O1038" s="3"/>
      <c r="P1038" s="3"/>
      <c r="Q1038" s="3"/>
      <c r="R1038" s="3"/>
      <c r="S1038" s="3"/>
      <c r="T1038" s="3"/>
      <c r="U1038" s="3"/>
      <c r="V1038" s="3"/>
      <c r="W1038" s="3"/>
      <c r="X1038" s="3"/>
      <c r="Y1038" s="3"/>
      <c r="Z1038" s="3"/>
      <c r="AA1038" s="3"/>
      <c r="AB1038" s="3"/>
      <c r="AC1038" s="3"/>
      <c r="AD1038" s="3"/>
      <c r="AE1038" s="3"/>
      <c r="AF1038" s="3"/>
      <c r="AG1038" s="3"/>
      <c r="AH1038" s="3"/>
      <c r="AI1038" s="3"/>
      <c r="AJ1038" s="3"/>
      <c r="AK1038" s="3"/>
      <c r="AL1038" s="3"/>
      <c r="AM1038" s="3"/>
      <c r="AN1038" s="3"/>
      <c r="AO1038" s="3"/>
      <c r="AP1038" s="3"/>
      <c r="AQ1038" s="3"/>
      <c r="AR1038" s="3"/>
      <c r="AS1038" s="3"/>
      <c r="AT1038" s="3"/>
      <c r="AU1038" s="3"/>
      <c r="AV1038" s="3"/>
      <c r="AW1038" s="3"/>
      <c r="AX1038" s="3"/>
      <c r="AY1038" s="3"/>
      <c r="AZ1038" s="3"/>
      <c r="BA1038" s="3"/>
      <c r="BB1038" s="3"/>
      <c r="BC1038" s="3"/>
      <c r="BD1038" s="3"/>
      <c r="BE1038" s="3"/>
      <c r="BF1038" s="3"/>
      <c r="BG1038" s="3"/>
      <c r="BH1038" s="3"/>
      <c r="BI1038" s="3"/>
      <c r="BJ1038" s="3"/>
      <c r="BK1038" s="3"/>
      <c r="BL1038" s="3"/>
      <c r="BM1038" s="3"/>
      <c r="BN1038" s="3"/>
      <c r="BO1038" s="3"/>
      <c r="BP1038" s="3"/>
      <c r="BQ1038" s="3"/>
      <c r="BR1038" s="3"/>
      <c r="BS1038" s="3"/>
      <c r="BT1038" s="3"/>
      <c r="BU1038" s="3"/>
      <c r="BV1038" s="3"/>
      <c r="BW1038" s="3"/>
      <c r="BX1038" s="3"/>
      <c r="BY1038" s="3"/>
      <c r="BZ1038" s="3"/>
      <c r="CA1038" s="3"/>
      <c r="CB1038" s="3"/>
      <c r="CC1038" s="3"/>
      <c r="CD1038" s="3"/>
      <c r="CE1038" s="3"/>
      <c r="CF1038" s="3"/>
      <c r="CG1038" s="3"/>
      <c r="CH1038" s="3"/>
      <c r="CI1038" s="3"/>
      <c r="CJ1038" s="3"/>
      <c r="CK1038" s="3"/>
      <c r="CL1038" s="3"/>
      <c r="CM1038" s="3"/>
      <c r="CN1038" s="3"/>
    </row>
    <row r="1039" spans="1:92" x14ac:dyDescent="0.3">
      <c r="A1039" s="13"/>
      <c r="B1039" s="3"/>
      <c r="C1039" s="3"/>
      <c r="D1039" s="3"/>
      <c r="E1039" s="3"/>
      <c r="F1039" s="3"/>
      <c r="G1039" s="3"/>
      <c r="H1039" s="3"/>
      <c r="I1039" s="3"/>
      <c r="J1039" s="1"/>
      <c r="K1039" s="3"/>
      <c r="L1039" s="3"/>
      <c r="M1039" s="3"/>
      <c r="N1039" s="3"/>
      <c r="O1039" s="3"/>
      <c r="P1039" s="3"/>
      <c r="Q1039" s="3"/>
      <c r="R1039" s="3"/>
      <c r="S1039" s="3"/>
      <c r="T1039" s="3"/>
      <c r="U1039" s="3"/>
      <c r="V1039" s="3"/>
      <c r="W1039" s="3"/>
      <c r="X1039" s="3"/>
      <c r="Y1039" s="3"/>
      <c r="Z1039" s="3"/>
      <c r="AA1039" s="3"/>
      <c r="AB1039" s="3"/>
      <c r="AC1039" s="3"/>
      <c r="AD1039" s="3"/>
      <c r="AE1039" s="3"/>
      <c r="AF1039" s="3"/>
      <c r="AG1039" s="3"/>
      <c r="AH1039" s="3"/>
      <c r="AI1039" s="3"/>
      <c r="AJ1039" s="3"/>
      <c r="AK1039" s="3"/>
      <c r="AL1039" s="3"/>
      <c r="AM1039" s="3"/>
      <c r="AN1039" s="3"/>
      <c r="AO1039" s="3"/>
      <c r="AP1039" s="3"/>
      <c r="AQ1039" s="3"/>
      <c r="AR1039" s="3"/>
      <c r="AS1039" s="3"/>
      <c r="AT1039" s="3"/>
      <c r="AU1039" s="3"/>
      <c r="AV1039" s="3"/>
      <c r="AW1039" s="3"/>
      <c r="AX1039" s="3"/>
      <c r="AY1039" s="3"/>
      <c r="AZ1039" s="3"/>
      <c r="BA1039" s="3"/>
      <c r="BB1039" s="3"/>
      <c r="BC1039" s="3"/>
      <c r="BD1039" s="3"/>
      <c r="BE1039" s="3"/>
      <c r="BF1039" s="3"/>
      <c r="BG1039" s="3"/>
      <c r="BH1039" s="3"/>
      <c r="BI1039" s="3"/>
      <c r="BJ1039" s="3"/>
      <c r="BK1039" s="3"/>
      <c r="BL1039" s="3"/>
      <c r="BM1039" s="3"/>
      <c r="BN1039" s="3"/>
      <c r="BO1039" s="3"/>
      <c r="BP1039" s="3"/>
      <c r="BQ1039" s="3"/>
      <c r="BR1039" s="3"/>
      <c r="BS1039" s="3"/>
      <c r="BT1039" s="3"/>
      <c r="BU1039" s="3"/>
      <c r="BV1039" s="3"/>
      <c r="BW1039" s="3"/>
      <c r="BX1039" s="3"/>
      <c r="BY1039" s="3"/>
      <c r="BZ1039" s="3"/>
      <c r="CA1039" s="3"/>
      <c r="CB1039" s="3"/>
      <c r="CC1039" s="3"/>
      <c r="CD1039" s="3"/>
      <c r="CE1039" s="3"/>
      <c r="CF1039" s="3"/>
      <c r="CG1039" s="3"/>
      <c r="CH1039" s="3"/>
      <c r="CI1039" s="3"/>
      <c r="CJ1039" s="3"/>
      <c r="CK1039" s="3"/>
      <c r="CL1039" s="3"/>
      <c r="CM1039" s="3"/>
      <c r="CN1039" s="3"/>
    </row>
    <row r="1040" spans="1:92" x14ac:dyDescent="0.3">
      <c r="A1040" s="13"/>
      <c r="B1040" s="3"/>
      <c r="C1040" s="3"/>
      <c r="D1040" s="3"/>
      <c r="E1040" s="3"/>
      <c r="F1040" s="3"/>
      <c r="G1040" s="3"/>
      <c r="H1040" s="3"/>
      <c r="I1040" s="3"/>
      <c r="J1040" s="1"/>
      <c r="K1040" s="3"/>
      <c r="L1040" s="3"/>
      <c r="M1040" s="3"/>
      <c r="N1040" s="3"/>
      <c r="O1040" s="3"/>
      <c r="P1040" s="3"/>
      <c r="Q1040" s="3"/>
      <c r="R1040" s="3"/>
      <c r="S1040" s="3"/>
      <c r="T1040" s="3"/>
      <c r="U1040" s="3"/>
      <c r="V1040" s="3"/>
      <c r="W1040" s="3"/>
      <c r="X1040" s="3"/>
      <c r="Y1040" s="3"/>
      <c r="Z1040" s="3"/>
      <c r="AA1040" s="3"/>
      <c r="AB1040" s="3"/>
      <c r="AC1040" s="3"/>
      <c r="AD1040" s="3"/>
      <c r="AE1040" s="3"/>
      <c r="AF1040" s="3"/>
      <c r="AG1040" s="3"/>
      <c r="AH1040" s="3"/>
      <c r="AI1040" s="3"/>
      <c r="AJ1040" s="3"/>
      <c r="AK1040" s="3"/>
      <c r="AL1040" s="3"/>
      <c r="AM1040" s="3"/>
      <c r="AN1040" s="3"/>
      <c r="AO1040" s="3"/>
      <c r="AP1040" s="3"/>
      <c r="AQ1040" s="3"/>
      <c r="AR1040" s="3"/>
      <c r="AS1040" s="3"/>
      <c r="AT1040" s="3"/>
      <c r="AU1040" s="3"/>
      <c r="AV1040" s="3"/>
      <c r="AW1040" s="3"/>
      <c r="AX1040" s="3"/>
      <c r="AY1040" s="3"/>
      <c r="AZ1040" s="3"/>
      <c r="BA1040" s="3"/>
      <c r="BB1040" s="3"/>
      <c r="BC1040" s="3"/>
      <c r="BD1040" s="3"/>
      <c r="BE1040" s="3"/>
      <c r="BF1040" s="3"/>
      <c r="BG1040" s="3"/>
      <c r="BH1040" s="3"/>
      <c r="BI1040" s="3"/>
      <c r="BJ1040" s="3"/>
      <c r="BK1040" s="3"/>
      <c r="BL1040" s="3"/>
      <c r="BM1040" s="3"/>
      <c r="BN1040" s="3"/>
      <c r="BO1040" s="3"/>
      <c r="BP1040" s="3"/>
      <c r="BQ1040" s="3"/>
      <c r="BR1040" s="3"/>
      <c r="BS1040" s="3"/>
      <c r="BT1040" s="3"/>
      <c r="BU1040" s="3"/>
      <c r="BV1040" s="3"/>
      <c r="BW1040" s="3"/>
      <c r="BX1040" s="3"/>
      <c r="BY1040" s="3"/>
      <c r="BZ1040" s="3"/>
      <c r="CA1040" s="3"/>
      <c r="CB1040" s="3"/>
      <c r="CC1040" s="3"/>
      <c r="CD1040" s="3"/>
      <c r="CE1040" s="3"/>
      <c r="CF1040" s="3"/>
      <c r="CG1040" s="3"/>
      <c r="CH1040" s="3"/>
      <c r="CI1040" s="3"/>
      <c r="CJ1040" s="3"/>
      <c r="CK1040" s="3"/>
      <c r="CL1040" s="3"/>
      <c r="CM1040" s="3"/>
      <c r="CN1040" s="3"/>
    </row>
    <row r="1041" spans="1:92" x14ac:dyDescent="0.3">
      <c r="A1041" s="13"/>
      <c r="B1041" s="3"/>
      <c r="C1041" s="3"/>
      <c r="D1041" s="3"/>
      <c r="E1041" s="3"/>
      <c r="F1041" s="3"/>
      <c r="G1041" s="3"/>
      <c r="H1041" s="3"/>
      <c r="I1041" s="3"/>
      <c r="J1041" s="1"/>
      <c r="K1041" s="3"/>
      <c r="L1041" s="3"/>
      <c r="M1041" s="3"/>
      <c r="N1041" s="3"/>
      <c r="O1041" s="3"/>
      <c r="P1041" s="3"/>
      <c r="Q1041" s="3"/>
      <c r="R1041" s="3"/>
      <c r="S1041" s="3"/>
      <c r="T1041" s="3"/>
      <c r="U1041" s="3"/>
      <c r="V1041" s="3"/>
      <c r="W1041" s="3"/>
      <c r="X1041" s="3"/>
      <c r="Y1041" s="3"/>
      <c r="Z1041" s="3"/>
      <c r="AA1041" s="3"/>
      <c r="AB1041" s="3"/>
      <c r="AC1041" s="3"/>
      <c r="AD1041" s="3"/>
      <c r="AE1041" s="3"/>
      <c r="AF1041" s="3"/>
      <c r="AG1041" s="3"/>
      <c r="AH1041" s="3"/>
      <c r="AI1041" s="3"/>
      <c r="AJ1041" s="3"/>
      <c r="AK1041" s="3"/>
      <c r="AL1041" s="3"/>
      <c r="AM1041" s="3"/>
      <c r="AN1041" s="3"/>
      <c r="AO1041" s="3"/>
      <c r="AP1041" s="3"/>
      <c r="AQ1041" s="3"/>
      <c r="AR1041" s="3"/>
      <c r="AS1041" s="3"/>
      <c r="AT1041" s="3"/>
      <c r="AU1041" s="3"/>
      <c r="AV1041" s="3"/>
      <c r="AW1041" s="3"/>
      <c r="AX1041" s="3"/>
      <c r="AY1041" s="3"/>
      <c r="AZ1041" s="3"/>
      <c r="BA1041" s="3"/>
      <c r="BB1041" s="3"/>
      <c r="BC1041" s="3"/>
      <c r="BD1041" s="3"/>
      <c r="BE1041" s="3"/>
      <c r="BF1041" s="3"/>
      <c r="BG1041" s="3"/>
      <c r="BH1041" s="3"/>
      <c r="BI1041" s="3"/>
      <c r="BJ1041" s="3"/>
      <c r="BK1041" s="3"/>
      <c r="BL1041" s="3"/>
      <c r="BM1041" s="3"/>
      <c r="BN1041" s="3"/>
      <c r="BO1041" s="3"/>
      <c r="BP1041" s="3"/>
      <c r="BQ1041" s="3"/>
      <c r="BR1041" s="3"/>
      <c r="BS1041" s="3"/>
      <c r="BT1041" s="3"/>
      <c r="BU1041" s="3"/>
      <c r="BV1041" s="3"/>
      <c r="BW1041" s="3"/>
      <c r="BX1041" s="3"/>
      <c r="BY1041" s="3"/>
      <c r="BZ1041" s="3"/>
      <c r="CA1041" s="3"/>
      <c r="CB1041" s="3"/>
      <c r="CC1041" s="3"/>
      <c r="CD1041" s="3"/>
      <c r="CE1041" s="3"/>
      <c r="CF1041" s="3"/>
      <c r="CG1041" s="3"/>
      <c r="CH1041" s="3"/>
      <c r="CI1041" s="3"/>
      <c r="CJ1041" s="3"/>
      <c r="CK1041" s="3"/>
      <c r="CL1041" s="3"/>
      <c r="CM1041" s="3"/>
      <c r="CN1041" s="3"/>
    </row>
    <row r="1042" spans="1:92" x14ac:dyDescent="0.3">
      <c r="A1042" s="13"/>
      <c r="B1042" s="3"/>
      <c r="C1042" s="3"/>
      <c r="D1042" s="3"/>
      <c r="E1042" s="3"/>
      <c r="F1042" s="3"/>
      <c r="G1042" s="3"/>
      <c r="H1042" s="3"/>
      <c r="I1042" s="3"/>
      <c r="J1042" s="1"/>
      <c r="K1042" s="3"/>
      <c r="L1042" s="3"/>
      <c r="M1042" s="3"/>
      <c r="N1042" s="3"/>
      <c r="O1042" s="3"/>
      <c r="P1042" s="3"/>
      <c r="Q1042" s="3"/>
      <c r="R1042" s="3"/>
      <c r="S1042" s="3"/>
      <c r="T1042" s="3"/>
      <c r="U1042" s="3"/>
      <c r="V1042" s="3"/>
      <c r="W1042" s="3"/>
      <c r="X1042" s="3"/>
      <c r="Y1042" s="3"/>
      <c r="Z1042" s="3"/>
      <c r="AA1042" s="3"/>
      <c r="AB1042" s="3"/>
      <c r="AC1042" s="3"/>
      <c r="AD1042" s="3"/>
      <c r="AE1042" s="3"/>
      <c r="AF1042" s="3"/>
      <c r="AG1042" s="3"/>
      <c r="AH1042" s="3"/>
      <c r="AI1042" s="3"/>
      <c r="AJ1042" s="3"/>
      <c r="AK1042" s="3"/>
      <c r="AL1042" s="3"/>
      <c r="AM1042" s="3"/>
      <c r="AN1042" s="3"/>
      <c r="AO1042" s="3"/>
      <c r="AP1042" s="3"/>
      <c r="AQ1042" s="3"/>
      <c r="AR1042" s="3"/>
      <c r="AS1042" s="3"/>
      <c r="AT1042" s="3"/>
      <c r="AU1042" s="3"/>
      <c r="AV1042" s="3"/>
      <c r="AW1042" s="3"/>
      <c r="AX1042" s="3"/>
      <c r="AY1042" s="3"/>
      <c r="AZ1042" s="3"/>
      <c r="BA1042" s="3"/>
      <c r="BB1042" s="3"/>
      <c r="BC1042" s="3"/>
      <c r="BD1042" s="3"/>
      <c r="BE1042" s="3"/>
      <c r="BF1042" s="3"/>
      <c r="BG1042" s="3"/>
      <c r="BH1042" s="3"/>
      <c r="BI1042" s="3"/>
      <c r="BJ1042" s="3"/>
      <c r="BK1042" s="3"/>
      <c r="BL1042" s="3"/>
      <c r="BM1042" s="3"/>
      <c r="BN1042" s="3"/>
      <c r="BO1042" s="3"/>
      <c r="BP1042" s="3"/>
      <c r="BQ1042" s="3"/>
      <c r="BR1042" s="3"/>
      <c r="BS1042" s="3"/>
      <c r="BT1042" s="3"/>
      <c r="BU1042" s="3"/>
      <c r="BV1042" s="3"/>
      <c r="BW1042" s="3"/>
      <c r="BX1042" s="3"/>
      <c r="BY1042" s="3"/>
      <c r="BZ1042" s="3"/>
      <c r="CA1042" s="3"/>
      <c r="CB1042" s="3"/>
      <c r="CC1042" s="3"/>
      <c r="CD1042" s="3"/>
      <c r="CE1042" s="3"/>
      <c r="CF1042" s="3"/>
      <c r="CG1042" s="3"/>
      <c r="CH1042" s="3"/>
      <c r="CI1042" s="3"/>
      <c r="CJ1042" s="3"/>
      <c r="CK1042" s="3"/>
      <c r="CL1042" s="3"/>
      <c r="CM1042" s="3"/>
      <c r="CN1042" s="3"/>
    </row>
    <row r="1043" spans="1:92" x14ac:dyDescent="0.3">
      <c r="A1043" s="13"/>
      <c r="B1043" s="3"/>
      <c r="C1043" s="3"/>
      <c r="D1043" s="3"/>
      <c r="E1043" s="3"/>
      <c r="F1043" s="3"/>
      <c r="G1043" s="3"/>
      <c r="H1043" s="3"/>
      <c r="I1043" s="3"/>
      <c r="J1043" s="1"/>
      <c r="K1043" s="3"/>
      <c r="L1043" s="3"/>
      <c r="M1043" s="3"/>
      <c r="N1043" s="3"/>
      <c r="O1043" s="3"/>
      <c r="P1043" s="3"/>
      <c r="Q1043" s="3"/>
      <c r="R1043" s="3"/>
      <c r="S1043" s="3"/>
      <c r="T1043" s="3"/>
      <c r="U1043" s="3"/>
      <c r="V1043" s="3"/>
      <c r="W1043" s="3"/>
      <c r="X1043" s="3"/>
      <c r="Y1043" s="3"/>
      <c r="Z1043" s="3"/>
      <c r="AA1043" s="3"/>
      <c r="AB1043" s="3"/>
      <c r="AC1043" s="3"/>
      <c r="AD1043" s="3"/>
      <c r="AE1043" s="3"/>
      <c r="AF1043" s="3"/>
      <c r="AG1043" s="3"/>
      <c r="AH1043" s="3"/>
      <c r="AI1043" s="3"/>
      <c r="AJ1043" s="3"/>
      <c r="AK1043" s="3"/>
      <c r="AL1043" s="3"/>
      <c r="AM1043" s="3"/>
      <c r="AN1043" s="3"/>
      <c r="AO1043" s="3"/>
      <c r="AP1043" s="3"/>
      <c r="AQ1043" s="3"/>
      <c r="AR1043" s="3"/>
      <c r="AS1043" s="3"/>
      <c r="AT1043" s="3"/>
      <c r="AU1043" s="3"/>
      <c r="AV1043" s="3"/>
      <c r="AW1043" s="3"/>
      <c r="AX1043" s="3"/>
      <c r="AY1043" s="3"/>
      <c r="AZ1043" s="3"/>
      <c r="BA1043" s="3"/>
      <c r="BB1043" s="3"/>
      <c r="BC1043" s="3"/>
      <c r="BD1043" s="3"/>
      <c r="BE1043" s="3"/>
      <c r="BF1043" s="3"/>
      <c r="BG1043" s="3"/>
      <c r="BH1043" s="3"/>
      <c r="BI1043" s="3"/>
      <c r="BJ1043" s="3"/>
      <c r="BK1043" s="3"/>
      <c r="BL1043" s="3"/>
      <c r="BM1043" s="3"/>
      <c r="BN1043" s="3"/>
      <c r="BO1043" s="3"/>
      <c r="BP1043" s="3"/>
      <c r="BQ1043" s="3"/>
      <c r="BR1043" s="3"/>
      <c r="BS1043" s="3"/>
      <c r="BT1043" s="3"/>
      <c r="BU1043" s="3"/>
      <c r="BV1043" s="3"/>
      <c r="BW1043" s="3"/>
      <c r="BX1043" s="3"/>
      <c r="BY1043" s="3"/>
      <c r="BZ1043" s="3"/>
      <c r="CA1043" s="3"/>
      <c r="CB1043" s="3"/>
      <c r="CC1043" s="3"/>
      <c r="CD1043" s="3"/>
      <c r="CE1043" s="3"/>
      <c r="CF1043" s="3"/>
      <c r="CG1043" s="3"/>
      <c r="CH1043" s="3"/>
      <c r="CI1043" s="3"/>
      <c r="CJ1043" s="3"/>
      <c r="CK1043" s="3"/>
      <c r="CL1043" s="3"/>
      <c r="CM1043" s="3"/>
      <c r="CN1043" s="3"/>
    </row>
    <row r="1044" spans="1:92" x14ac:dyDescent="0.3">
      <c r="A1044" s="13"/>
      <c r="B1044" s="3"/>
      <c r="C1044" s="3"/>
      <c r="D1044" s="3"/>
      <c r="E1044" s="3"/>
      <c r="F1044" s="3"/>
      <c r="G1044" s="3"/>
      <c r="H1044" s="3"/>
      <c r="I1044" s="3"/>
      <c r="J1044" s="1"/>
      <c r="K1044" s="3"/>
      <c r="L1044" s="3"/>
      <c r="M1044" s="3"/>
      <c r="N1044" s="3"/>
      <c r="O1044" s="3"/>
      <c r="P1044" s="3"/>
      <c r="Q1044" s="3"/>
      <c r="R1044" s="3"/>
      <c r="S1044" s="3"/>
      <c r="T1044" s="3"/>
      <c r="U1044" s="3"/>
      <c r="V1044" s="3"/>
      <c r="W1044" s="3"/>
      <c r="X1044" s="3"/>
      <c r="Y1044" s="3"/>
      <c r="Z1044" s="3"/>
      <c r="AA1044" s="3"/>
      <c r="AB1044" s="3"/>
      <c r="AC1044" s="3"/>
      <c r="AD1044" s="3"/>
      <c r="AE1044" s="3"/>
      <c r="AF1044" s="3"/>
      <c r="AG1044" s="3"/>
      <c r="AH1044" s="3"/>
      <c r="AI1044" s="3"/>
      <c r="AJ1044" s="3"/>
      <c r="AK1044" s="3"/>
      <c r="AL1044" s="3"/>
      <c r="AM1044" s="3"/>
      <c r="AN1044" s="3"/>
      <c r="AO1044" s="3"/>
      <c r="AP1044" s="3"/>
      <c r="AQ1044" s="3"/>
      <c r="AR1044" s="3"/>
      <c r="AS1044" s="3"/>
      <c r="AT1044" s="3"/>
      <c r="AU1044" s="3"/>
      <c r="AV1044" s="3"/>
      <c r="AW1044" s="3"/>
      <c r="AX1044" s="3"/>
      <c r="AY1044" s="3"/>
      <c r="AZ1044" s="3"/>
      <c r="BA1044" s="3"/>
      <c r="BB1044" s="3"/>
      <c r="BC1044" s="3"/>
      <c r="BD1044" s="3"/>
      <c r="BE1044" s="3"/>
      <c r="BF1044" s="3"/>
      <c r="BG1044" s="3"/>
      <c r="BH1044" s="3"/>
      <c r="BI1044" s="3"/>
      <c r="BJ1044" s="3"/>
      <c r="BK1044" s="3"/>
      <c r="BL1044" s="3"/>
      <c r="BM1044" s="3"/>
      <c r="BN1044" s="3"/>
      <c r="BO1044" s="3"/>
      <c r="BP1044" s="3"/>
      <c r="BQ1044" s="3"/>
      <c r="BR1044" s="3"/>
      <c r="BS1044" s="3"/>
      <c r="BT1044" s="3"/>
      <c r="BU1044" s="3"/>
      <c r="BV1044" s="3"/>
      <c r="BW1044" s="3"/>
      <c r="BX1044" s="3"/>
      <c r="BY1044" s="3"/>
      <c r="BZ1044" s="3"/>
      <c r="CA1044" s="3"/>
      <c r="CB1044" s="3"/>
      <c r="CC1044" s="3"/>
      <c r="CD1044" s="3"/>
      <c r="CE1044" s="3"/>
      <c r="CF1044" s="3"/>
      <c r="CG1044" s="3"/>
      <c r="CH1044" s="3"/>
      <c r="CI1044" s="3"/>
      <c r="CJ1044" s="3"/>
      <c r="CK1044" s="3"/>
      <c r="CL1044" s="3"/>
      <c r="CM1044" s="3"/>
      <c r="CN1044" s="3"/>
    </row>
    <row r="1045" spans="1:92" x14ac:dyDescent="0.3">
      <c r="A1045" s="13"/>
      <c r="B1045" s="3"/>
      <c r="C1045" s="3"/>
      <c r="D1045" s="3"/>
      <c r="E1045" s="3"/>
      <c r="F1045" s="3"/>
      <c r="G1045" s="3"/>
      <c r="H1045" s="3"/>
      <c r="I1045" s="3"/>
      <c r="J1045" s="1"/>
      <c r="K1045" s="3"/>
      <c r="L1045" s="3"/>
      <c r="M1045" s="3"/>
      <c r="N1045" s="3"/>
      <c r="O1045" s="3"/>
      <c r="P1045" s="3"/>
      <c r="Q1045" s="3"/>
      <c r="R1045" s="3"/>
      <c r="S1045" s="3"/>
      <c r="T1045" s="3"/>
      <c r="U1045" s="3"/>
      <c r="V1045" s="3"/>
      <c r="W1045" s="3"/>
      <c r="X1045" s="3"/>
      <c r="Y1045" s="3"/>
      <c r="Z1045" s="3"/>
      <c r="AA1045" s="3"/>
      <c r="AB1045" s="3"/>
      <c r="AC1045" s="3"/>
      <c r="AD1045" s="3"/>
      <c r="AE1045" s="3"/>
      <c r="AF1045" s="3"/>
      <c r="AG1045" s="3"/>
      <c r="AH1045" s="3"/>
      <c r="AI1045" s="3"/>
      <c r="AJ1045" s="3"/>
      <c r="AK1045" s="3"/>
      <c r="AL1045" s="3"/>
      <c r="AM1045" s="3"/>
      <c r="AN1045" s="3"/>
      <c r="AO1045" s="3"/>
      <c r="AP1045" s="3"/>
      <c r="AQ1045" s="3"/>
      <c r="AR1045" s="3"/>
      <c r="AS1045" s="3"/>
      <c r="AT1045" s="3"/>
      <c r="AU1045" s="3"/>
      <c r="AV1045" s="3"/>
      <c r="AW1045" s="3"/>
      <c r="AX1045" s="3"/>
      <c r="AY1045" s="3"/>
      <c r="AZ1045" s="3"/>
      <c r="BA1045" s="3"/>
      <c r="BB1045" s="3"/>
      <c r="BC1045" s="3"/>
      <c r="BD1045" s="3"/>
      <c r="BE1045" s="3"/>
      <c r="BF1045" s="3"/>
      <c r="BG1045" s="3"/>
      <c r="BH1045" s="3"/>
      <c r="BI1045" s="3"/>
      <c r="BJ1045" s="3"/>
      <c r="BK1045" s="3"/>
      <c r="BL1045" s="3"/>
      <c r="BM1045" s="3"/>
      <c r="BN1045" s="3"/>
      <c r="BO1045" s="3"/>
      <c r="BP1045" s="3"/>
      <c r="BQ1045" s="3"/>
      <c r="BR1045" s="3"/>
      <c r="BS1045" s="3"/>
      <c r="BT1045" s="3"/>
      <c r="BU1045" s="3"/>
      <c r="BV1045" s="3"/>
      <c r="BW1045" s="3"/>
      <c r="BX1045" s="3"/>
      <c r="BY1045" s="3"/>
      <c r="BZ1045" s="3"/>
      <c r="CA1045" s="3"/>
      <c r="CB1045" s="3"/>
      <c r="CC1045" s="3"/>
      <c r="CD1045" s="3"/>
      <c r="CE1045" s="3"/>
      <c r="CF1045" s="3"/>
      <c r="CG1045" s="3"/>
      <c r="CH1045" s="3"/>
      <c r="CI1045" s="3"/>
      <c r="CJ1045" s="3"/>
      <c r="CK1045" s="3"/>
      <c r="CL1045" s="3"/>
      <c r="CM1045" s="3"/>
      <c r="CN1045" s="3"/>
    </row>
    <row r="1046" spans="1:92" x14ac:dyDescent="0.3">
      <c r="A1046" s="13"/>
      <c r="B1046" s="3"/>
      <c r="C1046" s="3"/>
      <c r="D1046" s="3"/>
      <c r="E1046" s="3"/>
      <c r="F1046" s="3"/>
      <c r="G1046" s="3"/>
      <c r="H1046" s="3"/>
      <c r="I1046" s="3"/>
      <c r="J1046" s="1"/>
      <c r="K1046" s="3"/>
      <c r="L1046" s="3"/>
      <c r="M1046" s="3"/>
      <c r="N1046" s="3"/>
      <c r="O1046" s="3"/>
      <c r="P1046" s="3"/>
      <c r="Q1046" s="3"/>
      <c r="R1046" s="3"/>
      <c r="S1046" s="3"/>
      <c r="T1046" s="3"/>
      <c r="U1046" s="3"/>
      <c r="V1046" s="3"/>
      <c r="W1046" s="3"/>
      <c r="X1046" s="3"/>
      <c r="Y1046" s="3"/>
      <c r="Z1046" s="3"/>
      <c r="AA1046" s="3"/>
      <c r="AB1046" s="3"/>
      <c r="AC1046" s="3"/>
      <c r="AD1046" s="3"/>
      <c r="AE1046" s="3"/>
      <c r="AF1046" s="3"/>
      <c r="AG1046" s="3"/>
      <c r="AH1046" s="3"/>
      <c r="AI1046" s="3"/>
      <c r="AJ1046" s="3"/>
      <c r="AK1046" s="3"/>
      <c r="AL1046" s="3"/>
      <c r="AM1046" s="3"/>
      <c r="AN1046" s="3"/>
      <c r="AO1046" s="3"/>
      <c r="AP1046" s="3"/>
      <c r="AQ1046" s="3"/>
      <c r="AR1046" s="3"/>
      <c r="AS1046" s="3"/>
      <c r="AT1046" s="3"/>
      <c r="AU1046" s="3"/>
      <c r="AV1046" s="3"/>
      <c r="AW1046" s="3"/>
      <c r="AX1046" s="3"/>
      <c r="AY1046" s="3"/>
      <c r="AZ1046" s="3"/>
      <c r="BA1046" s="3"/>
      <c r="BB1046" s="3"/>
      <c r="BC1046" s="3"/>
      <c r="BD1046" s="3"/>
      <c r="BE1046" s="3"/>
      <c r="BF1046" s="3"/>
      <c r="BG1046" s="3"/>
      <c r="BH1046" s="3"/>
      <c r="BI1046" s="3"/>
      <c r="BJ1046" s="3"/>
      <c r="BK1046" s="3"/>
      <c r="BL1046" s="3"/>
      <c r="BM1046" s="3"/>
      <c r="BN1046" s="3"/>
      <c r="BO1046" s="3"/>
      <c r="BP1046" s="3"/>
      <c r="BQ1046" s="3"/>
      <c r="BR1046" s="3"/>
      <c r="BS1046" s="3"/>
      <c r="BT1046" s="3"/>
      <c r="BU1046" s="3"/>
      <c r="BV1046" s="3"/>
      <c r="BW1046" s="3"/>
      <c r="BX1046" s="3"/>
      <c r="BY1046" s="3"/>
      <c r="BZ1046" s="3"/>
      <c r="CA1046" s="3"/>
      <c r="CB1046" s="3"/>
      <c r="CC1046" s="3"/>
      <c r="CD1046" s="3"/>
      <c r="CE1046" s="3"/>
      <c r="CF1046" s="3"/>
      <c r="CG1046" s="3"/>
      <c r="CH1046" s="3"/>
      <c r="CI1046" s="3"/>
      <c r="CJ1046" s="3"/>
      <c r="CK1046" s="3"/>
      <c r="CL1046" s="3"/>
      <c r="CM1046" s="3"/>
      <c r="CN1046" s="3"/>
    </row>
    <row r="1047" spans="1:92" x14ac:dyDescent="0.3">
      <c r="A1047" s="13"/>
      <c r="B1047" s="3"/>
      <c r="C1047" s="3"/>
      <c r="D1047" s="3"/>
      <c r="E1047" s="3"/>
      <c r="F1047" s="3"/>
      <c r="G1047" s="3"/>
      <c r="H1047" s="3"/>
      <c r="I1047" s="3"/>
      <c r="J1047" s="1"/>
      <c r="K1047" s="3"/>
      <c r="L1047" s="3"/>
      <c r="M1047" s="3"/>
      <c r="N1047" s="3"/>
      <c r="O1047" s="3"/>
      <c r="P1047" s="3"/>
      <c r="Q1047" s="3"/>
      <c r="R1047" s="3"/>
      <c r="S1047" s="3"/>
      <c r="T1047" s="3"/>
      <c r="U1047" s="3"/>
      <c r="V1047" s="3"/>
      <c r="W1047" s="3"/>
      <c r="X1047" s="3"/>
      <c r="Y1047" s="3"/>
      <c r="Z1047" s="3"/>
      <c r="AA1047" s="3"/>
      <c r="AB1047" s="3"/>
      <c r="AC1047" s="3"/>
      <c r="AD1047" s="3"/>
      <c r="AE1047" s="3"/>
      <c r="AF1047" s="3"/>
      <c r="AG1047" s="3"/>
      <c r="AH1047" s="3"/>
      <c r="AI1047" s="3"/>
      <c r="AJ1047" s="3"/>
      <c r="AK1047" s="3"/>
      <c r="AL1047" s="3"/>
      <c r="AM1047" s="3"/>
      <c r="AN1047" s="3"/>
      <c r="AO1047" s="3"/>
      <c r="AP1047" s="3"/>
      <c r="AQ1047" s="3"/>
      <c r="AR1047" s="3"/>
      <c r="AS1047" s="3"/>
      <c r="AT1047" s="3"/>
      <c r="AU1047" s="3"/>
      <c r="AV1047" s="3"/>
      <c r="AW1047" s="3"/>
      <c r="AX1047" s="3"/>
      <c r="AY1047" s="3"/>
      <c r="AZ1047" s="3"/>
      <c r="BA1047" s="3"/>
      <c r="BB1047" s="3"/>
      <c r="BC1047" s="3"/>
      <c r="BD1047" s="3"/>
      <c r="BE1047" s="3"/>
      <c r="BF1047" s="3"/>
      <c r="BG1047" s="3"/>
      <c r="BH1047" s="3"/>
      <c r="BI1047" s="3"/>
      <c r="BJ1047" s="3"/>
      <c r="BK1047" s="3"/>
      <c r="BL1047" s="3"/>
      <c r="BM1047" s="3"/>
      <c r="BN1047" s="3"/>
      <c r="BO1047" s="3"/>
      <c r="BP1047" s="3"/>
      <c r="BQ1047" s="3"/>
      <c r="BR1047" s="3"/>
      <c r="BS1047" s="3"/>
      <c r="BT1047" s="3"/>
      <c r="BU1047" s="3"/>
      <c r="BV1047" s="3"/>
      <c r="BW1047" s="3"/>
      <c r="BX1047" s="3"/>
      <c r="BY1047" s="3"/>
      <c r="BZ1047" s="3"/>
      <c r="CA1047" s="3"/>
      <c r="CB1047" s="3"/>
      <c r="CC1047" s="3"/>
      <c r="CD1047" s="3"/>
      <c r="CE1047" s="3"/>
      <c r="CF1047" s="3"/>
      <c r="CG1047" s="3"/>
      <c r="CH1047" s="3"/>
      <c r="CI1047" s="3"/>
      <c r="CJ1047" s="3"/>
      <c r="CK1047" s="3"/>
      <c r="CL1047" s="3"/>
      <c r="CM1047" s="3"/>
      <c r="CN1047" s="3"/>
    </row>
    <row r="1048" spans="1:92" x14ac:dyDescent="0.3">
      <c r="A1048" s="13"/>
      <c r="B1048" s="3"/>
      <c r="C1048" s="3"/>
      <c r="D1048" s="3"/>
      <c r="E1048" s="3"/>
      <c r="F1048" s="3"/>
      <c r="G1048" s="3"/>
      <c r="H1048" s="3"/>
      <c r="I1048" s="3"/>
      <c r="J1048" s="1"/>
      <c r="K1048" s="3"/>
      <c r="L1048" s="3"/>
      <c r="M1048" s="3"/>
      <c r="N1048" s="3"/>
      <c r="O1048" s="3"/>
      <c r="P1048" s="3"/>
      <c r="Q1048" s="3"/>
      <c r="R1048" s="3"/>
      <c r="S1048" s="3"/>
      <c r="T1048" s="3"/>
      <c r="U1048" s="3"/>
      <c r="V1048" s="3"/>
      <c r="W1048" s="3"/>
      <c r="X1048" s="3"/>
      <c r="Y1048" s="3"/>
      <c r="Z1048" s="3"/>
      <c r="AA1048" s="3"/>
      <c r="AB1048" s="3"/>
      <c r="AC1048" s="3"/>
      <c r="AD1048" s="3"/>
      <c r="AE1048" s="3"/>
      <c r="AF1048" s="3"/>
      <c r="AG1048" s="3"/>
      <c r="AH1048" s="3"/>
      <c r="AI1048" s="3"/>
      <c r="AJ1048" s="3"/>
      <c r="AK1048" s="3"/>
      <c r="AL1048" s="3"/>
      <c r="AM1048" s="3"/>
      <c r="AN1048" s="3"/>
      <c r="AO1048" s="3"/>
      <c r="AP1048" s="3"/>
      <c r="AQ1048" s="3"/>
      <c r="AR1048" s="3"/>
      <c r="AS1048" s="3"/>
      <c r="AT1048" s="3"/>
      <c r="AU1048" s="3"/>
      <c r="AV1048" s="3"/>
      <c r="AW1048" s="3"/>
      <c r="AX1048" s="3"/>
      <c r="AY1048" s="3"/>
      <c r="AZ1048" s="3"/>
      <c r="BA1048" s="3"/>
      <c r="BB1048" s="3"/>
      <c r="BC1048" s="3"/>
      <c r="BD1048" s="3"/>
      <c r="BE1048" s="3"/>
      <c r="BF1048" s="3"/>
      <c r="BG1048" s="3"/>
      <c r="BH1048" s="3"/>
      <c r="BI1048" s="3"/>
      <c r="BJ1048" s="3"/>
      <c r="BK1048" s="3"/>
      <c r="BL1048" s="3"/>
      <c r="BM1048" s="3"/>
      <c r="BN1048" s="3"/>
      <c r="BO1048" s="3"/>
      <c r="BP1048" s="3"/>
      <c r="BQ1048" s="3"/>
      <c r="BR1048" s="3"/>
      <c r="BS1048" s="3"/>
      <c r="BT1048" s="3"/>
      <c r="BU1048" s="3"/>
      <c r="BV1048" s="3"/>
      <c r="BW1048" s="3"/>
      <c r="BX1048" s="3"/>
      <c r="BY1048" s="3"/>
      <c r="BZ1048" s="3"/>
      <c r="CA1048" s="3"/>
      <c r="CB1048" s="3"/>
      <c r="CC1048" s="3"/>
      <c r="CD1048" s="3"/>
      <c r="CE1048" s="3"/>
      <c r="CF1048" s="3"/>
      <c r="CG1048" s="3"/>
      <c r="CH1048" s="3"/>
      <c r="CI1048" s="3"/>
      <c r="CJ1048" s="3"/>
      <c r="CK1048" s="3"/>
      <c r="CL1048" s="3"/>
      <c r="CM1048" s="3"/>
      <c r="CN1048" s="3"/>
    </row>
    <row r="1049" spans="1:92" x14ac:dyDescent="0.3">
      <c r="A1049" s="13"/>
      <c r="B1049" s="3"/>
      <c r="C1049" s="3"/>
      <c r="D1049" s="3"/>
      <c r="E1049" s="3"/>
      <c r="F1049" s="3"/>
      <c r="G1049" s="3"/>
      <c r="H1049" s="3"/>
      <c r="I1049" s="3"/>
      <c r="J1049" s="1"/>
      <c r="K1049" s="3"/>
      <c r="L1049" s="3"/>
      <c r="M1049" s="3"/>
      <c r="N1049" s="3"/>
      <c r="O1049" s="3"/>
      <c r="P1049" s="3"/>
      <c r="Q1049" s="3"/>
      <c r="R1049" s="3"/>
      <c r="S1049" s="3"/>
      <c r="T1049" s="3"/>
      <c r="U1049" s="3"/>
      <c r="V1049" s="3"/>
      <c r="W1049" s="3"/>
      <c r="X1049" s="3"/>
      <c r="Y1049" s="3"/>
      <c r="Z1049" s="3"/>
      <c r="AA1049" s="3"/>
      <c r="AB1049" s="3"/>
      <c r="AC1049" s="3"/>
      <c r="AD1049" s="3"/>
      <c r="AE1049" s="3"/>
      <c r="AF1049" s="3"/>
      <c r="AG1049" s="3"/>
      <c r="AH1049" s="3"/>
      <c r="AI1049" s="3"/>
      <c r="AJ1049" s="3"/>
      <c r="AK1049" s="3"/>
      <c r="AL1049" s="3"/>
      <c r="AM1049" s="3"/>
      <c r="AN1049" s="3"/>
      <c r="AO1049" s="3"/>
      <c r="AP1049" s="3"/>
      <c r="AQ1049" s="3"/>
      <c r="AR1049" s="3"/>
      <c r="AS1049" s="3"/>
      <c r="AT1049" s="3"/>
      <c r="AU1049" s="3"/>
      <c r="AV1049" s="3"/>
      <c r="AW1049" s="3"/>
      <c r="AX1049" s="3"/>
      <c r="AY1049" s="3"/>
      <c r="AZ1049" s="3"/>
      <c r="BA1049" s="3"/>
      <c r="BB1049" s="3"/>
      <c r="BC1049" s="3"/>
      <c r="BD1049" s="3"/>
      <c r="BE1049" s="3"/>
      <c r="BF1049" s="3"/>
      <c r="BG1049" s="3"/>
      <c r="BH1049" s="3"/>
      <c r="BI1049" s="3"/>
      <c r="BJ1049" s="3"/>
      <c r="BK1049" s="3"/>
      <c r="BL1049" s="3"/>
      <c r="BM1049" s="3"/>
      <c r="BN1049" s="3"/>
      <c r="BO1049" s="3"/>
      <c r="BP1049" s="3"/>
      <c r="BQ1049" s="3"/>
      <c r="BR1049" s="3"/>
      <c r="BS1049" s="3"/>
      <c r="BT1049" s="3"/>
      <c r="BU1049" s="3"/>
      <c r="BV1049" s="3"/>
      <c r="BW1049" s="3"/>
      <c r="BX1049" s="3"/>
      <c r="BY1049" s="3"/>
      <c r="BZ1049" s="3"/>
      <c r="CA1049" s="3"/>
      <c r="CB1049" s="3"/>
      <c r="CC1049" s="3"/>
      <c r="CD1049" s="3"/>
      <c r="CE1049" s="3"/>
      <c r="CF1049" s="3"/>
      <c r="CG1049" s="3"/>
      <c r="CH1049" s="3"/>
      <c r="CI1049" s="3"/>
      <c r="CJ1049" s="3"/>
      <c r="CK1049" s="3"/>
      <c r="CL1049" s="3"/>
      <c r="CM1049" s="3"/>
      <c r="CN1049" s="3"/>
    </row>
    <row r="1050" spans="1:92" x14ac:dyDescent="0.3">
      <c r="A1050" s="13"/>
      <c r="B1050" s="3"/>
      <c r="C1050" s="3"/>
      <c r="D1050" s="3"/>
      <c r="E1050" s="3"/>
      <c r="F1050" s="3"/>
      <c r="G1050" s="3"/>
      <c r="H1050" s="3"/>
      <c r="I1050" s="3"/>
      <c r="J1050" s="1"/>
      <c r="K1050" s="3"/>
      <c r="L1050" s="3"/>
      <c r="M1050" s="3"/>
      <c r="N1050" s="3"/>
      <c r="O1050" s="3"/>
      <c r="P1050" s="3"/>
      <c r="Q1050" s="3"/>
      <c r="R1050" s="3"/>
      <c r="S1050" s="3"/>
      <c r="T1050" s="3"/>
      <c r="U1050" s="3"/>
      <c r="V1050" s="3"/>
      <c r="W1050" s="3"/>
      <c r="X1050" s="3"/>
      <c r="Y1050" s="3"/>
      <c r="Z1050" s="3"/>
      <c r="AA1050" s="3"/>
      <c r="AB1050" s="3"/>
      <c r="AC1050" s="3"/>
      <c r="AD1050" s="3"/>
      <c r="AE1050" s="3"/>
      <c r="AF1050" s="3"/>
      <c r="AG1050" s="3"/>
      <c r="AH1050" s="3"/>
      <c r="AI1050" s="3"/>
      <c r="AJ1050" s="3"/>
      <c r="AK1050" s="3"/>
      <c r="AL1050" s="3"/>
      <c r="AM1050" s="3"/>
      <c r="AN1050" s="3"/>
      <c r="AO1050" s="3"/>
      <c r="AP1050" s="3"/>
      <c r="AQ1050" s="3"/>
      <c r="AR1050" s="3"/>
      <c r="AS1050" s="3"/>
      <c r="AT1050" s="3"/>
      <c r="AU1050" s="3"/>
      <c r="AV1050" s="3"/>
      <c r="AW1050" s="3"/>
      <c r="AX1050" s="3"/>
      <c r="AY1050" s="3"/>
      <c r="AZ1050" s="3"/>
      <c r="BA1050" s="3"/>
      <c r="BB1050" s="3"/>
      <c r="BC1050" s="3"/>
      <c r="BD1050" s="3"/>
      <c r="BE1050" s="3"/>
      <c r="BF1050" s="3"/>
      <c r="BG1050" s="3"/>
      <c r="BH1050" s="3"/>
      <c r="BI1050" s="3"/>
      <c r="BJ1050" s="3"/>
      <c r="BK1050" s="3"/>
      <c r="BL1050" s="3"/>
      <c r="BM1050" s="3"/>
      <c r="BN1050" s="3"/>
      <c r="BO1050" s="3"/>
      <c r="BP1050" s="3"/>
      <c r="BQ1050" s="3"/>
      <c r="BR1050" s="3"/>
      <c r="BS1050" s="3"/>
      <c r="BT1050" s="3"/>
      <c r="BU1050" s="3"/>
      <c r="BV1050" s="3"/>
      <c r="BW1050" s="3"/>
      <c r="BX1050" s="3"/>
      <c r="BY1050" s="3"/>
      <c r="BZ1050" s="3"/>
      <c r="CA1050" s="3"/>
      <c r="CB1050" s="3"/>
      <c r="CC1050" s="3"/>
      <c r="CD1050" s="3"/>
      <c r="CE1050" s="3"/>
      <c r="CF1050" s="3"/>
      <c r="CG1050" s="3"/>
      <c r="CH1050" s="3"/>
      <c r="CI1050" s="3"/>
      <c r="CJ1050" s="3"/>
      <c r="CK1050" s="3"/>
      <c r="CL1050" s="3"/>
      <c r="CM1050" s="3"/>
      <c r="CN1050" s="3"/>
    </row>
    <row r="1051" spans="1:92" x14ac:dyDescent="0.3">
      <c r="A1051" s="13"/>
      <c r="B1051" s="3"/>
      <c r="C1051" s="3"/>
      <c r="D1051" s="3"/>
      <c r="E1051" s="3"/>
      <c r="F1051" s="3"/>
      <c r="G1051" s="3"/>
      <c r="H1051" s="3"/>
      <c r="I1051" s="3"/>
      <c r="J1051" s="1"/>
      <c r="K1051" s="3"/>
      <c r="L1051" s="3"/>
      <c r="M1051" s="3"/>
      <c r="N1051" s="3"/>
      <c r="O1051" s="3"/>
      <c r="P1051" s="3"/>
      <c r="Q1051" s="3"/>
      <c r="R1051" s="3"/>
      <c r="S1051" s="3"/>
      <c r="T1051" s="3"/>
      <c r="U1051" s="3"/>
      <c r="V1051" s="3"/>
      <c r="W1051" s="3"/>
      <c r="X1051" s="3"/>
      <c r="Y1051" s="3"/>
      <c r="Z1051" s="3"/>
      <c r="AA1051" s="3"/>
      <c r="AB1051" s="3"/>
      <c r="AC1051" s="3"/>
      <c r="AD1051" s="3"/>
      <c r="AE1051" s="3"/>
      <c r="AF1051" s="3"/>
      <c r="AG1051" s="3"/>
      <c r="AH1051" s="3"/>
      <c r="AI1051" s="3"/>
      <c r="AJ1051" s="3"/>
      <c r="AK1051" s="3"/>
      <c r="AL1051" s="3"/>
      <c r="AM1051" s="3"/>
      <c r="AN1051" s="3"/>
      <c r="AO1051" s="3"/>
      <c r="AP1051" s="3"/>
      <c r="AQ1051" s="3"/>
      <c r="AR1051" s="3"/>
      <c r="AS1051" s="3"/>
      <c r="AT1051" s="3"/>
      <c r="AU1051" s="3"/>
      <c r="AV1051" s="3"/>
      <c r="AW1051" s="3"/>
      <c r="AX1051" s="3"/>
      <c r="AY1051" s="3"/>
      <c r="AZ1051" s="3"/>
      <c r="BA1051" s="3"/>
      <c r="BB1051" s="3"/>
      <c r="BC1051" s="3"/>
      <c r="BD1051" s="3"/>
      <c r="BE1051" s="3"/>
      <c r="BF1051" s="3"/>
      <c r="BG1051" s="3"/>
      <c r="BH1051" s="3"/>
      <c r="BI1051" s="3"/>
      <c r="BJ1051" s="3"/>
      <c r="BK1051" s="3"/>
      <c r="BL1051" s="3"/>
      <c r="BM1051" s="3"/>
      <c r="BN1051" s="3"/>
      <c r="BO1051" s="3"/>
      <c r="BP1051" s="3"/>
      <c r="BQ1051" s="3"/>
      <c r="BR1051" s="3"/>
      <c r="BS1051" s="3"/>
      <c r="BT1051" s="3"/>
      <c r="BU1051" s="3"/>
      <c r="BV1051" s="3"/>
      <c r="BW1051" s="3"/>
      <c r="BX1051" s="3"/>
      <c r="BY1051" s="3"/>
      <c r="BZ1051" s="3"/>
      <c r="CA1051" s="3"/>
      <c r="CB1051" s="3"/>
      <c r="CC1051" s="3"/>
      <c r="CD1051" s="3"/>
      <c r="CE1051" s="3"/>
      <c r="CF1051" s="3"/>
      <c r="CG1051" s="3"/>
      <c r="CH1051" s="3"/>
      <c r="CI1051" s="3"/>
      <c r="CJ1051" s="3"/>
      <c r="CK1051" s="3"/>
      <c r="CL1051" s="3"/>
      <c r="CM1051" s="3"/>
      <c r="CN1051" s="3"/>
    </row>
    <row r="1052" spans="1:92" x14ac:dyDescent="0.3">
      <c r="A1052" s="13"/>
      <c r="B1052" s="3"/>
      <c r="C1052" s="3"/>
      <c r="D1052" s="3"/>
      <c r="E1052" s="3"/>
      <c r="F1052" s="3"/>
      <c r="G1052" s="3"/>
      <c r="H1052" s="3"/>
      <c r="I1052" s="3"/>
      <c r="J1052" s="1"/>
      <c r="K1052" s="3"/>
      <c r="L1052" s="3"/>
      <c r="M1052" s="3"/>
      <c r="N1052" s="3"/>
      <c r="O1052" s="3"/>
      <c r="P1052" s="3"/>
      <c r="Q1052" s="3"/>
      <c r="R1052" s="3"/>
      <c r="S1052" s="3"/>
      <c r="T1052" s="3"/>
      <c r="U1052" s="3"/>
      <c r="V1052" s="3"/>
      <c r="W1052" s="3"/>
      <c r="X1052" s="3"/>
      <c r="Y1052" s="3"/>
      <c r="Z1052" s="3"/>
      <c r="AA1052" s="3"/>
      <c r="AB1052" s="3"/>
      <c r="AC1052" s="3"/>
      <c r="AD1052" s="3"/>
      <c r="AE1052" s="3"/>
      <c r="AF1052" s="3"/>
      <c r="AG1052" s="3"/>
      <c r="AH1052" s="3"/>
      <c r="AI1052" s="3"/>
      <c r="AJ1052" s="3"/>
      <c r="AK1052" s="3"/>
      <c r="AL1052" s="3"/>
      <c r="AM1052" s="3"/>
      <c r="AN1052" s="3"/>
      <c r="AO1052" s="3"/>
      <c r="AP1052" s="3"/>
      <c r="AQ1052" s="3"/>
      <c r="AR1052" s="3"/>
      <c r="AS1052" s="3"/>
      <c r="AT1052" s="3"/>
      <c r="AU1052" s="3"/>
      <c r="AV1052" s="3"/>
      <c r="AW1052" s="3"/>
      <c r="AX1052" s="3"/>
      <c r="AY1052" s="3"/>
      <c r="AZ1052" s="3"/>
      <c r="BA1052" s="3"/>
      <c r="BB1052" s="3"/>
      <c r="BC1052" s="3"/>
      <c r="BD1052" s="3"/>
      <c r="BE1052" s="3"/>
      <c r="BF1052" s="3"/>
      <c r="BG1052" s="3"/>
      <c r="BH1052" s="3"/>
      <c r="BI1052" s="3"/>
      <c r="BJ1052" s="3"/>
      <c r="BK1052" s="3"/>
      <c r="BL1052" s="3"/>
      <c r="BM1052" s="3"/>
      <c r="BN1052" s="3"/>
      <c r="BO1052" s="3"/>
      <c r="BP1052" s="3"/>
      <c r="BQ1052" s="3"/>
      <c r="BR1052" s="3"/>
      <c r="BS1052" s="3"/>
      <c r="BT1052" s="3"/>
      <c r="BU1052" s="3"/>
      <c r="BV1052" s="3"/>
      <c r="BW1052" s="3"/>
      <c r="BX1052" s="3"/>
      <c r="BY1052" s="3"/>
      <c r="BZ1052" s="3"/>
      <c r="CA1052" s="3"/>
      <c r="CB1052" s="3"/>
      <c r="CC1052" s="3"/>
      <c r="CD1052" s="3"/>
      <c r="CE1052" s="3"/>
      <c r="CF1052" s="3"/>
      <c r="CG1052" s="3"/>
      <c r="CH1052" s="3"/>
      <c r="CI1052" s="3"/>
      <c r="CJ1052" s="3"/>
      <c r="CK1052" s="3"/>
      <c r="CL1052" s="3"/>
      <c r="CM1052" s="3"/>
      <c r="CN1052" s="3"/>
    </row>
    <row r="1053" spans="1:92" x14ac:dyDescent="0.3">
      <c r="A1053" s="13"/>
      <c r="B1053" s="3"/>
      <c r="C1053" s="3"/>
      <c r="D1053" s="3"/>
      <c r="E1053" s="3"/>
      <c r="F1053" s="3"/>
      <c r="G1053" s="3"/>
      <c r="H1053" s="3"/>
      <c r="I1053" s="3"/>
      <c r="J1053" s="1"/>
      <c r="K1053" s="3"/>
      <c r="L1053" s="3"/>
      <c r="M1053" s="3"/>
      <c r="N1053" s="3"/>
      <c r="O1053" s="3"/>
      <c r="P1053" s="3"/>
      <c r="Q1053" s="3"/>
      <c r="R1053" s="3"/>
      <c r="S1053" s="3"/>
      <c r="T1053" s="3"/>
      <c r="U1053" s="3"/>
      <c r="V1053" s="3"/>
      <c r="W1053" s="3"/>
      <c r="X1053" s="3"/>
      <c r="Y1053" s="3"/>
      <c r="Z1053" s="3"/>
      <c r="AA1053" s="3"/>
      <c r="AB1053" s="3"/>
      <c r="AC1053" s="3"/>
      <c r="AD1053" s="3"/>
      <c r="AE1053" s="3"/>
      <c r="AF1053" s="3"/>
      <c r="AG1053" s="3"/>
      <c r="AH1053" s="3"/>
      <c r="AI1053" s="3"/>
      <c r="AJ1053" s="3"/>
      <c r="AK1053" s="3"/>
      <c r="AL1053" s="3"/>
      <c r="AM1053" s="3"/>
      <c r="AN1053" s="3"/>
      <c r="AO1053" s="3"/>
      <c r="AP1053" s="3"/>
      <c r="AQ1053" s="3"/>
      <c r="AR1053" s="3"/>
      <c r="AS1053" s="3"/>
      <c r="AT1053" s="3"/>
      <c r="AU1053" s="3"/>
      <c r="AV1053" s="3"/>
      <c r="AW1053" s="3"/>
      <c r="AX1053" s="3"/>
      <c r="AY1053" s="3"/>
      <c r="AZ1053" s="3"/>
      <c r="BA1053" s="3"/>
      <c r="BB1053" s="3"/>
      <c r="BC1053" s="3"/>
      <c r="BD1053" s="3"/>
      <c r="BE1053" s="3"/>
      <c r="BF1053" s="3"/>
      <c r="BG1053" s="3"/>
      <c r="BH1053" s="3"/>
      <c r="BI1053" s="3"/>
      <c r="BJ1053" s="3"/>
      <c r="BK1053" s="3"/>
      <c r="BL1053" s="3"/>
      <c r="BM1053" s="3"/>
      <c r="BN1053" s="3"/>
      <c r="BO1053" s="3"/>
      <c r="BP1053" s="3"/>
      <c r="BQ1053" s="3"/>
      <c r="BR1053" s="3"/>
      <c r="BS1053" s="3"/>
      <c r="BT1053" s="3"/>
      <c r="BU1053" s="3"/>
      <c r="BV1053" s="3"/>
      <c r="BW1053" s="3"/>
      <c r="BX1053" s="3"/>
      <c r="BY1053" s="3"/>
      <c r="BZ1053" s="3"/>
      <c r="CA1053" s="3"/>
      <c r="CB1053" s="3"/>
      <c r="CC1053" s="3"/>
      <c r="CD1053" s="3"/>
      <c r="CE1053" s="3"/>
      <c r="CF1053" s="3"/>
      <c r="CG1053" s="3"/>
      <c r="CH1053" s="3"/>
      <c r="CI1053" s="3"/>
      <c r="CJ1053" s="3"/>
      <c r="CK1053" s="3"/>
      <c r="CL1053" s="3"/>
      <c r="CM1053" s="3"/>
      <c r="CN1053" s="3"/>
    </row>
    <row r="1054" spans="1:92" x14ac:dyDescent="0.3">
      <c r="A1054" s="13"/>
      <c r="B1054" s="3"/>
      <c r="C1054" s="3"/>
      <c r="D1054" s="3"/>
      <c r="E1054" s="3"/>
      <c r="F1054" s="3"/>
      <c r="G1054" s="3"/>
      <c r="H1054" s="3"/>
      <c r="I1054" s="3"/>
      <c r="J1054" s="1"/>
      <c r="K1054" s="3"/>
      <c r="L1054" s="3"/>
      <c r="M1054" s="3"/>
      <c r="N1054" s="3"/>
      <c r="O1054" s="3"/>
      <c r="P1054" s="3"/>
      <c r="Q1054" s="3"/>
      <c r="R1054" s="3"/>
      <c r="S1054" s="3"/>
      <c r="T1054" s="3"/>
      <c r="U1054" s="3"/>
      <c r="V1054" s="3"/>
      <c r="W1054" s="3"/>
      <c r="X1054" s="3"/>
      <c r="Y1054" s="3"/>
      <c r="Z1054" s="3"/>
      <c r="AA1054" s="3"/>
      <c r="AB1054" s="3"/>
      <c r="AC1054" s="3"/>
      <c r="AD1054" s="3"/>
      <c r="AE1054" s="3"/>
      <c r="AF1054" s="3"/>
      <c r="AG1054" s="3"/>
      <c r="AH1054" s="3"/>
      <c r="AI1054" s="3"/>
      <c r="AJ1054" s="3"/>
      <c r="AK1054" s="3"/>
      <c r="AL1054" s="3"/>
      <c r="AM1054" s="3"/>
      <c r="AN1054" s="3"/>
      <c r="AO1054" s="3"/>
      <c r="AP1054" s="3"/>
      <c r="AQ1054" s="3"/>
      <c r="AR1054" s="3"/>
      <c r="AS1054" s="3"/>
      <c r="AT1054" s="3"/>
      <c r="AU1054" s="3"/>
      <c r="AV1054" s="3"/>
      <c r="AW1054" s="3"/>
      <c r="AX1054" s="3"/>
      <c r="AY1054" s="3"/>
      <c r="AZ1054" s="3"/>
      <c r="BA1054" s="3"/>
      <c r="BB1054" s="3"/>
      <c r="BC1054" s="3"/>
      <c r="BD1054" s="3"/>
      <c r="BE1054" s="3"/>
      <c r="BF1054" s="3"/>
      <c r="BG1054" s="3"/>
      <c r="BH1054" s="3"/>
      <c r="BI1054" s="3"/>
      <c r="BJ1054" s="3"/>
      <c r="BK1054" s="3"/>
      <c r="BL1054" s="3"/>
      <c r="BM1054" s="3"/>
      <c r="BN1054" s="3"/>
      <c r="BO1054" s="3"/>
      <c r="BP1054" s="3"/>
      <c r="BQ1054" s="3"/>
      <c r="BR1054" s="3"/>
      <c r="BS1054" s="3"/>
      <c r="BT1054" s="3"/>
      <c r="BU1054" s="3"/>
      <c r="BV1054" s="3"/>
      <c r="BW1054" s="3"/>
      <c r="BX1054" s="3"/>
      <c r="BY1054" s="3"/>
      <c r="BZ1054" s="3"/>
      <c r="CA1054" s="3"/>
      <c r="CB1054" s="3"/>
      <c r="CC1054" s="3"/>
      <c r="CD1054" s="3"/>
      <c r="CE1054" s="3"/>
      <c r="CF1054" s="3"/>
      <c r="CG1054" s="3"/>
      <c r="CH1054" s="3"/>
      <c r="CI1054" s="3"/>
      <c r="CJ1054" s="3"/>
      <c r="CK1054" s="3"/>
      <c r="CL1054" s="3"/>
      <c r="CM1054" s="3"/>
      <c r="CN1054" s="3"/>
    </row>
    <row r="1055" spans="1:92" x14ac:dyDescent="0.3">
      <c r="A1055" s="13"/>
      <c r="B1055" s="3"/>
      <c r="C1055" s="3"/>
      <c r="D1055" s="3"/>
      <c r="E1055" s="3"/>
      <c r="F1055" s="3"/>
      <c r="G1055" s="3"/>
      <c r="H1055" s="3"/>
      <c r="I1055" s="3"/>
      <c r="J1055" s="1"/>
      <c r="K1055" s="3"/>
      <c r="L1055" s="3"/>
      <c r="M1055" s="3"/>
      <c r="N1055" s="3"/>
      <c r="O1055" s="3"/>
      <c r="P1055" s="3"/>
      <c r="Q1055" s="3"/>
      <c r="R1055" s="3"/>
      <c r="S1055" s="3"/>
      <c r="T1055" s="3"/>
      <c r="U1055" s="3"/>
      <c r="V1055" s="3"/>
      <c r="W1055" s="3"/>
      <c r="X1055" s="3"/>
      <c r="Y1055" s="3"/>
      <c r="Z1055" s="3"/>
      <c r="AA1055" s="3"/>
      <c r="AB1055" s="3"/>
      <c r="AC1055" s="3"/>
      <c r="AD1055" s="3"/>
      <c r="AE1055" s="3"/>
      <c r="AF1055" s="3"/>
      <c r="AG1055" s="3"/>
      <c r="AH1055" s="3"/>
      <c r="AI1055" s="3"/>
      <c r="AJ1055" s="3"/>
      <c r="AK1055" s="3"/>
      <c r="AL1055" s="3"/>
      <c r="AM1055" s="3"/>
      <c r="AN1055" s="3"/>
      <c r="AO1055" s="3"/>
      <c r="AP1055" s="3"/>
      <c r="AQ1055" s="3"/>
      <c r="AR1055" s="3"/>
      <c r="AS1055" s="3"/>
      <c r="AT1055" s="3"/>
      <c r="AU1055" s="3"/>
      <c r="AV1055" s="3"/>
      <c r="AW1055" s="3"/>
      <c r="AX1055" s="3"/>
      <c r="AY1055" s="3"/>
      <c r="AZ1055" s="3"/>
      <c r="BA1055" s="3"/>
      <c r="BB1055" s="3"/>
      <c r="BC1055" s="3"/>
      <c r="BD1055" s="3"/>
      <c r="BE1055" s="3"/>
      <c r="BF1055" s="3"/>
      <c r="BG1055" s="3"/>
      <c r="BH1055" s="3"/>
      <c r="BI1055" s="3"/>
      <c r="BJ1055" s="3"/>
      <c r="BK1055" s="3"/>
      <c r="BL1055" s="3"/>
      <c r="BM1055" s="3"/>
      <c r="BN1055" s="3"/>
      <c r="BO1055" s="3"/>
      <c r="BP1055" s="3"/>
      <c r="BQ1055" s="3"/>
      <c r="BR1055" s="3"/>
      <c r="BS1055" s="3"/>
      <c r="BT1055" s="3"/>
      <c r="BU1055" s="3"/>
      <c r="BV1055" s="3"/>
      <c r="BW1055" s="3"/>
      <c r="BX1055" s="3"/>
      <c r="BY1055" s="3"/>
      <c r="BZ1055" s="3"/>
      <c r="CA1055" s="3"/>
      <c r="CB1055" s="3"/>
      <c r="CC1055" s="3"/>
      <c r="CD1055" s="3"/>
      <c r="CE1055" s="3"/>
      <c r="CF1055" s="3"/>
      <c r="CG1055" s="3"/>
      <c r="CH1055" s="3"/>
      <c r="CI1055" s="3"/>
      <c r="CJ1055" s="3"/>
      <c r="CK1055" s="3"/>
      <c r="CL1055" s="3"/>
      <c r="CM1055" s="3"/>
      <c r="CN1055" s="3"/>
    </row>
    <row r="1056" spans="1:92" x14ac:dyDescent="0.3">
      <c r="A1056" s="13"/>
      <c r="B1056" s="3"/>
      <c r="C1056" s="3"/>
      <c r="D1056" s="3"/>
      <c r="E1056" s="3"/>
      <c r="F1056" s="3"/>
      <c r="G1056" s="3"/>
      <c r="H1056" s="3"/>
      <c r="I1056" s="3"/>
      <c r="J1056" s="1"/>
      <c r="K1056" s="3"/>
      <c r="L1056" s="3"/>
      <c r="M1056" s="3"/>
      <c r="N1056" s="3"/>
      <c r="O1056" s="3"/>
      <c r="P1056" s="3"/>
      <c r="Q1056" s="3"/>
      <c r="R1056" s="3"/>
      <c r="S1056" s="3"/>
      <c r="T1056" s="3"/>
      <c r="U1056" s="3"/>
      <c r="V1056" s="3"/>
      <c r="W1056" s="3"/>
      <c r="X1056" s="3"/>
      <c r="Y1056" s="3"/>
      <c r="Z1056" s="3"/>
      <c r="AA1056" s="3"/>
      <c r="AB1056" s="3"/>
      <c r="AC1056" s="3"/>
      <c r="AD1056" s="3"/>
      <c r="AE1056" s="3"/>
      <c r="AF1056" s="3"/>
      <c r="AG1056" s="3"/>
      <c r="AH1056" s="3"/>
      <c r="AI1056" s="3"/>
      <c r="AJ1056" s="3"/>
      <c r="AK1056" s="3"/>
      <c r="AL1056" s="3"/>
      <c r="AM1056" s="3"/>
      <c r="AN1056" s="3"/>
      <c r="AO1056" s="3"/>
      <c r="AP1056" s="3"/>
      <c r="AQ1056" s="3"/>
      <c r="AR1056" s="3"/>
      <c r="AS1056" s="3"/>
      <c r="AT1056" s="3"/>
      <c r="AU1056" s="3"/>
      <c r="AV1056" s="3"/>
      <c r="AW1056" s="3"/>
      <c r="AX1056" s="3"/>
      <c r="AY1056" s="3"/>
      <c r="AZ1056" s="3"/>
      <c r="BA1056" s="3"/>
      <c r="BB1056" s="3"/>
      <c r="BC1056" s="3"/>
      <c r="BD1056" s="3"/>
      <c r="BE1056" s="3"/>
      <c r="BF1056" s="3"/>
      <c r="BG1056" s="3"/>
      <c r="BH1056" s="3"/>
      <c r="BI1056" s="3"/>
      <c r="BJ1056" s="3"/>
      <c r="BK1056" s="3"/>
      <c r="BL1056" s="3"/>
      <c r="BM1056" s="3"/>
      <c r="BN1056" s="3"/>
      <c r="BO1056" s="3"/>
      <c r="BP1056" s="3"/>
      <c r="BQ1056" s="3"/>
      <c r="BR1056" s="3"/>
      <c r="BS1056" s="3"/>
      <c r="BT1056" s="3"/>
      <c r="BU1056" s="3"/>
      <c r="BV1056" s="3"/>
      <c r="BW1056" s="3"/>
      <c r="BX1056" s="3"/>
      <c r="BY1056" s="3"/>
      <c r="BZ1056" s="3"/>
      <c r="CA1056" s="3"/>
      <c r="CB1056" s="3"/>
      <c r="CC1056" s="3"/>
      <c r="CD1056" s="3"/>
      <c r="CE1056" s="3"/>
      <c r="CF1056" s="3"/>
      <c r="CG1056" s="3"/>
      <c r="CH1056" s="3"/>
      <c r="CI1056" s="3"/>
      <c r="CJ1056" s="3"/>
      <c r="CK1056" s="3"/>
      <c r="CL1056" s="3"/>
      <c r="CM1056" s="3"/>
      <c r="CN1056" s="3"/>
    </row>
    <row r="1057" spans="1:92" x14ac:dyDescent="0.3">
      <c r="A1057" s="13"/>
      <c r="B1057" s="3"/>
      <c r="C1057" s="3"/>
      <c r="D1057" s="3"/>
      <c r="E1057" s="3"/>
      <c r="F1057" s="3"/>
      <c r="G1057" s="3"/>
      <c r="H1057" s="3"/>
      <c r="I1057" s="3"/>
      <c r="J1057" s="1"/>
      <c r="K1057" s="3"/>
      <c r="L1057" s="3"/>
      <c r="M1057" s="3"/>
      <c r="N1057" s="3"/>
      <c r="O1057" s="3"/>
      <c r="P1057" s="3"/>
      <c r="Q1057" s="3"/>
      <c r="R1057" s="3"/>
      <c r="S1057" s="3"/>
      <c r="T1057" s="3"/>
      <c r="U1057" s="3"/>
      <c r="V1057" s="3"/>
      <c r="W1057" s="3"/>
      <c r="X1057" s="3"/>
      <c r="Y1057" s="3"/>
      <c r="Z1057" s="3"/>
      <c r="AA1057" s="3"/>
      <c r="AB1057" s="3"/>
      <c r="AC1057" s="3"/>
      <c r="AD1057" s="3"/>
      <c r="AE1057" s="3"/>
      <c r="AF1057" s="3"/>
      <c r="AG1057" s="3"/>
      <c r="AH1057" s="3"/>
      <c r="AI1057" s="3"/>
      <c r="AJ1057" s="3"/>
      <c r="AK1057" s="3"/>
      <c r="AL1057" s="3"/>
      <c r="AM1057" s="3"/>
      <c r="AN1057" s="3"/>
      <c r="AO1057" s="3"/>
      <c r="AP1057" s="3"/>
      <c r="AQ1057" s="3"/>
      <c r="AR1057" s="3"/>
      <c r="AS1057" s="3"/>
      <c r="AT1057" s="3"/>
      <c r="AU1057" s="3"/>
      <c r="AV1057" s="3"/>
      <c r="AW1057" s="3"/>
      <c r="AX1057" s="3"/>
      <c r="AY1057" s="3"/>
      <c r="AZ1057" s="3"/>
      <c r="BA1057" s="3"/>
      <c r="BB1057" s="3"/>
      <c r="BC1057" s="3"/>
      <c r="BD1057" s="3"/>
      <c r="BE1057" s="3"/>
      <c r="BF1057" s="3"/>
      <c r="BG1057" s="3"/>
      <c r="BH1057" s="3"/>
      <c r="BI1057" s="3"/>
      <c r="BJ1057" s="3"/>
      <c r="BK1057" s="3"/>
      <c r="BL1057" s="3"/>
      <c r="BM1057" s="3"/>
      <c r="BN1057" s="3"/>
      <c r="BO1057" s="3"/>
      <c r="BP1057" s="3"/>
      <c r="BQ1057" s="3"/>
      <c r="BR1057" s="3"/>
      <c r="BS1057" s="3"/>
      <c r="BT1057" s="3"/>
      <c r="BU1057" s="3"/>
      <c r="BV1057" s="3"/>
      <c r="BW1057" s="3"/>
      <c r="BX1057" s="3"/>
      <c r="BY1057" s="3"/>
      <c r="BZ1057" s="3"/>
      <c r="CA1057" s="3"/>
      <c r="CB1057" s="3"/>
      <c r="CC1057" s="3"/>
      <c r="CD1057" s="3"/>
      <c r="CE1057" s="3"/>
      <c r="CF1057" s="3"/>
      <c r="CG1057" s="3"/>
      <c r="CH1057" s="3"/>
      <c r="CI1057" s="3"/>
      <c r="CJ1057" s="3"/>
      <c r="CK1057" s="3"/>
      <c r="CL1057" s="3"/>
      <c r="CM1057" s="3"/>
      <c r="CN1057" s="3"/>
    </row>
    <row r="1058" spans="1:92" x14ac:dyDescent="0.3">
      <c r="A1058" s="13"/>
      <c r="B1058" s="3"/>
      <c r="C1058" s="3"/>
      <c r="D1058" s="3"/>
      <c r="E1058" s="3"/>
      <c r="F1058" s="3"/>
      <c r="G1058" s="3"/>
      <c r="H1058" s="3"/>
      <c r="I1058" s="3"/>
      <c r="J1058" s="1"/>
      <c r="K1058" s="3"/>
      <c r="L1058" s="3"/>
      <c r="M1058" s="3"/>
      <c r="N1058" s="3"/>
      <c r="O1058" s="3"/>
      <c r="P1058" s="3"/>
      <c r="Q1058" s="3"/>
      <c r="R1058" s="3"/>
      <c r="S1058" s="3"/>
      <c r="T1058" s="3"/>
      <c r="U1058" s="3"/>
      <c r="V1058" s="3"/>
      <c r="W1058" s="3"/>
      <c r="X1058" s="3"/>
      <c r="Y1058" s="3"/>
      <c r="Z1058" s="3"/>
      <c r="AA1058" s="3"/>
      <c r="AB1058" s="3"/>
      <c r="AC1058" s="3"/>
      <c r="AD1058" s="3"/>
      <c r="AE1058" s="3"/>
      <c r="AF1058" s="3"/>
      <c r="AG1058" s="3"/>
      <c r="AH1058" s="3"/>
      <c r="AI1058" s="3"/>
      <c r="AJ1058" s="3"/>
      <c r="AK1058" s="3"/>
      <c r="AL1058" s="3"/>
      <c r="AM1058" s="3"/>
      <c r="AN1058" s="3"/>
      <c r="AO1058" s="3"/>
      <c r="AP1058" s="3"/>
      <c r="AQ1058" s="3"/>
      <c r="AR1058" s="3"/>
      <c r="AS1058" s="3"/>
      <c r="AT1058" s="3"/>
      <c r="AU1058" s="3"/>
      <c r="AV1058" s="3"/>
      <c r="AW1058" s="3"/>
      <c r="AX1058" s="3"/>
      <c r="AY1058" s="3"/>
      <c r="AZ1058" s="3"/>
      <c r="BA1058" s="3"/>
      <c r="BB1058" s="3"/>
      <c r="BC1058" s="3"/>
      <c r="BD1058" s="3"/>
      <c r="BE1058" s="3"/>
      <c r="BF1058" s="3"/>
      <c r="BG1058" s="3"/>
      <c r="BH1058" s="3"/>
      <c r="BI1058" s="3"/>
      <c r="BJ1058" s="3"/>
      <c r="BK1058" s="3"/>
      <c r="BL1058" s="3"/>
      <c r="BM1058" s="3"/>
      <c r="BN1058" s="3"/>
      <c r="BO1058" s="3"/>
      <c r="BP1058" s="3"/>
      <c r="BQ1058" s="3"/>
      <c r="BR1058" s="3"/>
      <c r="BS1058" s="3"/>
      <c r="BT1058" s="3"/>
      <c r="BU1058" s="3"/>
      <c r="BV1058" s="3"/>
      <c r="BW1058" s="3"/>
      <c r="BX1058" s="3"/>
      <c r="BY1058" s="3"/>
      <c r="BZ1058" s="3"/>
      <c r="CA1058" s="3"/>
      <c r="CB1058" s="3"/>
      <c r="CC1058" s="3"/>
      <c r="CD1058" s="3"/>
      <c r="CE1058" s="3"/>
      <c r="CF1058" s="3"/>
      <c r="CG1058" s="3"/>
      <c r="CH1058" s="3"/>
      <c r="CI1058" s="3"/>
      <c r="CJ1058" s="3"/>
      <c r="CK1058" s="3"/>
      <c r="CL1058" s="3"/>
      <c r="CM1058" s="3"/>
      <c r="CN1058" s="3"/>
    </row>
    <row r="1059" spans="1:92" x14ac:dyDescent="0.3">
      <c r="A1059" s="13"/>
      <c r="B1059" s="3"/>
      <c r="C1059" s="3"/>
      <c r="D1059" s="3"/>
      <c r="E1059" s="3"/>
      <c r="F1059" s="3"/>
      <c r="G1059" s="3"/>
      <c r="H1059" s="3"/>
      <c r="I1059" s="3"/>
      <c r="J1059" s="1"/>
      <c r="K1059" s="3"/>
      <c r="L1059" s="3"/>
      <c r="M1059" s="3"/>
      <c r="N1059" s="3"/>
      <c r="O1059" s="3"/>
      <c r="P1059" s="3"/>
      <c r="Q1059" s="3"/>
      <c r="R1059" s="3"/>
      <c r="S1059" s="3"/>
      <c r="T1059" s="3"/>
      <c r="U1059" s="3"/>
      <c r="V1059" s="3"/>
      <c r="W1059" s="3"/>
      <c r="X1059" s="3"/>
      <c r="Y1059" s="3"/>
      <c r="Z1059" s="3"/>
      <c r="AA1059" s="3"/>
      <c r="AB1059" s="3"/>
      <c r="AC1059" s="3"/>
      <c r="AD1059" s="3"/>
      <c r="AE1059" s="3"/>
      <c r="AF1059" s="3"/>
      <c r="AG1059" s="3"/>
      <c r="AH1059" s="3"/>
      <c r="AI1059" s="3"/>
      <c r="AJ1059" s="3"/>
      <c r="AK1059" s="3"/>
      <c r="AL1059" s="3"/>
      <c r="AM1059" s="3"/>
      <c r="AN1059" s="3"/>
      <c r="AO1059" s="3"/>
      <c r="AP1059" s="3"/>
      <c r="AQ1059" s="3"/>
      <c r="AR1059" s="3"/>
      <c r="AS1059" s="3"/>
      <c r="AT1059" s="3"/>
      <c r="AU1059" s="3"/>
      <c r="AV1059" s="3"/>
      <c r="AW1059" s="3"/>
      <c r="AX1059" s="3"/>
      <c r="AY1059" s="3"/>
      <c r="AZ1059" s="3"/>
      <c r="BA1059" s="3"/>
      <c r="BB1059" s="3"/>
      <c r="BC1059" s="3"/>
      <c r="BD1059" s="3"/>
      <c r="BE1059" s="3"/>
      <c r="BF1059" s="3"/>
      <c r="BG1059" s="3"/>
      <c r="BH1059" s="3"/>
      <c r="BI1059" s="3"/>
      <c r="BJ1059" s="3"/>
      <c r="BK1059" s="3"/>
      <c r="BL1059" s="3"/>
      <c r="BM1059" s="3"/>
      <c r="BN1059" s="3"/>
      <c r="BO1059" s="3"/>
      <c r="BP1059" s="3"/>
      <c r="BQ1059" s="3"/>
      <c r="BR1059" s="3"/>
      <c r="BS1059" s="3"/>
      <c r="BT1059" s="3"/>
      <c r="BU1059" s="3"/>
      <c r="BV1059" s="3"/>
      <c r="BW1059" s="3"/>
      <c r="BX1059" s="3"/>
      <c r="BY1059" s="3"/>
      <c r="BZ1059" s="3"/>
      <c r="CA1059" s="3"/>
      <c r="CB1059" s="3"/>
      <c r="CC1059" s="3"/>
      <c r="CD1059" s="3"/>
      <c r="CE1059" s="3"/>
      <c r="CF1059" s="3"/>
      <c r="CG1059" s="3"/>
      <c r="CH1059" s="3"/>
      <c r="CI1059" s="3"/>
      <c r="CJ1059" s="3"/>
      <c r="CK1059" s="3"/>
      <c r="CL1059" s="3"/>
      <c r="CM1059" s="3"/>
      <c r="CN1059" s="3"/>
    </row>
    <row r="1060" spans="1:92" x14ac:dyDescent="0.3">
      <c r="A1060" s="13"/>
      <c r="B1060" s="3"/>
      <c r="C1060" s="3"/>
      <c r="D1060" s="3"/>
      <c r="E1060" s="3"/>
      <c r="F1060" s="3"/>
      <c r="G1060" s="3"/>
      <c r="H1060" s="3"/>
      <c r="I1060" s="3"/>
      <c r="J1060" s="1"/>
      <c r="K1060" s="3"/>
      <c r="L1060" s="3"/>
      <c r="M1060" s="3"/>
      <c r="N1060" s="3"/>
      <c r="O1060" s="3"/>
      <c r="P1060" s="3"/>
      <c r="Q1060" s="3"/>
      <c r="R1060" s="3"/>
      <c r="S1060" s="3"/>
      <c r="T1060" s="3"/>
      <c r="U1060" s="3"/>
      <c r="V1060" s="3"/>
      <c r="W1060" s="3"/>
      <c r="X1060" s="3"/>
      <c r="Y1060" s="3"/>
      <c r="Z1060" s="3"/>
      <c r="AA1060" s="3"/>
      <c r="AB1060" s="3"/>
      <c r="AC1060" s="3"/>
      <c r="AD1060" s="3"/>
      <c r="AE1060" s="3"/>
      <c r="AF1060" s="3"/>
      <c r="AG1060" s="3"/>
      <c r="AH1060" s="3"/>
      <c r="AI1060" s="3"/>
      <c r="AJ1060" s="3"/>
      <c r="AK1060" s="3"/>
      <c r="AL1060" s="3"/>
      <c r="AM1060" s="3"/>
      <c r="AN1060" s="3"/>
      <c r="AO1060" s="3"/>
      <c r="AP1060" s="3"/>
      <c r="AQ1060" s="3"/>
      <c r="AR1060" s="3"/>
      <c r="AS1060" s="3"/>
      <c r="AT1060" s="3"/>
      <c r="AU1060" s="3"/>
      <c r="AV1060" s="3"/>
      <c r="AW1060" s="3"/>
      <c r="AX1060" s="3"/>
      <c r="AY1060" s="3"/>
      <c r="AZ1060" s="3"/>
      <c r="BA1060" s="3"/>
      <c r="BB1060" s="3"/>
      <c r="BC1060" s="3"/>
      <c r="BD1060" s="3"/>
      <c r="BE1060" s="3"/>
      <c r="BF1060" s="3"/>
      <c r="BG1060" s="3"/>
      <c r="BH1060" s="3"/>
      <c r="BI1060" s="3"/>
      <c r="BJ1060" s="3"/>
      <c r="BK1060" s="3"/>
      <c r="BL1060" s="3"/>
      <c r="BM1060" s="3"/>
      <c r="BN1060" s="3"/>
      <c r="BO1060" s="3"/>
      <c r="BP1060" s="3"/>
      <c r="BQ1060" s="3"/>
      <c r="BR1060" s="3"/>
      <c r="BS1060" s="3"/>
      <c r="BT1060" s="3"/>
      <c r="BU1060" s="3"/>
      <c r="BV1060" s="3"/>
      <c r="BW1060" s="3"/>
      <c r="BX1060" s="3"/>
      <c r="BY1060" s="3"/>
      <c r="BZ1060" s="3"/>
      <c r="CA1060" s="3"/>
      <c r="CB1060" s="3"/>
      <c r="CC1060" s="3"/>
      <c r="CD1060" s="3"/>
      <c r="CE1060" s="3"/>
      <c r="CF1060" s="3"/>
      <c r="CG1060" s="3"/>
      <c r="CH1060" s="3"/>
      <c r="CI1060" s="3"/>
      <c r="CJ1060" s="3"/>
      <c r="CK1060" s="3"/>
      <c r="CL1060" s="3"/>
      <c r="CM1060" s="3"/>
      <c r="CN1060" s="3"/>
    </row>
    <row r="1061" spans="1:92" x14ac:dyDescent="0.3">
      <c r="A1061" s="13"/>
      <c r="B1061" s="3"/>
      <c r="C1061" s="3"/>
      <c r="D1061" s="3"/>
      <c r="E1061" s="3"/>
      <c r="F1061" s="3"/>
      <c r="G1061" s="3"/>
      <c r="H1061" s="3"/>
      <c r="I1061" s="3"/>
      <c r="J1061" s="1"/>
      <c r="K1061" s="3"/>
      <c r="L1061" s="3"/>
      <c r="M1061" s="3"/>
      <c r="N1061" s="3"/>
      <c r="O1061" s="3"/>
      <c r="P1061" s="3"/>
      <c r="Q1061" s="3"/>
      <c r="R1061" s="3"/>
      <c r="S1061" s="3"/>
      <c r="T1061" s="3"/>
      <c r="U1061" s="3"/>
      <c r="V1061" s="3"/>
      <c r="W1061" s="3"/>
      <c r="X1061" s="3"/>
      <c r="Y1061" s="3"/>
      <c r="Z1061" s="3"/>
      <c r="AA1061" s="3"/>
      <c r="AB1061" s="3"/>
      <c r="AC1061" s="3"/>
      <c r="AD1061" s="3"/>
      <c r="AE1061" s="3"/>
      <c r="AF1061" s="3"/>
      <c r="AG1061" s="3"/>
      <c r="AH1061" s="3"/>
      <c r="AI1061" s="3"/>
      <c r="AJ1061" s="3"/>
      <c r="AK1061" s="3"/>
      <c r="AL1061" s="3"/>
      <c r="AM1061" s="3"/>
      <c r="AN1061" s="3"/>
      <c r="AO1061" s="3"/>
      <c r="AP1061" s="3"/>
      <c r="AQ1061" s="3"/>
      <c r="AR1061" s="3"/>
      <c r="AS1061" s="3"/>
      <c r="AT1061" s="3"/>
      <c r="AU1061" s="3"/>
      <c r="AV1061" s="3"/>
      <c r="AW1061" s="3"/>
      <c r="AX1061" s="3"/>
      <c r="AY1061" s="3"/>
      <c r="AZ1061" s="3"/>
      <c r="BA1061" s="3"/>
      <c r="BB1061" s="3"/>
      <c r="BC1061" s="3"/>
      <c r="BD1061" s="3"/>
      <c r="BE1061" s="3"/>
      <c r="BF1061" s="3"/>
      <c r="BG1061" s="3"/>
      <c r="BH1061" s="3"/>
      <c r="BI1061" s="3"/>
      <c r="BJ1061" s="3"/>
      <c r="BK1061" s="3"/>
      <c r="BL1061" s="3"/>
      <c r="BM1061" s="3"/>
      <c r="BN1061" s="3"/>
      <c r="BO1061" s="3"/>
      <c r="BP1061" s="3"/>
      <c r="BQ1061" s="3"/>
      <c r="BR1061" s="3"/>
      <c r="BS1061" s="3"/>
      <c r="BT1061" s="3"/>
      <c r="BU1061" s="3"/>
      <c r="BV1061" s="3"/>
      <c r="BW1061" s="3"/>
      <c r="BX1061" s="3"/>
      <c r="BY1061" s="3"/>
      <c r="BZ1061" s="3"/>
      <c r="CA1061" s="3"/>
      <c r="CB1061" s="3"/>
      <c r="CC1061" s="3"/>
      <c r="CD1061" s="3"/>
      <c r="CE1061" s="3"/>
      <c r="CF1061" s="3"/>
      <c r="CG1061" s="3"/>
      <c r="CH1061" s="3"/>
      <c r="CI1061" s="3"/>
      <c r="CJ1061" s="3"/>
      <c r="CK1061" s="3"/>
      <c r="CL1061" s="3"/>
      <c r="CM1061" s="3"/>
      <c r="CN1061" s="3"/>
    </row>
    <row r="1062" spans="1:92" x14ac:dyDescent="0.3">
      <c r="A1062" s="13"/>
      <c r="B1062" s="3"/>
      <c r="C1062" s="3"/>
      <c r="D1062" s="3"/>
      <c r="E1062" s="3"/>
      <c r="F1062" s="3"/>
      <c r="G1062" s="3"/>
      <c r="H1062" s="3"/>
      <c r="I1062" s="3"/>
      <c r="J1062" s="1"/>
      <c r="K1062" s="3"/>
      <c r="L1062" s="3"/>
      <c r="M1062" s="3"/>
      <c r="N1062" s="3"/>
      <c r="O1062" s="3"/>
      <c r="P1062" s="3"/>
      <c r="Q1062" s="3"/>
      <c r="R1062" s="3"/>
      <c r="S1062" s="3"/>
      <c r="T1062" s="3"/>
      <c r="U1062" s="3"/>
      <c r="V1062" s="3"/>
      <c r="W1062" s="3"/>
      <c r="X1062" s="3"/>
      <c r="Y1062" s="3"/>
      <c r="Z1062" s="3"/>
      <c r="AA1062" s="3"/>
      <c r="AB1062" s="3"/>
      <c r="AC1062" s="3"/>
      <c r="AD1062" s="3"/>
      <c r="AE1062" s="3"/>
      <c r="AF1062" s="3"/>
      <c r="AG1062" s="3"/>
      <c r="AH1062" s="3"/>
      <c r="AI1062" s="3"/>
      <c r="AJ1062" s="3"/>
      <c r="AK1062" s="3"/>
      <c r="AL1062" s="3"/>
      <c r="AM1062" s="3"/>
      <c r="AN1062" s="3"/>
      <c r="AO1062" s="3"/>
      <c r="AP1062" s="3"/>
      <c r="AQ1062" s="3"/>
      <c r="AR1062" s="3"/>
      <c r="AS1062" s="3"/>
      <c r="AT1062" s="3"/>
      <c r="AU1062" s="3"/>
      <c r="AV1062" s="3"/>
      <c r="AW1062" s="3"/>
      <c r="AX1062" s="3"/>
      <c r="AY1062" s="3"/>
      <c r="AZ1062" s="3"/>
      <c r="BA1062" s="3"/>
      <c r="BB1062" s="3"/>
      <c r="BC1062" s="3"/>
      <c r="BD1062" s="3"/>
      <c r="BE1062" s="3"/>
      <c r="BF1062" s="3"/>
      <c r="BG1062" s="3"/>
      <c r="BH1062" s="3"/>
      <c r="BI1062" s="3"/>
      <c r="BJ1062" s="3"/>
      <c r="BK1062" s="3"/>
      <c r="BL1062" s="3"/>
      <c r="BM1062" s="3"/>
      <c r="BN1062" s="3"/>
      <c r="BO1062" s="3"/>
      <c r="BP1062" s="3"/>
      <c r="BQ1062" s="3"/>
      <c r="BR1062" s="3"/>
      <c r="BS1062" s="3"/>
      <c r="BT1062" s="3"/>
      <c r="BU1062" s="3"/>
      <c r="BV1062" s="3"/>
      <c r="BW1062" s="3"/>
      <c r="BX1062" s="3"/>
      <c r="BY1062" s="3"/>
      <c r="BZ1062" s="3"/>
      <c r="CA1062" s="3"/>
      <c r="CB1062" s="3"/>
      <c r="CC1062" s="3"/>
      <c r="CD1062" s="3"/>
      <c r="CE1062" s="3"/>
      <c r="CF1062" s="3"/>
      <c r="CG1062" s="3"/>
      <c r="CH1062" s="3"/>
      <c r="CI1062" s="3"/>
      <c r="CJ1062" s="3"/>
      <c r="CK1062" s="3"/>
      <c r="CL1062" s="3"/>
      <c r="CM1062" s="3"/>
      <c r="CN1062" s="3"/>
    </row>
    <row r="1063" spans="1:92" x14ac:dyDescent="0.3">
      <c r="A1063" s="13"/>
      <c r="B1063" s="3"/>
      <c r="C1063" s="3"/>
      <c r="D1063" s="3"/>
      <c r="E1063" s="3"/>
      <c r="F1063" s="3"/>
      <c r="G1063" s="3"/>
      <c r="H1063" s="3"/>
      <c r="I1063" s="3"/>
      <c r="J1063" s="1"/>
      <c r="K1063" s="3"/>
      <c r="L1063" s="3"/>
      <c r="M1063" s="3"/>
      <c r="N1063" s="3"/>
      <c r="O1063" s="3"/>
      <c r="P1063" s="3"/>
      <c r="Q1063" s="3"/>
      <c r="R1063" s="3"/>
      <c r="S1063" s="3"/>
      <c r="T1063" s="3"/>
      <c r="U1063" s="3"/>
      <c r="V1063" s="3"/>
      <c r="W1063" s="3"/>
      <c r="X1063" s="3"/>
      <c r="Y1063" s="3"/>
      <c r="Z1063" s="3"/>
      <c r="AA1063" s="3"/>
      <c r="AB1063" s="3"/>
      <c r="AC1063" s="3"/>
      <c r="AD1063" s="3"/>
      <c r="AE1063" s="3"/>
      <c r="AF1063" s="3"/>
      <c r="AG1063" s="3"/>
      <c r="AH1063" s="3"/>
      <c r="AI1063" s="3"/>
      <c r="AJ1063" s="3"/>
      <c r="AK1063" s="3"/>
      <c r="AL1063" s="3"/>
      <c r="AM1063" s="3"/>
      <c r="AN1063" s="3"/>
      <c r="AO1063" s="3"/>
      <c r="AP1063" s="3"/>
      <c r="AQ1063" s="3"/>
      <c r="AR1063" s="3"/>
      <c r="AS1063" s="3"/>
      <c r="AT1063" s="3"/>
      <c r="AU1063" s="3"/>
      <c r="AV1063" s="3"/>
      <c r="AW1063" s="3"/>
      <c r="AX1063" s="3"/>
      <c r="AY1063" s="3"/>
      <c r="AZ1063" s="3"/>
      <c r="BA1063" s="3"/>
      <c r="BB1063" s="3"/>
      <c r="BC1063" s="3"/>
      <c r="BD1063" s="3"/>
      <c r="BE1063" s="3"/>
      <c r="BF1063" s="3"/>
      <c r="BG1063" s="3"/>
      <c r="BH1063" s="3"/>
      <c r="BI1063" s="3"/>
      <c r="BJ1063" s="3"/>
      <c r="BK1063" s="3"/>
      <c r="BL1063" s="3"/>
      <c r="BM1063" s="3"/>
      <c r="BN1063" s="3"/>
      <c r="BO1063" s="3"/>
      <c r="BP1063" s="3"/>
      <c r="BQ1063" s="3"/>
      <c r="BR1063" s="3"/>
      <c r="BS1063" s="3"/>
      <c r="BT1063" s="3"/>
      <c r="BU1063" s="3"/>
      <c r="BV1063" s="3"/>
      <c r="BW1063" s="3"/>
      <c r="BX1063" s="3"/>
      <c r="BY1063" s="3"/>
      <c r="BZ1063" s="3"/>
      <c r="CA1063" s="3"/>
      <c r="CB1063" s="3"/>
      <c r="CC1063" s="3"/>
      <c r="CD1063" s="3"/>
      <c r="CE1063" s="3"/>
      <c r="CF1063" s="3"/>
      <c r="CG1063" s="3"/>
      <c r="CH1063" s="3"/>
      <c r="CI1063" s="3"/>
      <c r="CJ1063" s="3"/>
      <c r="CK1063" s="3"/>
      <c r="CL1063" s="3"/>
      <c r="CM1063" s="3"/>
      <c r="CN1063" s="3"/>
    </row>
    <row r="1064" spans="1:92" x14ac:dyDescent="0.3">
      <c r="A1064" s="13"/>
      <c r="B1064" s="3"/>
      <c r="C1064" s="3"/>
      <c r="D1064" s="3"/>
      <c r="E1064" s="3"/>
      <c r="F1064" s="3"/>
      <c r="G1064" s="3"/>
      <c r="H1064" s="3"/>
      <c r="I1064" s="3"/>
      <c r="J1064" s="1"/>
      <c r="K1064" s="3"/>
      <c r="L1064" s="3"/>
      <c r="M1064" s="3"/>
      <c r="N1064" s="3"/>
      <c r="O1064" s="3"/>
      <c r="P1064" s="3"/>
      <c r="Q1064" s="3"/>
      <c r="R1064" s="3"/>
      <c r="S1064" s="3"/>
      <c r="T1064" s="3"/>
      <c r="U1064" s="3"/>
      <c r="V1064" s="3"/>
      <c r="W1064" s="3"/>
      <c r="X1064" s="3"/>
      <c r="Y1064" s="3"/>
      <c r="Z1064" s="3"/>
      <c r="AA1064" s="3"/>
      <c r="AB1064" s="3"/>
      <c r="AC1064" s="3"/>
      <c r="AD1064" s="3"/>
      <c r="AE1064" s="3"/>
      <c r="AF1064" s="3"/>
      <c r="AG1064" s="3"/>
      <c r="AH1064" s="3"/>
      <c r="AI1064" s="3"/>
      <c r="AJ1064" s="3"/>
      <c r="AK1064" s="3"/>
      <c r="AL1064" s="3"/>
      <c r="AM1064" s="3"/>
      <c r="AN1064" s="3"/>
      <c r="AO1064" s="3"/>
      <c r="AP1064" s="3"/>
      <c r="AQ1064" s="3"/>
      <c r="AR1064" s="3"/>
      <c r="AS1064" s="3"/>
      <c r="AT1064" s="3"/>
      <c r="AU1064" s="3"/>
      <c r="AV1064" s="3"/>
      <c r="AW1064" s="3"/>
      <c r="AX1064" s="3"/>
      <c r="AY1064" s="3"/>
      <c r="AZ1064" s="3"/>
      <c r="BA1064" s="3"/>
      <c r="BB1064" s="3"/>
      <c r="BC1064" s="3"/>
      <c r="BD1064" s="3"/>
      <c r="BE1064" s="3"/>
      <c r="BF1064" s="3"/>
      <c r="BG1064" s="3"/>
      <c r="BH1064" s="3"/>
      <c r="BI1064" s="3"/>
      <c r="BJ1064" s="3"/>
      <c r="BK1064" s="3"/>
      <c r="BL1064" s="3"/>
      <c r="BM1064" s="3"/>
      <c r="BN1064" s="3"/>
      <c r="BO1064" s="3"/>
      <c r="BP1064" s="3"/>
      <c r="BQ1064" s="3"/>
      <c r="BR1064" s="3"/>
      <c r="BS1064" s="3"/>
      <c r="BT1064" s="3"/>
      <c r="BU1064" s="3"/>
      <c r="BV1064" s="3"/>
      <c r="BW1064" s="3"/>
      <c r="BX1064" s="3"/>
      <c r="BY1064" s="3"/>
      <c r="BZ1064" s="3"/>
      <c r="CA1064" s="3"/>
      <c r="CB1064" s="3"/>
      <c r="CC1064" s="3"/>
      <c r="CD1064" s="3"/>
      <c r="CE1064" s="3"/>
      <c r="CF1064" s="3"/>
      <c r="CG1064" s="3"/>
      <c r="CH1064" s="3"/>
      <c r="CI1064" s="3"/>
      <c r="CJ1064" s="3"/>
      <c r="CK1064" s="3"/>
      <c r="CL1064" s="3"/>
      <c r="CM1064" s="3"/>
      <c r="CN1064" s="3"/>
    </row>
    <row r="1065" spans="1:92" x14ac:dyDescent="0.3">
      <c r="A1065" s="13"/>
      <c r="B1065" s="3"/>
      <c r="C1065" s="3"/>
      <c r="D1065" s="3"/>
      <c r="E1065" s="3"/>
      <c r="F1065" s="3"/>
      <c r="G1065" s="3"/>
      <c r="H1065" s="3"/>
      <c r="I1065" s="3"/>
      <c r="J1065" s="1"/>
      <c r="K1065" s="3"/>
      <c r="L1065" s="3"/>
      <c r="M1065" s="3"/>
      <c r="N1065" s="3"/>
      <c r="O1065" s="3"/>
      <c r="P1065" s="3"/>
      <c r="Q1065" s="3"/>
      <c r="R1065" s="3"/>
      <c r="S1065" s="3"/>
      <c r="T1065" s="3"/>
      <c r="U1065" s="3"/>
      <c r="V1065" s="3"/>
      <c r="W1065" s="3"/>
      <c r="X1065" s="3"/>
      <c r="Y1065" s="3"/>
      <c r="Z1065" s="3"/>
      <c r="AA1065" s="3"/>
      <c r="AB1065" s="3"/>
      <c r="AC1065" s="3"/>
      <c r="AD1065" s="3"/>
      <c r="AE1065" s="3"/>
      <c r="AF1065" s="3"/>
      <c r="AG1065" s="3"/>
      <c r="AH1065" s="3"/>
      <c r="AI1065" s="3"/>
      <c r="AJ1065" s="3"/>
      <c r="AK1065" s="3"/>
      <c r="AL1065" s="3"/>
      <c r="AM1065" s="3"/>
      <c r="AN1065" s="3"/>
      <c r="AO1065" s="3"/>
      <c r="AP1065" s="3"/>
      <c r="AQ1065" s="3"/>
      <c r="AR1065" s="3"/>
      <c r="AS1065" s="3"/>
      <c r="AT1065" s="3"/>
      <c r="AU1065" s="3"/>
      <c r="AV1065" s="3"/>
      <c r="AW1065" s="3"/>
      <c r="AX1065" s="3"/>
      <c r="AY1065" s="3"/>
      <c r="AZ1065" s="3"/>
      <c r="BA1065" s="3"/>
      <c r="BB1065" s="3"/>
      <c r="BC1065" s="3"/>
      <c r="BD1065" s="3"/>
      <c r="BE1065" s="3"/>
      <c r="BF1065" s="3"/>
      <c r="BG1065" s="3"/>
      <c r="BH1065" s="3"/>
      <c r="BI1065" s="3"/>
      <c r="BJ1065" s="3"/>
      <c r="BK1065" s="3"/>
      <c r="BL1065" s="3"/>
      <c r="BM1065" s="3"/>
      <c r="BN1065" s="3"/>
      <c r="BO1065" s="3"/>
      <c r="BP1065" s="3"/>
      <c r="BQ1065" s="3"/>
      <c r="BR1065" s="3"/>
      <c r="BS1065" s="3"/>
      <c r="BT1065" s="3"/>
      <c r="BU1065" s="3"/>
      <c r="BV1065" s="3"/>
      <c r="BW1065" s="3"/>
      <c r="BX1065" s="3"/>
      <c r="BY1065" s="3"/>
      <c r="BZ1065" s="3"/>
      <c r="CA1065" s="3"/>
      <c r="CB1065" s="3"/>
      <c r="CC1065" s="3"/>
      <c r="CD1065" s="3"/>
      <c r="CE1065" s="3"/>
      <c r="CF1065" s="3"/>
      <c r="CG1065" s="3"/>
      <c r="CH1065" s="3"/>
      <c r="CI1065" s="3"/>
      <c r="CJ1065" s="3"/>
      <c r="CK1065" s="3"/>
      <c r="CL1065" s="3"/>
      <c r="CM1065" s="3"/>
      <c r="CN1065" s="3"/>
    </row>
    <row r="1066" spans="1:92" x14ac:dyDescent="0.3">
      <c r="A1066" s="13"/>
      <c r="B1066" s="3"/>
      <c r="C1066" s="3"/>
      <c r="D1066" s="3"/>
      <c r="E1066" s="3"/>
      <c r="F1066" s="3"/>
      <c r="G1066" s="3"/>
      <c r="H1066" s="3"/>
      <c r="I1066" s="3"/>
      <c r="J1066" s="1"/>
      <c r="K1066" s="3"/>
      <c r="L1066" s="3"/>
      <c r="M1066" s="3"/>
      <c r="N1066" s="3"/>
      <c r="O1066" s="3"/>
      <c r="P1066" s="3"/>
      <c r="Q1066" s="3"/>
      <c r="R1066" s="3"/>
      <c r="S1066" s="3"/>
      <c r="T1066" s="3"/>
      <c r="U1066" s="3"/>
      <c r="V1066" s="3"/>
      <c r="W1066" s="3"/>
      <c r="X1066" s="3"/>
      <c r="Y1066" s="3"/>
      <c r="Z1066" s="3"/>
      <c r="AA1066" s="3"/>
      <c r="AB1066" s="3"/>
      <c r="AC1066" s="3"/>
      <c r="AD1066" s="3"/>
      <c r="AE1066" s="3"/>
      <c r="AF1066" s="3"/>
      <c r="AG1066" s="3"/>
      <c r="AH1066" s="3"/>
      <c r="AI1066" s="3"/>
      <c r="AJ1066" s="3"/>
      <c r="AK1066" s="3"/>
      <c r="AL1066" s="3"/>
      <c r="AM1066" s="3"/>
      <c r="AN1066" s="3"/>
      <c r="AO1066" s="3"/>
      <c r="AP1066" s="3"/>
      <c r="AQ1066" s="3"/>
      <c r="AR1066" s="3"/>
      <c r="AS1066" s="3"/>
      <c r="AT1066" s="3"/>
      <c r="AU1066" s="3"/>
      <c r="AV1066" s="3"/>
      <c r="AW1066" s="3"/>
      <c r="AX1066" s="3"/>
      <c r="AY1066" s="3"/>
      <c r="AZ1066" s="3"/>
      <c r="BA1066" s="3"/>
      <c r="BB1066" s="3"/>
      <c r="BC1066" s="3"/>
      <c r="BD1066" s="3"/>
      <c r="BE1066" s="3"/>
      <c r="BF1066" s="3"/>
      <c r="BG1066" s="3"/>
      <c r="BH1066" s="3"/>
      <c r="BI1066" s="3"/>
      <c r="BJ1066" s="3"/>
      <c r="BK1066" s="3"/>
      <c r="BL1066" s="3"/>
      <c r="BM1066" s="3"/>
      <c r="BN1066" s="3"/>
      <c r="BO1066" s="3"/>
      <c r="BP1066" s="3"/>
      <c r="BQ1066" s="3"/>
      <c r="BR1066" s="3"/>
      <c r="BS1066" s="3"/>
      <c r="BT1066" s="3"/>
      <c r="BU1066" s="3"/>
      <c r="BV1066" s="3"/>
      <c r="BW1066" s="3"/>
      <c r="BX1066" s="3"/>
      <c r="BY1066" s="3"/>
      <c r="BZ1066" s="3"/>
      <c r="CA1066" s="3"/>
      <c r="CB1066" s="3"/>
      <c r="CC1066" s="3"/>
      <c r="CD1066" s="3"/>
      <c r="CE1066" s="3"/>
      <c r="CF1066" s="3"/>
      <c r="CG1066" s="3"/>
      <c r="CH1066" s="3"/>
      <c r="CI1066" s="3"/>
      <c r="CJ1066" s="3"/>
      <c r="CK1066" s="3"/>
      <c r="CL1066" s="3"/>
      <c r="CM1066" s="3"/>
      <c r="CN1066" s="3"/>
    </row>
    <row r="1067" spans="1:92" x14ac:dyDescent="0.3">
      <c r="A1067" s="13"/>
      <c r="B1067" s="3"/>
      <c r="C1067" s="3"/>
      <c r="D1067" s="3"/>
      <c r="E1067" s="3"/>
      <c r="F1067" s="3"/>
      <c r="G1067" s="3"/>
      <c r="H1067" s="3"/>
      <c r="I1067" s="3"/>
      <c r="J1067" s="1"/>
      <c r="K1067" s="3"/>
      <c r="L1067" s="3"/>
      <c r="M1067" s="3"/>
      <c r="N1067" s="3"/>
      <c r="O1067" s="3"/>
      <c r="P1067" s="3"/>
      <c r="Q1067" s="3"/>
      <c r="R1067" s="3"/>
      <c r="S1067" s="3"/>
      <c r="T1067" s="3"/>
      <c r="U1067" s="3"/>
      <c r="V1067" s="3"/>
      <c r="W1067" s="3"/>
      <c r="X1067" s="3"/>
      <c r="Y1067" s="3"/>
      <c r="Z1067" s="3"/>
      <c r="AA1067" s="3"/>
      <c r="AB1067" s="3"/>
      <c r="AC1067" s="3"/>
      <c r="AD1067" s="3"/>
      <c r="AE1067" s="3"/>
      <c r="AF1067" s="3"/>
      <c r="AG1067" s="3"/>
      <c r="AH1067" s="3"/>
      <c r="AI1067" s="3"/>
      <c r="AJ1067" s="3"/>
      <c r="AK1067" s="3"/>
      <c r="AL1067" s="3"/>
      <c r="AM1067" s="3"/>
      <c r="AN1067" s="3"/>
      <c r="AO1067" s="3"/>
      <c r="AP1067" s="3"/>
      <c r="AQ1067" s="3"/>
      <c r="AR1067" s="3"/>
      <c r="AS1067" s="3"/>
      <c r="AT1067" s="3"/>
      <c r="AU1067" s="3"/>
      <c r="AV1067" s="3"/>
      <c r="AW1067" s="3"/>
      <c r="AX1067" s="3"/>
      <c r="AY1067" s="3"/>
      <c r="AZ1067" s="3"/>
      <c r="BA1067" s="3"/>
      <c r="BB1067" s="3"/>
      <c r="BC1067" s="3"/>
      <c r="BD1067" s="3"/>
      <c r="BE1067" s="3"/>
      <c r="BF1067" s="3"/>
      <c r="BG1067" s="3"/>
      <c r="BH1067" s="3"/>
      <c r="BI1067" s="3"/>
      <c r="BJ1067" s="3"/>
      <c r="BK1067" s="3"/>
      <c r="BL1067" s="3"/>
      <c r="BM1067" s="3"/>
      <c r="BN1067" s="3"/>
      <c r="BO1067" s="3"/>
      <c r="BP1067" s="3"/>
      <c r="BQ1067" s="3"/>
      <c r="BR1067" s="3"/>
      <c r="BS1067" s="3"/>
      <c r="BT1067" s="3"/>
      <c r="BU1067" s="3"/>
      <c r="BV1067" s="3"/>
      <c r="BW1067" s="3"/>
      <c r="BX1067" s="3"/>
      <c r="BY1067" s="3"/>
      <c r="BZ1067" s="3"/>
      <c r="CA1067" s="3"/>
      <c r="CB1067" s="3"/>
      <c r="CC1067" s="3"/>
      <c r="CD1067" s="3"/>
      <c r="CE1067" s="3"/>
      <c r="CF1067" s="3"/>
      <c r="CG1067" s="3"/>
      <c r="CH1067" s="3"/>
      <c r="CI1067" s="3"/>
      <c r="CJ1067" s="3"/>
      <c r="CK1067" s="3"/>
      <c r="CL1067" s="3"/>
      <c r="CM1067" s="3"/>
      <c r="CN1067" s="3"/>
    </row>
    <row r="1068" spans="1:92" x14ac:dyDescent="0.3">
      <c r="A1068" s="13"/>
      <c r="B1068" s="3"/>
      <c r="C1068" s="3"/>
      <c r="D1068" s="3"/>
      <c r="E1068" s="3"/>
      <c r="F1068" s="3"/>
      <c r="G1068" s="3"/>
      <c r="H1068" s="3"/>
      <c r="I1068" s="3"/>
      <c r="J1068" s="1"/>
      <c r="K1068" s="3"/>
      <c r="L1068" s="3"/>
      <c r="M1068" s="3"/>
      <c r="N1068" s="3"/>
      <c r="O1068" s="3"/>
      <c r="P1068" s="3"/>
      <c r="Q1068" s="3"/>
      <c r="R1068" s="3"/>
      <c r="S1068" s="3"/>
      <c r="T1068" s="3"/>
      <c r="U1068" s="3"/>
      <c r="V1068" s="3"/>
      <c r="W1068" s="3"/>
      <c r="X1068" s="3"/>
      <c r="Y1068" s="3"/>
      <c r="Z1068" s="3"/>
      <c r="AA1068" s="3"/>
      <c r="AB1068" s="3"/>
      <c r="AC1068" s="3"/>
      <c r="AD1068" s="3"/>
      <c r="AE1068" s="3"/>
      <c r="AF1068" s="3"/>
      <c r="AG1068" s="3"/>
      <c r="AH1068" s="3"/>
      <c r="AI1068" s="3"/>
      <c r="AJ1068" s="3"/>
      <c r="AK1068" s="3"/>
      <c r="AL1068" s="3"/>
      <c r="AM1068" s="3"/>
      <c r="AN1068" s="3"/>
      <c r="AO1068" s="3"/>
      <c r="AP1068" s="3"/>
      <c r="AQ1068" s="3"/>
      <c r="AR1068" s="3"/>
      <c r="AS1068" s="3"/>
      <c r="AT1068" s="3"/>
      <c r="AU1068" s="3"/>
      <c r="AV1068" s="3"/>
      <c r="AW1068" s="3"/>
      <c r="AX1068" s="3"/>
      <c r="AY1068" s="3"/>
      <c r="AZ1068" s="3"/>
      <c r="BA1068" s="3"/>
      <c r="BB1068" s="3"/>
      <c r="BC1068" s="3"/>
      <c r="BD1068" s="3"/>
      <c r="BE1068" s="3"/>
      <c r="BF1068" s="3"/>
      <c r="BG1068" s="3"/>
      <c r="BH1068" s="3"/>
      <c r="BI1068" s="3"/>
      <c r="BJ1068" s="3"/>
      <c r="BK1068" s="3"/>
      <c r="BL1068" s="3"/>
      <c r="BM1068" s="3"/>
      <c r="BN1068" s="3"/>
      <c r="BO1068" s="3"/>
      <c r="BP1068" s="3"/>
      <c r="BQ1068" s="3"/>
      <c r="BR1068" s="3"/>
      <c r="BS1068" s="3"/>
      <c r="BT1068" s="3"/>
      <c r="BU1068" s="3"/>
      <c r="BV1068" s="3"/>
      <c r="BW1068" s="3"/>
      <c r="BX1068" s="3"/>
      <c r="BY1068" s="3"/>
      <c r="BZ1068" s="3"/>
      <c r="CA1068" s="3"/>
      <c r="CB1068" s="3"/>
      <c r="CC1068" s="3"/>
      <c r="CD1068" s="3"/>
      <c r="CE1068" s="3"/>
      <c r="CF1068" s="3"/>
      <c r="CG1068" s="3"/>
      <c r="CH1068" s="3"/>
      <c r="CI1068" s="3"/>
      <c r="CJ1068" s="3"/>
      <c r="CK1068" s="3"/>
      <c r="CL1068" s="3"/>
      <c r="CM1068" s="3"/>
      <c r="CN1068" s="3"/>
    </row>
    <row r="1069" spans="1:92" x14ac:dyDescent="0.3">
      <c r="A1069" s="13"/>
      <c r="B1069" s="3"/>
      <c r="C1069" s="3"/>
      <c r="D1069" s="3"/>
      <c r="E1069" s="3"/>
      <c r="F1069" s="3"/>
      <c r="G1069" s="3"/>
      <c r="H1069" s="3"/>
      <c r="I1069" s="3"/>
      <c r="J1069" s="1"/>
      <c r="K1069" s="3"/>
      <c r="L1069" s="3"/>
      <c r="M1069" s="3"/>
      <c r="N1069" s="3"/>
      <c r="O1069" s="3"/>
      <c r="P1069" s="3"/>
      <c r="Q1069" s="3"/>
      <c r="R1069" s="3"/>
      <c r="S1069" s="3"/>
      <c r="T1069" s="3"/>
      <c r="U1069" s="3"/>
      <c r="V1069" s="3"/>
      <c r="W1069" s="3"/>
      <c r="X1069" s="3"/>
      <c r="Y1069" s="3"/>
      <c r="Z1069" s="3"/>
      <c r="AA1069" s="3"/>
      <c r="AB1069" s="3"/>
      <c r="AC1069" s="3"/>
      <c r="AD1069" s="3"/>
      <c r="AE1069" s="3"/>
      <c r="AF1069" s="3"/>
      <c r="AG1069" s="3"/>
      <c r="AH1069" s="3"/>
      <c r="AI1069" s="3"/>
      <c r="AJ1069" s="3"/>
      <c r="AK1069" s="3"/>
      <c r="AL1069" s="3"/>
      <c r="AM1069" s="3"/>
      <c r="AN1069" s="3"/>
      <c r="AO1069" s="3"/>
      <c r="AP1069" s="3"/>
      <c r="AQ1069" s="3"/>
      <c r="AR1069" s="3"/>
      <c r="AS1069" s="3"/>
      <c r="AT1069" s="3"/>
      <c r="AU1069" s="3"/>
      <c r="AV1069" s="3"/>
      <c r="AW1069" s="3"/>
      <c r="AX1069" s="3"/>
      <c r="AY1069" s="3"/>
      <c r="AZ1069" s="3"/>
      <c r="BA1069" s="3"/>
      <c r="BB1069" s="3"/>
      <c r="BC1069" s="3"/>
      <c r="BD1069" s="3"/>
      <c r="BE1069" s="3"/>
      <c r="BF1069" s="3"/>
      <c r="BG1069" s="3"/>
      <c r="BH1069" s="3"/>
      <c r="BI1069" s="3"/>
      <c r="BJ1069" s="3"/>
      <c r="BK1069" s="3"/>
      <c r="BL1069" s="3"/>
      <c r="BM1069" s="3"/>
      <c r="BN1069" s="3"/>
      <c r="BO1069" s="3"/>
      <c r="BP1069" s="3"/>
      <c r="BQ1069" s="3"/>
      <c r="BR1069" s="3"/>
      <c r="BS1069" s="3"/>
      <c r="BT1069" s="3"/>
      <c r="BU1069" s="3"/>
      <c r="BV1069" s="3"/>
      <c r="BW1069" s="3"/>
      <c r="BX1069" s="3"/>
      <c r="BY1069" s="3"/>
      <c r="BZ1069" s="3"/>
      <c r="CA1069" s="3"/>
      <c r="CB1069" s="3"/>
      <c r="CC1069" s="3"/>
      <c r="CD1069" s="3"/>
      <c r="CE1069" s="3"/>
      <c r="CF1069" s="3"/>
      <c r="CG1069" s="3"/>
      <c r="CH1069" s="3"/>
      <c r="CI1069" s="3"/>
      <c r="CJ1069" s="3"/>
      <c r="CK1069" s="3"/>
      <c r="CL1069" s="3"/>
      <c r="CM1069" s="3"/>
      <c r="CN1069" s="3"/>
    </row>
    <row r="1070" spans="1:92" x14ac:dyDescent="0.3">
      <c r="A1070" s="13"/>
      <c r="B1070" s="3"/>
      <c r="C1070" s="3"/>
      <c r="D1070" s="3"/>
      <c r="E1070" s="3"/>
      <c r="F1070" s="3"/>
      <c r="G1070" s="3"/>
      <c r="H1070" s="3"/>
      <c r="I1070" s="3"/>
      <c r="J1070" s="1"/>
      <c r="K1070" s="3"/>
      <c r="L1070" s="3"/>
      <c r="M1070" s="3"/>
      <c r="N1070" s="3"/>
      <c r="O1070" s="3"/>
      <c r="P1070" s="3"/>
      <c r="Q1070" s="3"/>
      <c r="R1070" s="3"/>
      <c r="S1070" s="3"/>
      <c r="T1070" s="3"/>
      <c r="U1070" s="3"/>
      <c r="V1070" s="3"/>
      <c r="W1070" s="3"/>
      <c r="X1070" s="3"/>
      <c r="Y1070" s="3"/>
      <c r="Z1070" s="3"/>
      <c r="AA1070" s="3"/>
      <c r="AB1070" s="3"/>
      <c r="AC1070" s="3"/>
      <c r="AD1070" s="3"/>
      <c r="AE1070" s="3"/>
      <c r="AF1070" s="3"/>
      <c r="AG1070" s="3"/>
      <c r="AH1070" s="3"/>
      <c r="AI1070" s="3"/>
      <c r="AJ1070" s="3"/>
      <c r="AK1070" s="3"/>
      <c r="AL1070" s="3"/>
      <c r="AM1070" s="3"/>
      <c r="AN1070" s="3"/>
      <c r="AO1070" s="3"/>
      <c r="AP1070" s="3"/>
      <c r="AQ1070" s="3"/>
      <c r="AR1070" s="3"/>
      <c r="AS1070" s="3"/>
      <c r="AT1070" s="3"/>
      <c r="AU1070" s="3"/>
      <c r="AV1070" s="3"/>
      <c r="AW1070" s="3"/>
      <c r="AX1070" s="3"/>
      <c r="AY1070" s="3"/>
      <c r="AZ1070" s="3"/>
      <c r="BA1070" s="3"/>
      <c r="BB1070" s="3"/>
      <c r="BC1070" s="3"/>
      <c r="BD1070" s="3"/>
      <c r="BE1070" s="3"/>
      <c r="BF1070" s="3"/>
      <c r="BG1070" s="3"/>
      <c r="BH1070" s="3"/>
      <c r="BI1070" s="3"/>
      <c r="BJ1070" s="3"/>
      <c r="BK1070" s="3"/>
      <c r="BL1070" s="3"/>
      <c r="BM1070" s="3"/>
      <c r="BN1070" s="3"/>
      <c r="BO1070" s="3"/>
      <c r="BP1070" s="3"/>
      <c r="BQ1070" s="3"/>
      <c r="BR1070" s="3"/>
      <c r="BS1070" s="3"/>
      <c r="BT1070" s="3"/>
      <c r="BU1070" s="3"/>
      <c r="BV1070" s="3"/>
      <c r="BW1070" s="3"/>
      <c r="BX1070" s="3"/>
      <c r="BY1070" s="3"/>
      <c r="BZ1070" s="3"/>
      <c r="CA1070" s="3"/>
      <c r="CB1070" s="3"/>
      <c r="CC1070" s="3"/>
      <c r="CD1070" s="3"/>
      <c r="CE1070" s="3"/>
      <c r="CF1070" s="3"/>
      <c r="CG1070" s="3"/>
      <c r="CH1070" s="3"/>
      <c r="CI1070" s="3"/>
      <c r="CJ1070" s="3"/>
      <c r="CK1070" s="3"/>
      <c r="CL1070" s="3"/>
      <c r="CM1070" s="3"/>
      <c r="CN1070" s="3"/>
    </row>
    <row r="1071" spans="1:92" x14ac:dyDescent="0.3">
      <c r="A1071" s="13"/>
      <c r="B1071" s="3"/>
      <c r="C1071" s="3"/>
      <c r="D1071" s="3"/>
      <c r="E1071" s="3"/>
      <c r="F1071" s="3"/>
      <c r="G1071" s="3"/>
      <c r="H1071" s="3"/>
      <c r="I1071" s="3"/>
      <c r="J1071" s="1"/>
      <c r="K1071" s="3"/>
      <c r="L1071" s="3"/>
      <c r="M1071" s="3"/>
      <c r="N1071" s="3"/>
      <c r="O1071" s="3"/>
      <c r="P1071" s="3"/>
      <c r="Q1071" s="3"/>
      <c r="R1071" s="3"/>
      <c r="S1071" s="3"/>
      <c r="T1071" s="3"/>
      <c r="U1071" s="3"/>
      <c r="V1071" s="3"/>
      <c r="W1071" s="3"/>
      <c r="X1071" s="3"/>
      <c r="Y1071" s="3"/>
      <c r="Z1071" s="3"/>
      <c r="AA1071" s="3"/>
      <c r="AB1071" s="3"/>
      <c r="AC1071" s="3"/>
      <c r="AD1071" s="3"/>
      <c r="AE1071" s="3"/>
      <c r="AF1071" s="3"/>
      <c r="AG1071" s="3"/>
      <c r="AH1071" s="3"/>
      <c r="AI1071" s="3"/>
      <c r="AJ1071" s="3"/>
      <c r="AK1071" s="3"/>
      <c r="AL1071" s="3"/>
      <c r="AM1071" s="3"/>
      <c r="AN1071" s="3"/>
      <c r="AO1071" s="3"/>
      <c r="AP1071" s="3"/>
      <c r="AQ1071" s="3"/>
      <c r="AR1071" s="3"/>
      <c r="AS1071" s="3"/>
      <c r="AT1071" s="3"/>
      <c r="AU1071" s="3"/>
      <c r="AV1071" s="3"/>
      <c r="AW1071" s="3"/>
      <c r="AX1071" s="3"/>
      <c r="AY1071" s="3"/>
      <c r="AZ1071" s="3"/>
      <c r="BA1071" s="3"/>
      <c r="BB1071" s="3"/>
      <c r="BC1071" s="3"/>
      <c r="BD1071" s="3"/>
      <c r="BE1071" s="3"/>
      <c r="BF1071" s="3"/>
      <c r="BG1071" s="3"/>
      <c r="BH1071" s="3"/>
      <c r="BI1071" s="3"/>
      <c r="BJ1071" s="3"/>
      <c r="BK1071" s="3"/>
      <c r="BL1071" s="3"/>
      <c r="BM1071" s="3"/>
      <c r="BN1071" s="3"/>
      <c r="BO1071" s="3"/>
      <c r="BP1071" s="3"/>
      <c r="BQ1071" s="3"/>
      <c r="BR1071" s="3"/>
      <c r="BS1071" s="3"/>
      <c r="BT1071" s="3"/>
      <c r="BU1071" s="3"/>
      <c r="BV1071" s="3"/>
      <c r="BW1071" s="3"/>
      <c r="BX1071" s="3"/>
      <c r="BY1071" s="3"/>
      <c r="BZ1071" s="3"/>
      <c r="CA1071" s="3"/>
      <c r="CB1071" s="3"/>
      <c r="CC1071" s="3"/>
      <c r="CD1071" s="3"/>
      <c r="CE1071" s="3"/>
      <c r="CF1071" s="3"/>
      <c r="CG1071" s="3"/>
      <c r="CH1071" s="3"/>
      <c r="CI1071" s="3"/>
      <c r="CJ1071" s="3"/>
      <c r="CK1071" s="3"/>
      <c r="CL1071" s="3"/>
      <c r="CM1071" s="3"/>
      <c r="CN1071" s="3"/>
    </row>
    <row r="1072" spans="1:92" x14ac:dyDescent="0.3">
      <c r="A1072" s="13"/>
      <c r="B1072" s="3"/>
      <c r="C1072" s="3"/>
      <c r="D1072" s="3"/>
      <c r="E1072" s="3"/>
      <c r="F1072" s="3"/>
      <c r="G1072" s="3"/>
      <c r="H1072" s="3"/>
      <c r="I1072" s="3"/>
      <c r="J1072" s="1"/>
      <c r="K1072" s="3"/>
      <c r="L1072" s="3"/>
      <c r="M1072" s="3"/>
      <c r="N1072" s="3"/>
      <c r="O1072" s="3"/>
      <c r="P1072" s="3"/>
      <c r="Q1072" s="3"/>
      <c r="R1072" s="3"/>
      <c r="S1072" s="3"/>
      <c r="T1072" s="3"/>
      <c r="U1072" s="3"/>
      <c r="V1072" s="3"/>
      <c r="W1072" s="3"/>
      <c r="X1072" s="3"/>
      <c r="Y1072" s="3"/>
      <c r="Z1072" s="3"/>
      <c r="AA1072" s="3"/>
      <c r="AB1072" s="3"/>
      <c r="AC1072" s="3"/>
      <c r="AD1072" s="3"/>
      <c r="AE1072" s="3"/>
      <c r="AF1072" s="3"/>
      <c r="AG1072" s="3"/>
      <c r="AH1072" s="3"/>
      <c r="AI1072" s="3"/>
      <c r="AJ1072" s="3"/>
      <c r="AK1072" s="3"/>
      <c r="AL1072" s="3"/>
      <c r="AM1072" s="3"/>
      <c r="AN1072" s="3"/>
      <c r="AO1072" s="3"/>
      <c r="AP1072" s="3"/>
      <c r="AQ1072" s="3"/>
      <c r="AR1072" s="3"/>
      <c r="AS1072" s="3"/>
      <c r="AT1072" s="3"/>
      <c r="AU1072" s="3"/>
      <c r="AV1072" s="3"/>
      <c r="AW1072" s="3"/>
      <c r="AX1072" s="3"/>
      <c r="AY1072" s="3"/>
      <c r="AZ1072" s="3"/>
      <c r="BA1072" s="3"/>
      <c r="BB1072" s="3"/>
      <c r="BC1072" s="3"/>
      <c r="BD1072" s="3"/>
      <c r="BE1072" s="3"/>
      <c r="BF1072" s="3"/>
      <c r="BG1072" s="3"/>
      <c r="BH1072" s="3"/>
      <c r="BI1072" s="3"/>
      <c r="BJ1072" s="3"/>
      <c r="BK1072" s="3"/>
      <c r="BL1072" s="3"/>
      <c r="BM1072" s="3"/>
      <c r="BN1072" s="3"/>
      <c r="BO1072" s="3"/>
      <c r="BP1072" s="3"/>
      <c r="BQ1072" s="3"/>
      <c r="BR1072" s="3"/>
      <c r="BS1072" s="3"/>
      <c r="BT1072" s="3"/>
      <c r="BU1072" s="3"/>
      <c r="BV1072" s="3"/>
      <c r="BW1072" s="3"/>
      <c r="BX1072" s="3"/>
      <c r="BY1072" s="3"/>
      <c r="BZ1072" s="3"/>
      <c r="CA1072" s="3"/>
      <c r="CB1072" s="3"/>
      <c r="CC1072" s="3"/>
      <c r="CD1072" s="3"/>
      <c r="CE1072" s="3"/>
      <c r="CF1072" s="3"/>
      <c r="CG1072" s="3"/>
      <c r="CH1072" s="3"/>
      <c r="CI1072" s="3"/>
      <c r="CJ1072" s="3"/>
      <c r="CK1072" s="3"/>
      <c r="CL1072" s="3"/>
      <c r="CM1072" s="3"/>
      <c r="CN1072" s="3"/>
    </row>
    <row r="1073" spans="1:92" x14ac:dyDescent="0.3">
      <c r="A1073" s="13"/>
      <c r="B1073" s="3"/>
      <c r="C1073" s="3"/>
      <c r="D1073" s="3"/>
      <c r="E1073" s="3"/>
      <c r="F1073" s="3"/>
      <c r="G1073" s="3"/>
      <c r="H1073" s="3"/>
      <c r="I1073" s="3"/>
      <c r="J1073" s="1"/>
      <c r="K1073" s="3"/>
      <c r="L1073" s="3"/>
      <c r="M1073" s="3"/>
      <c r="N1073" s="3"/>
      <c r="O1073" s="3"/>
      <c r="P1073" s="3"/>
      <c r="Q1073" s="3"/>
      <c r="R1073" s="3"/>
      <c r="S1073" s="3"/>
      <c r="T1073" s="3"/>
      <c r="U1073" s="3"/>
      <c r="V1073" s="3"/>
      <c r="W1073" s="3"/>
      <c r="X1073" s="3"/>
      <c r="Y1073" s="3"/>
      <c r="Z1073" s="3"/>
      <c r="AA1073" s="3"/>
      <c r="AB1073" s="3"/>
      <c r="AC1073" s="3"/>
      <c r="AD1073" s="3"/>
      <c r="AE1073" s="3"/>
      <c r="AF1073" s="3"/>
      <c r="AG1073" s="3"/>
      <c r="AH1073" s="3"/>
      <c r="AI1073" s="3"/>
      <c r="AJ1073" s="3"/>
      <c r="AK1073" s="3"/>
      <c r="AL1073" s="3"/>
      <c r="AM1073" s="3"/>
      <c r="AN1073" s="3"/>
      <c r="AO1073" s="3"/>
      <c r="AP1073" s="3"/>
      <c r="AQ1073" s="3"/>
      <c r="AR1073" s="3"/>
      <c r="AS1073" s="3"/>
      <c r="AT1073" s="3"/>
      <c r="AU1073" s="3"/>
      <c r="AV1073" s="3"/>
      <c r="AW1073" s="3"/>
      <c r="AX1073" s="3"/>
      <c r="AY1073" s="3"/>
      <c r="AZ1073" s="3"/>
      <c r="BA1073" s="3"/>
      <c r="BB1073" s="3"/>
      <c r="BC1073" s="3"/>
      <c r="BD1073" s="3"/>
      <c r="BE1073" s="3"/>
      <c r="BF1073" s="3"/>
      <c r="BG1073" s="3"/>
      <c r="BH1073" s="3"/>
      <c r="BI1073" s="3"/>
      <c r="BJ1073" s="3"/>
      <c r="BK1073" s="3"/>
      <c r="BL1073" s="3"/>
      <c r="BM1073" s="3"/>
      <c r="BN1073" s="3"/>
      <c r="BO1073" s="3"/>
      <c r="BP1073" s="3"/>
      <c r="BQ1073" s="3"/>
      <c r="BR1073" s="3"/>
      <c r="BS1073" s="3"/>
      <c r="BT1073" s="3"/>
      <c r="BU1073" s="3"/>
      <c r="BV1073" s="3"/>
      <c r="BW1073" s="3"/>
      <c r="BX1073" s="3"/>
      <c r="BY1073" s="3"/>
      <c r="BZ1073" s="3"/>
      <c r="CA1073" s="3"/>
      <c r="CB1073" s="3"/>
      <c r="CC1073" s="3"/>
      <c r="CD1073" s="3"/>
      <c r="CE1073" s="3"/>
      <c r="CF1073" s="3"/>
      <c r="CG1073" s="3"/>
      <c r="CH1073" s="3"/>
      <c r="CI1073" s="3"/>
      <c r="CJ1073" s="3"/>
      <c r="CK1073" s="3"/>
      <c r="CL1073" s="3"/>
      <c r="CM1073" s="3"/>
      <c r="CN1073" s="3"/>
    </row>
    <row r="1074" spans="1:92" x14ac:dyDescent="0.3">
      <c r="A1074" s="13"/>
      <c r="B1074" s="3"/>
      <c r="C1074" s="3"/>
      <c r="D1074" s="3"/>
      <c r="E1074" s="3"/>
      <c r="F1074" s="3"/>
      <c r="G1074" s="3"/>
      <c r="H1074" s="3"/>
      <c r="I1074" s="3"/>
      <c r="J1074" s="1"/>
      <c r="K1074" s="3"/>
      <c r="L1074" s="3"/>
      <c r="M1074" s="3"/>
      <c r="N1074" s="3"/>
      <c r="O1074" s="3"/>
      <c r="P1074" s="3"/>
      <c r="Q1074" s="3"/>
      <c r="R1074" s="3"/>
      <c r="S1074" s="3"/>
      <c r="T1074" s="3"/>
      <c r="U1074" s="3"/>
      <c r="V1074" s="3"/>
      <c r="W1074" s="3"/>
      <c r="X1074" s="3"/>
      <c r="Y1074" s="3"/>
      <c r="Z1074" s="3"/>
      <c r="AA1074" s="3"/>
      <c r="AB1074" s="3"/>
      <c r="AC1074" s="3"/>
      <c r="AD1074" s="3"/>
      <c r="AE1074" s="3"/>
      <c r="AF1074" s="3"/>
      <c r="AG1074" s="3"/>
      <c r="AH1074" s="3"/>
      <c r="AI1074" s="3"/>
      <c r="AJ1074" s="3"/>
      <c r="AK1074" s="3"/>
      <c r="AL1074" s="3"/>
      <c r="AM1074" s="3"/>
      <c r="AN1074" s="3"/>
      <c r="AO1074" s="3"/>
      <c r="AP1074" s="3"/>
      <c r="AQ1074" s="3"/>
      <c r="AR1074" s="3"/>
      <c r="AS1074" s="3"/>
      <c r="AT1074" s="3"/>
      <c r="AU1074" s="3"/>
      <c r="AV1074" s="3"/>
      <c r="AW1074" s="3"/>
      <c r="AX1074" s="3"/>
      <c r="AY1074" s="3"/>
      <c r="AZ1074" s="3"/>
      <c r="BA1074" s="3"/>
      <c r="BB1074" s="3"/>
      <c r="BC1074" s="3"/>
      <c r="BD1074" s="3"/>
      <c r="BE1074" s="3"/>
      <c r="BF1074" s="3"/>
      <c r="BG1074" s="3"/>
      <c r="BH1074" s="3"/>
      <c r="BI1074" s="3"/>
      <c r="BJ1074" s="3"/>
      <c r="BK1074" s="3"/>
      <c r="BL1074" s="3"/>
      <c r="BM1074" s="3"/>
      <c r="BN1074" s="3"/>
      <c r="BO1074" s="3"/>
      <c r="BP1074" s="3"/>
      <c r="BQ1074" s="3"/>
      <c r="BR1074" s="3"/>
      <c r="BS1074" s="3"/>
      <c r="BT1074" s="3"/>
      <c r="BU1074" s="3"/>
      <c r="BV1074" s="3"/>
      <c r="BW1074" s="3"/>
      <c r="BX1074" s="3"/>
      <c r="BY1074" s="3"/>
      <c r="BZ1074" s="3"/>
      <c r="CA1074" s="3"/>
      <c r="CB1074" s="3"/>
      <c r="CC1074" s="3"/>
      <c r="CD1074" s="3"/>
      <c r="CE1074" s="3"/>
      <c r="CF1074" s="3"/>
      <c r="CG1074" s="3"/>
      <c r="CH1074" s="3"/>
      <c r="CI1074" s="3"/>
      <c r="CJ1074" s="3"/>
      <c r="CK1074" s="3"/>
      <c r="CL1074" s="3"/>
      <c r="CM1074" s="3"/>
      <c r="CN1074" s="3"/>
    </row>
    <row r="1075" spans="1:92" x14ac:dyDescent="0.3">
      <c r="A1075" s="13"/>
      <c r="B1075" s="3"/>
      <c r="C1075" s="3"/>
      <c r="D1075" s="3"/>
      <c r="E1075" s="3"/>
      <c r="F1075" s="3"/>
      <c r="G1075" s="3"/>
      <c r="H1075" s="3"/>
      <c r="I1075" s="3"/>
      <c r="J1075" s="1"/>
      <c r="K1075" s="3"/>
      <c r="L1075" s="3"/>
      <c r="M1075" s="3"/>
      <c r="N1075" s="3"/>
      <c r="O1075" s="3"/>
      <c r="P1075" s="3"/>
      <c r="Q1075" s="3"/>
      <c r="R1075" s="3"/>
      <c r="S1075" s="3"/>
      <c r="T1075" s="3"/>
      <c r="U1075" s="3"/>
      <c r="V1075" s="3"/>
      <c r="W1075" s="3"/>
      <c r="X1075" s="3"/>
      <c r="Y1075" s="3"/>
      <c r="Z1075" s="3"/>
      <c r="AA1075" s="3"/>
      <c r="AB1075" s="3"/>
      <c r="AC1075" s="3"/>
      <c r="AD1075" s="3"/>
      <c r="AE1075" s="3"/>
      <c r="AF1075" s="3"/>
      <c r="AG1075" s="3"/>
      <c r="AH1075" s="3"/>
      <c r="AI1075" s="3"/>
      <c r="AJ1075" s="3"/>
      <c r="AK1075" s="3"/>
      <c r="AL1075" s="3"/>
      <c r="AM1075" s="3"/>
      <c r="AN1075" s="3"/>
      <c r="AO1075" s="3"/>
      <c r="AP1075" s="3"/>
      <c r="AQ1075" s="3"/>
      <c r="AR1075" s="3"/>
      <c r="AS1075" s="3"/>
      <c r="AT1075" s="3"/>
      <c r="AU1075" s="3"/>
      <c r="AV1075" s="3"/>
      <c r="AW1075" s="3"/>
      <c r="AX1075" s="3"/>
      <c r="AY1075" s="3"/>
      <c r="AZ1075" s="3"/>
      <c r="BA1075" s="3"/>
      <c r="BB1075" s="3"/>
      <c r="BC1075" s="3"/>
      <c r="BD1075" s="3"/>
      <c r="BE1075" s="3"/>
      <c r="BF1075" s="3"/>
      <c r="BG1075" s="3"/>
      <c r="BH1075" s="3"/>
      <c r="BI1075" s="3"/>
      <c r="BJ1075" s="3"/>
      <c r="BK1075" s="3"/>
      <c r="BL1075" s="3"/>
      <c r="BM1075" s="3"/>
      <c r="BN1075" s="3"/>
      <c r="BO1075" s="3"/>
      <c r="BP1075" s="3"/>
      <c r="BQ1075" s="3"/>
      <c r="BR1075" s="3"/>
      <c r="BS1075" s="3"/>
      <c r="BT1075" s="3"/>
      <c r="BU1075" s="3"/>
      <c r="BV1075" s="3"/>
      <c r="BW1075" s="3"/>
      <c r="BX1075" s="3"/>
      <c r="BY1075" s="3"/>
      <c r="BZ1075" s="3"/>
      <c r="CA1075" s="3"/>
      <c r="CB1075" s="3"/>
      <c r="CC1075" s="3"/>
      <c r="CD1075" s="3"/>
      <c r="CE1075" s="3"/>
      <c r="CF1075" s="3"/>
      <c r="CG1075" s="3"/>
      <c r="CH1075" s="3"/>
      <c r="CI1075" s="3"/>
      <c r="CJ1075" s="3"/>
      <c r="CK1075" s="3"/>
      <c r="CL1075" s="3"/>
      <c r="CM1075" s="3"/>
      <c r="CN1075" s="3"/>
    </row>
    <row r="1076" spans="1:92" x14ac:dyDescent="0.3">
      <c r="A1076" s="13"/>
      <c r="B1076" s="3"/>
      <c r="C1076" s="3"/>
      <c r="D1076" s="3"/>
      <c r="E1076" s="3"/>
      <c r="F1076" s="3"/>
      <c r="G1076" s="3"/>
      <c r="H1076" s="3"/>
      <c r="I1076" s="3"/>
      <c r="J1076" s="1"/>
      <c r="K1076" s="3"/>
      <c r="L1076" s="3"/>
      <c r="M1076" s="3"/>
      <c r="N1076" s="3"/>
      <c r="O1076" s="3"/>
      <c r="P1076" s="3"/>
      <c r="Q1076" s="3"/>
      <c r="R1076" s="3"/>
      <c r="S1076" s="3"/>
      <c r="T1076" s="3"/>
      <c r="U1076" s="3"/>
      <c r="V1076" s="3"/>
      <c r="W1076" s="3"/>
      <c r="X1076" s="3"/>
      <c r="Y1076" s="3"/>
      <c r="Z1076" s="3"/>
      <c r="AA1076" s="3"/>
      <c r="AB1076" s="3"/>
      <c r="AC1076" s="3"/>
      <c r="AD1076" s="3"/>
      <c r="AE1076" s="3"/>
      <c r="AF1076" s="3"/>
      <c r="AG1076" s="3"/>
      <c r="AH1076" s="3"/>
      <c r="AI1076" s="3"/>
      <c r="AJ1076" s="3"/>
      <c r="AK1076" s="3"/>
      <c r="AL1076" s="3"/>
      <c r="AM1076" s="3"/>
      <c r="AN1076" s="3"/>
      <c r="AO1076" s="3"/>
      <c r="AP1076" s="3"/>
      <c r="AQ1076" s="3"/>
      <c r="AR1076" s="3"/>
      <c r="AS1076" s="3"/>
      <c r="AT1076" s="3"/>
      <c r="AU1076" s="3"/>
      <c r="AV1076" s="3"/>
      <c r="AW1076" s="3"/>
      <c r="AX1076" s="3"/>
      <c r="AY1076" s="3"/>
      <c r="AZ1076" s="3"/>
      <c r="BA1076" s="3"/>
      <c r="BB1076" s="3"/>
      <c r="BC1076" s="3"/>
      <c r="BD1076" s="3"/>
      <c r="BE1076" s="3"/>
      <c r="BF1076" s="3"/>
      <c r="BG1076" s="3"/>
      <c r="BH1076" s="3"/>
      <c r="BI1076" s="3"/>
      <c r="BJ1076" s="3"/>
      <c r="BK1076" s="3"/>
      <c r="BL1076" s="3"/>
      <c r="BM1076" s="3"/>
      <c r="BN1076" s="3"/>
      <c r="BO1076" s="3"/>
      <c r="BP1076" s="3"/>
      <c r="BQ1076" s="3"/>
      <c r="BR1076" s="3"/>
      <c r="BS1076" s="3"/>
      <c r="BT1076" s="3"/>
      <c r="BU1076" s="3"/>
      <c r="BV1076" s="3"/>
      <c r="BW1076" s="3"/>
      <c r="BX1076" s="3"/>
      <c r="BY1076" s="3"/>
      <c r="BZ1076" s="3"/>
      <c r="CA1076" s="3"/>
      <c r="CB1076" s="3"/>
      <c r="CC1076" s="3"/>
      <c r="CD1076" s="3"/>
      <c r="CE1076" s="3"/>
      <c r="CF1076" s="3"/>
      <c r="CG1076" s="3"/>
      <c r="CH1076" s="3"/>
      <c r="CI1076" s="3"/>
      <c r="CJ1076" s="3"/>
      <c r="CK1076" s="3"/>
      <c r="CL1076" s="3"/>
      <c r="CM1076" s="3"/>
      <c r="CN1076" s="3"/>
    </row>
    <row r="1077" spans="1:92" x14ac:dyDescent="0.3">
      <c r="A1077" s="13"/>
      <c r="B1077" s="3"/>
      <c r="C1077" s="3"/>
      <c r="D1077" s="3"/>
      <c r="E1077" s="3"/>
      <c r="F1077" s="3"/>
      <c r="G1077" s="3"/>
      <c r="H1077" s="3"/>
      <c r="I1077" s="3"/>
      <c r="J1077" s="1"/>
      <c r="K1077" s="3"/>
      <c r="L1077" s="3"/>
      <c r="M1077" s="3"/>
      <c r="N1077" s="3"/>
      <c r="O1077" s="3"/>
      <c r="P1077" s="3"/>
      <c r="Q1077" s="3"/>
      <c r="R1077" s="3"/>
      <c r="S1077" s="3"/>
      <c r="T1077" s="3"/>
      <c r="U1077" s="3"/>
      <c r="V1077" s="3"/>
      <c r="W1077" s="3"/>
      <c r="X1077" s="3"/>
      <c r="Y1077" s="3"/>
      <c r="Z1077" s="3"/>
      <c r="AA1077" s="3"/>
      <c r="AB1077" s="3"/>
      <c r="AC1077" s="3"/>
      <c r="AD1077" s="3"/>
      <c r="AE1077" s="3"/>
      <c r="AF1077" s="3"/>
      <c r="AG1077" s="3"/>
      <c r="AH1077" s="3"/>
      <c r="AI1077" s="3"/>
      <c r="AJ1077" s="3"/>
      <c r="AK1077" s="3"/>
      <c r="AL1077" s="3"/>
      <c r="AM1077" s="3"/>
      <c r="AN1077" s="3"/>
      <c r="AO1077" s="3"/>
      <c r="AP1077" s="3"/>
      <c r="AQ1077" s="3"/>
      <c r="AR1077" s="3"/>
      <c r="AS1077" s="3"/>
      <c r="AT1077" s="3"/>
      <c r="AU1077" s="3"/>
      <c r="AV1077" s="3"/>
      <c r="AW1077" s="3"/>
      <c r="AX1077" s="3"/>
      <c r="AY1077" s="3"/>
      <c r="AZ1077" s="3"/>
      <c r="BA1077" s="3"/>
      <c r="BB1077" s="3"/>
      <c r="BC1077" s="3"/>
      <c r="BD1077" s="3"/>
      <c r="BE1077" s="3"/>
      <c r="BF1077" s="3"/>
      <c r="BG1077" s="3"/>
      <c r="BH1077" s="3"/>
      <c r="BI1077" s="3"/>
      <c r="BJ1077" s="3"/>
      <c r="BK1077" s="3"/>
      <c r="BL1077" s="3"/>
      <c r="BM1077" s="3"/>
      <c r="BN1077" s="3"/>
      <c r="BO1077" s="3"/>
      <c r="BP1077" s="3"/>
      <c r="BQ1077" s="3"/>
      <c r="BR1077" s="3"/>
      <c r="BS1077" s="3"/>
      <c r="BT1077" s="3"/>
      <c r="BU1077" s="3"/>
      <c r="BV1077" s="3"/>
      <c r="BW1077" s="3"/>
      <c r="BX1077" s="3"/>
      <c r="BY1077" s="3"/>
      <c r="BZ1077" s="3"/>
      <c r="CA1077" s="3"/>
      <c r="CB1077" s="3"/>
      <c r="CC1077" s="3"/>
      <c r="CD1077" s="3"/>
      <c r="CE1077" s="3"/>
      <c r="CF1077" s="3"/>
      <c r="CG1077" s="3"/>
      <c r="CH1077" s="3"/>
      <c r="CI1077" s="3"/>
      <c r="CJ1077" s="3"/>
      <c r="CK1077" s="3"/>
      <c r="CL1077" s="3"/>
      <c r="CM1077" s="3"/>
      <c r="CN1077" s="3"/>
    </row>
    <row r="1078" spans="1:92" x14ac:dyDescent="0.3">
      <c r="A1078" s="13"/>
      <c r="B1078" s="3"/>
      <c r="C1078" s="3"/>
      <c r="D1078" s="3"/>
      <c r="E1078" s="3"/>
      <c r="F1078" s="3"/>
      <c r="G1078" s="3"/>
      <c r="H1078" s="3"/>
      <c r="I1078" s="3"/>
      <c r="J1078" s="1"/>
      <c r="K1078" s="3"/>
      <c r="L1078" s="3"/>
      <c r="M1078" s="3"/>
      <c r="N1078" s="3"/>
      <c r="O1078" s="3"/>
      <c r="P1078" s="3"/>
      <c r="Q1078" s="3"/>
      <c r="R1078" s="3"/>
      <c r="S1078" s="3"/>
      <c r="T1078" s="3"/>
      <c r="U1078" s="3"/>
      <c r="V1078" s="3"/>
      <c r="W1078" s="3"/>
      <c r="X1078" s="3"/>
      <c r="Y1078" s="3"/>
      <c r="Z1078" s="3"/>
      <c r="AA1078" s="3"/>
      <c r="AB1078" s="3"/>
      <c r="AC1078" s="3"/>
      <c r="AD1078" s="3"/>
      <c r="AE1078" s="3"/>
      <c r="AF1078" s="3"/>
      <c r="AG1078" s="3"/>
      <c r="AH1078" s="3"/>
      <c r="AI1078" s="3"/>
      <c r="AJ1078" s="3"/>
      <c r="AK1078" s="3"/>
      <c r="AL1078" s="3"/>
      <c r="AM1078" s="3"/>
      <c r="AN1078" s="3"/>
      <c r="AO1078" s="3"/>
      <c r="AP1078" s="3"/>
      <c r="AQ1078" s="3"/>
      <c r="AR1078" s="3"/>
      <c r="AS1078" s="3"/>
      <c r="AT1078" s="3"/>
      <c r="AU1078" s="3"/>
      <c r="AV1078" s="3"/>
      <c r="AW1078" s="3"/>
      <c r="AX1078" s="3"/>
      <c r="AY1078" s="3"/>
      <c r="AZ1078" s="3"/>
      <c r="BA1078" s="3"/>
      <c r="BB1078" s="3"/>
      <c r="BC1078" s="3"/>
      <c r="BD1078" s="3"/>
      <c r="BE1078" s="3"/>
      <c r="BF1078" s="3"/>
      <c r="BG1078" s="3"/>
      <c r="BH1078" s="3"/>
      <c r="BI1078" s="3"/>
      <c r="BJ1078" s="3"/>
      <c r="BK1078" s="3"/>
      <c r="BL1078" s="3"/>
      <c r="BM1078" s="3"/>
      <c r="BN1078" s="3"/>
      <c r="BO1078" s="3"/>
      <c r="BP1078" s="3"/>
      <c r="BQ1078" s="3"/>
      <c r="BR1078" s="3"/>
      <c r="BS1078" s="3"/>
      <c r="BT1078" s="3"/>
      <c r="BU1078" s="3"/>
      <c r="BV1078" s="3"/>
      <c r="BW1078" s="3"/>
      <c r="BX1078" s="3"/>
      <c r="BY1078" s="3"/>
      <c r="BZ1078" s="3"/>
      <c r="CA1078" s="3"/>
      <c r="CB1078" s="3"/>
      <c r="CC1078" s="3"/>
      <c r="CD1078" s="3"/>
      <c r="CE1078" s="3"/>
      <c r="CF1078" s="3"/>
      <c r="CG1078" s="3"/>
      <c r="CH1078" s="3"/>
      <c r="CI1078" s="3"/>
      <c r="CJ1078" s="3"/>
      <c r="CK1078" s="3"/>
      <c r="CL1078" s="3"/>
      <c r="CM1078" s="3"/>
      <c r="CN1078" s="3"/>
    </row>
    <row r="1079" spans="1:92" x14ac:dyDescent="0.3">
      <c r="A1079" s="13"/>
      <c r="B1079" s="3"/>
      <c r="C1079" s="3"/>
      <c r="D1079" s="3"/>
      <c r="E1079" s="3"/>
      <c r="F1079" s="3"/>
      <c r="G1079" s="3"/>
      <c r="H1079" s="3"/>
      <c r="I1079" s="3"/>
      <c r="J1079" s="1"/>
      <c r="K1079" s="3"/>
      <c r="L1079" s="3"/>
      <c r="M1079" s="3"/>
      <c r="N1079" s="3"/>
      <c r="O1079" s="3"/>
      <c r="P1079" s="3"/>
      <c r="Q1079" s="3"/>
      <c r="R1079" s="3"/>
      <c r="S1079" s="3"/>
      <c r="T1079" s="3"/>
      <c r="U1079" s="3"/>
      <c r="V1079" s="3"/>
      <c r="W1079" s="3"/>
      <c r="X1079" s="3"/>
      <c r="Y1079" s="3"/>
      <c r="Z1079" s="3"/>
      <c r="AA1079" s="3"/>
      <c r="AB1079" s="3"/>
      <c r="AC1079" s="3"/>
      <c r="AD1079" s="3"/>
      <c r="AE1079" s="3"/>
      <c r="AF1079" s="3"/>
      <c r="AG1079" s="3"/>
      <c r="AH1079" s="3"/>
      <c r="AI1079" s="3"/>
      <c r="AJ1079" s="3"/>
      <c r="AK1079" s="3"/>
      <c r="AL1079" s="3"/>
      <c r="AM1079" s="3"/>
      <c r="AN1079" s="3"/>
      <c r="AO1079" s="3"/>
      <c r="AP1079" s="3"/>
      <c r="AQ1079" s="3"/>
      <c r="AR1079" s="3"/>
      <c r="AS1079" s="3"/>
      <c r="AT1079" s="3"/>
      <c r="AU1079" s="3"/>
      <c r="AV1079" s="3"/>
      <c r="AW1079" s="3"/>
      <c r="AX1079" s="3"/>
      <c r="AY1079" s="3"/>
      <c r="AZ1079" s="3"/>
      <c r="BA1079" s="3"/>
      <c r="BB1079" s="3"/>
      <c r="BC1079" s="3"/>
      <c r="BD1079" s="3"/>
      <c r="BE1079" s="3"/>
      <c r="BF1079" s="3"/>
      <c r="BG1079" s="3"/>
      <c r="BH1079" s="3"/>
      <c r="BI1079" s="3"/>
      <c r="BJ1079" s="3"/>
      <c r="BK1079" s="3"/>
      <c r="BL1079" s="3"/>
      <c r="BM1079" s="3"/>
      <c r="BN1079" s="3"/>
      <c r="BO1079" s="3"/>
      <c r="BP1079" s="3"/>
      <c r="BQ1079" s="3"/>
      <c r="BR1079" s="3"/>
      <c r="BS1079" s="3"/>
      <c r="BT1079" s="3"/>
      <c r="BU1079" s="3"/>
      <c r="BV1079" s="3"/>
      <c r="BW1079" s="3"/>
      <c r="BX1079" s="3"/>
      <c r="BY1079" s="3"/>
      <c r="BZ1079" s="3"/>
      <c r="CA1079" s="3"/>
      <c r="CB1079" s="3"/>
      <c r="CC1079" s="3"/>
      <c r="CD1079" s="3"/>
      <c r="CE1079" s="3"/>
      <c r="CF1079" s="3"/>
      <c r="CG1079" s="3"/>
      <c r="CH1079" s="3"/>
      <c r="CI1079" s="3"/>
      <c r="CJ1079" s="3"/>
      <c r="CK1079" s="3"/>
      <c r="CL1079" s="3"/>
      <c r="CM1079" s="3"/>
      <c r="CN1079" s="3"/>
    </row>
    <row r="1080" spans="1:92" x14ac:dyDescent="0.3">
      <c r="A1080" s="13"/>
      <c r="B1080" s="3"/>
      <c r="C1080" s="3"/>
      <c r="D1080" s="3"/>
      <c r="E1080" s="3"/>
      <c r="F1080" s="3"/>
      <c r="G1080" s="3"/>
      <c r="H1080" s="3"/>
      <c r="I1080" s="3"/>
      <c r="J1080" s="1"/>
      <c r="K1080" s="3"/>
      <c r="L1080" s="3"/>
      <c r="M1080" s="3"/>
      <c r="N1080" s="3"/>
      <c r="O1080" s="3"/>
      <c r="P1080" s="3"/>
      <c r="Q1080" s="3"/>
      <c r="R1080" s="3"/>
      <c r="S1080" s="3"/>
      <c r="T1080" s="3"/>
      <c r="U1080" s="3"/>
      <c r="V1080" s="3"/>
      <c r="W1080" s="3"/>
      <c r="X1080" s="3"/>
      <c r="Y1080" s="3"/>
      <c r="Z1080" s="3"/>
      <c r="AA1080" s="3"/>
      <c r="AB1080" s="3"/>
      <c r="AC1080" s="3"/>
      <c r="AD1080" s="3"/>
      <c r="AE1080" s="3"/>
      <c r="AF1080" s="3"/>
      <c r="AG1080" s="3"/>
      <c r="AH1080" s="3"/>
      <c r="AI1080" s="3"/>
      <c r="AJ1080" s="3"/>
      <c r="AK1080" s="3"/>
      <c r="AL1080" s="3"/>
      <c r="AM1080" s="3"/>
      <c r="AN1080" s="3"/>
      <c r="AO1080" s="3"/>
      <c r="AP1080" s="3"/>
      <c r="AQ1080" s="3"/>
      <c r="AR1080" s="3"/>
      <c r="AS1080" s="3"/>
      <c r="AT1080" s="3"/>
      <c r="AU1080" s="3"/>
      <c r="AV1080" s="3"/>
      <c r="AW1080" s="3"/>
      <c r="AX1080" s="3"/>
      <c r="AY1080" s="3"/>
      <c r="AZ1080" s="3"/>
      <c r="BA1080" s="3"/>
      <c r="BB1080" s="3"/>
      <c r="BC1080" s="3"/>
      <c r="BD1080" s="3"/>
      <c r="BE1080" s="3"/>
      <c r="BF1080" s="3"/>
      <c r="BG1080" s="3"/>
      <c r="BH1080" s="3"/>
      <c r="BI1080" s="3"/>
      <c r="BJ1080" s="3"/>
      <c r="BK1080" s="3"/>
      <c r="BL1080" s="3"/>
      <c r="BM1080" s="3"/>
      <c r="BN1080" s="3"/>
      <c r="BO1080" s="3"/>
      <c r="BP1080" s="3"/>
      <c r="BQ1080" s="3"/>
      <c r="BR1080" s="3"/>
      <c r="BS1080" s="3"/>
      <c r="BT1080" s="3"/>
      <c r="BU1080" s="3"/>
      <c r="BV1080" s="3"/>
      <c r="BW1080" s="3"/>
      <c r="BX1080" s="3"/>
      <c r="BY1080" s="3"/>
      <c r="BZ1080" s="3"/>
      <c r="CA1080" s="3"/>
      <c r="CB1080" s="3"/>
      <c r="CC1080" s="3"/>
      <c r="CD1080" s="3"/>
      <c r="CE1080" s="3"/>
      <c r="CF1080" s="3"/>
      <c r="CG1080" s="3"/>
      <c r="CH1080" s="3"/>
      <c r="CI1080" s="3"/>
      <c r="CJ1080" s="3"/>
      <c r="CK1080" s="3"/>
      <c r="CL1080" s="3"/>
      <c r="CM1080" s="3"/>
      <c r="CN1080" s="3"/>
    </row>
    <row r="1081" spans="1:92" x14ac:dyDescent="0.3">
      <c r="A1081" s="13"/>
      <c r="B1081" s="3"/>
      <c r="C1081" s="3"/>
      <c r="D1081" s="3"/>
      <c r="E1081" s="3"/>
      <c r="F1081" s="3"/>
      <c r="G1081" s="3"/>
      <c r="H1081" s="3"/>
      <c r="I1081" s="3"/>
      <c r="J1081" s="1"/>
      <c r="K1081" s="3"/>
      <c r="L1081" s="3"/>
      <c r="M1081" s="3"/>
      <c r="N1081" s="3"/>
      <c r="O1081" s="3"/>
      <c r="P1081" s="3"/>
      <c r="Q1081" s="3"/>
      <c r="R1081" s="3"/>
      <c r="S1081" s="3"/>
      <c r="T1081" s="3"/>
      <c r="U1081" s="3"/>
      <c r="V1081" s="3"/>
      <c r="W1081" s="3"/>
      <c r="X1081" s="3"/>
      <c r="Y1081" s="3"/>
      <c r="Z1081" s="3"/>
      <c r="AA1081" s="3"/>
      <c r="AB1081" s="3"/>
      <c r="AC1081" s="3"/>
      <c r="AD1081" s="3"/>
      <c r="AE1081" s="3"/>
      <c r="AF1081" s="3"/>
      <c r="AG1081" s="3"/>
      <c r="AH1081" s="3"/>
      <c r="AI1081" s="3"/>
      <c r="AJ1081" s="3"/>
      <c r="AK1081" s="3"/>
      <c r="AL1081" s="3"/>
      <c r="AM1081" s="3"/>
      <c r="AN1081" s="3"/>
      <c r="AO1081" s="3"/>
      <c r="AP1081" s="3"/>
      <c r="AQ1081" s="3"/>
      <c r="AR1081" s="3"/>
      <c r="AS1081" s="3"/>
      <c r="AT1081" s="3"/>
      <c r="AU1081" s="3"/>
      <c r="AV1081" s="3"/>
      <c r="AW1081" s="3"/>
      <c r="AX1081" s="3"/>
      <c r="AY1081" s="3"/>
      <c r="AZ1081" s="3"/>
      <c r="BA1081" s="3"/>
      <c r="BB1081" s="3"/>
      <c r="BC1081" s="3"/>
      <c r="BD1081" s="3"/>
      <c r="BE1081" s="3"/>
      <c r="BF1081" s="3"/>
      <c r="BG1081" s="3"/>
      <c r="BH1081" s="3"/>
      <c r="BI1081" s="3"/>
      <c r="BJ1081" s="3"/>
      <c r="BK1081" s="3"/>
      <c r="BL1081" s="3"/>
      <c r="BM1081" s="3"/>
      <c r="BN1081" s="3"/>
      <c r="BO1081" s="3"/>
      <c r="BP1081" s="3"/>
      <c r="BQ1081" s="3"/>
      <c r="BR1081" s="3"/>
      <c r="BS1081" s="3"/>
      <c r="BT1081" s="3"/>
      <c r="BU1081" s="3"/>
      <c r="BV1081" s="3"/>
      <c r="BW1081" s="3"/>
      <c r="BX1081" s="3"/>
      <c r="BY1081" s="3"/>
      <c r="BZ1081" s="3"/>
      <c r="CA1081" s="3"/>
      <c r="CB1081" s="3"/>
      <c r="CC1081" s="3"/>
      <c r="CD1081" s="3"/>
      <c r="CE1081" s="3"/>
      <c r="CF1081" s="3"/>
      <c r="CG1081" s="3"/>
      <c r="CH1081" s="3"/>
      <c r="CI1081" s="3"/>
      <c r="CJ1081" s="3"/>
      <c r="CK1081" s="3"/>
      <c r="CL1081" s="3"/>
      <c r="CM1081" s="3"/>
      <c r="CN1081" s="3"/>
    </row>
    <row r="1082" spans="1:92" x14ac:dyDescent="0.3">
      <c r="A1082" s="13"/>
      <c r="B1082" s="3"/>
      <c r="C1082" s="3"/>
      <c r="D1082" s="3"/>
      <c r="E1082" s="3"/>
      <c r="F1082" s="3"/>
      <c r="G1082" s="3"/>
      <c r="H1082" s="3"/>
      <c r="I1082" s="3"/>
      <c r="J1082" s="1"/>
      <c r="K1082" s="3"/>
      <c r="L1082" s="3"/>
      <c r="M1082" s="3"/>
      <c r="N1082" s="3"/>
      <c r="O1082" s="3"/>
      <c r="P1082" s="3"/>
      <c r="Q1082" s="3"/>
      <c r="R1082" s="3"/>
      <c r="S1082" s="3"/>
      <c r="T1082" s="3"/>
      <c r="U1082" s="3"/>
      <c r="V1082" s="3"/>
      <c r="W1082" s="3"/>
      <c r="X1082" s="3"/>
      <c r="Y1082" s="3"/>
      <c r="Z1082" s="3"/>
      <c r="AA1082" s="3"/>
      <c r="AB1082" s="3"/>
      <c r="AC1082" s="3"/>
      <c r="AD1082" s="3"/>
      <c r="AE1082" s="3"/>
      <c r="AF1082" s="3"/>
      <c r="AG1082" s="3"/>
      <c r="AH1082" s="3"/>
      <c r="AI1082" s="3"/>
      <c r="AJ1082" s="3"/>
      <c r="AK1082" s="3"/>
      <c r="AL1082" s="3"/>
      <c r="AM1082" s="3"/>
      <c r="AN1082" s="3"/>
      <c r="AO1082" s="3"/>
      <c r="AP1082" s="3"/>
      <c r="AQ1082" s="3"/>
      <c r="AR1082" s="3"/>
      <c r="AS1082" s="3"/>
      <c r="AT1082" s="3"/>
      <c r="AU1082" s="3"/>
      <c r="AV1082" s="3"/>
      <c r="AW1082" s="3"/>
      <c r="AX1082" s="3"/>
      <c r="AY1082" s="3"/>
      <c r="AZ1082" s="3"/>
      <c r="BA1082" s="3"/>
      <c r="BB1082" s="3"/>
      <c r="BC1082" s="3"/>
      <c r="BD1082" s="3"/>
      <c r="BE1082" s="3"/>
      <c r="BF1082" s="3"/>
      <c r="BG1082" s="3"/>
      <c r="BH1082" s="3"/>
      <c r="BI1082" s="3"/>
      <c r="BJ1082" s="3"/>
      <c r="BK1082" s="3"/>
      <c r="BL1082" s="3"/>
      <c r="BM1082" s="3"/>
      <c r="BN1082" s="3"/>
      <c r="BO1082" s="3"/>
      <c r="BP1082" s="3"/>
      <c r="BQ1082" s="3"/>
      <c r="BR1082" s="3"/>
      <c r="BS1082" s="3"/>
      <c r="BT1082" s="3"/>
      <c r="BU1082" s="3"/>
      <c r="BV1082" s="3"/>
      <c r="BW1082" s="3"/>
      <c r="BX1082" s="3"/>
      <c r="BY1082" s="3"/>
      <c r="BZ1082" s="3"/>
      <c r="CA1082" s="3"/>
      <c r="CB1082" s="3"/>
      <c r="CC1082" s="3"/>
      <c r="CD1082" s="3"/>
      <c r="CE1082" s="3"/>
      <c r="CF1082" s="3"/>
      <c r="CG1082" s="3"/>
      <c r="CH1082" s="3"/>
      <c r="CI1082" s="3"/>
      <c r="CJ1082" s="3"/>
      <c r="CK1082" s="3"/>
      <c r="CL1082" s="3"/>
      <c r="CM1082" s="3"/>
      <c r="CN1082" s="3"/>
    </row>
    <row r="1083" spans="1:92" x14ac:dyDescent="0.3">
      <c r="A1083" s="13"/>
      <c r="B1083" s="3"/>
      <c r="C1083" s="3"/>
      <c r="D1083" s="3"/>
      <c r="E1083" s="3"/>
      <c r="F1083" s="3"/>
      <c r="G1083" s="3"/>
      <c r="H1083" s="3"/>
      <c r="I1083" s="3"/>
      <c r="J1083" s="1"/>
      <c r="K1083" s="3"/>
      <c r="L1083" s="3"/>
      <c r="M1083" s="3"/>
      <c r="N1083" s="3"/>
      <c r="O1083" s="3"/>
      <c r="P1083" s="3"/>
      <c r="Q1083" s="3"/>
      <c r="R1083" s="3"/>
      <c r="S1083" s="3"/>
      <c r="T1083" s="3"/>
      <c r="U1083" s="3"/>
      <c r="V1083" s="3"/>
      <c r="W1083" s="3"/>
      <c r="X1083" s="3"/>
      <c r="Y1083" s="3"/>
      <c r="Z1083" s="3"/>
      <c r="AA1083" s="3"/>
      <c r="AB1083" s="3"/>
      <c r="AC1083" s="3"/>
      <c r="AD1083" s="3"/>
      <c r="AE1083" s="3"/>
      <c r="AF1083" s="3"/>
      <c r="AG1083" s="3"/>
      <c r="AH1083" s="3"/>
      <c r="AI1083" s="3"/>
      <c r="AJ1083" s="3"/>
      <c r="AK1083" s="3"/>
      <c r="AL1083" s="3"/>
      <c r="AM1083" s="3"/>
      <c r="AN1083" s="3"/>
      <c r="AO1083" s="3"/>
      <c r="AP1083" s="3"/>
      <c r="AQ1083" s="3"/>
      <c r="AR1083" s="3"/>
      <c r="AS1083" s="3"/>
      <c r="AT1083" s="3"/>
      <c r="AU1083" s="3"/>
      <c r="AV1083" s="3"/>
      <c r="AW1083" s="3"/>
      <c r="AX1083" s="3"/>
      <c r="AY1083" s="3"/>
      <c r="AZ1083" s="3"/>
      <c r="BA1083" s="3"/>
      <c r="BB1083" s="3"/>
      <c r="BC1083" s="3"/>
      <c r="BD1083" s="3"/>
      <c r="BE1083" s="3"/>
      <c r="BF1083" s="3"/>
      <c r="BG1083" s="3"/>
      <c r="BH1083" s="3"/>
      <c r="BI1083" s="3"/>
      <c r="BJ1083" s="3"/>
      <c r="BK1083" s="3"/>
      <c r="BL1083" s="3"/>
      <c r="BM1083" s="3"/>
      <c r="BN1083" s="3"/>
      <c r="BO1083" s="3"/>
      <c r="BP1083" s="3"/>
      <c r="BQ1083" s="3"/>
      <c r="BR1083" s="3"/>
      <c r="BS1083" s="3"/>
      <c r="BT1083" s="3"/>
      <c r="BU1083" s="3"/>
      <c r="BV1083" s="3"/>
      <c r="BW1083" s="3"/>
      <c r="BX1083" s="3"/>
      <c r="BY1083" s="3"/>
      <c r="BZ1083" s="3"/>
      <c r="CA1083" s="3"/>
      <c r="CB1083" s="3"/>
      <c r="CC1083" s="3"/>
      <c r="CD1083" s="3"/>
      <c r="CE1083" s="3"/>
      <c r="CF1083" s="3"/>
      <c r="CG1083" s="3"/>
      <c r="CH1083" s="3"/>
      <c r="CI1083" s="3"/>
      <c r="CJ1083" s="3"/>
      <c r="CK1083" s="3"/>
      <c r="CL1083" s="3"/>
      <c r="CM1083" s="3"/>
      <c r="CN1083" s="3"/>
    </row>
    <row r="1084" spans="1:92" x14ac:dyDescent="0.3">
      <c r="A1084" s="13"/>
      <c r="B1084" s="3"/>
      <c r="C1084" s="3"/>
      <c r="D1084" s="3"/>
      <c r="E1084" s="3"/>
      <c r="F1084" s="3"/>
      <c r="G1084" s="3"/>
      <c r="H1084" s="3"/>
      <c r="I1084" s="3"/>
      <c r="J1084" s="1"/>
      <c r="K1084" s="3"/>
      <c r="L1084" s="3"/>
      <c r="M1084" s="3"/>
      <c r="N1084" s="3"/>
      <c r="O1084" s="3"/>
      <c r="P1084" s="3"/>
      <c r="Q1084" s="3"/>
      <c r="R1084" s="3"/>
      <c r="S1084" s="3"/>
      <c r="T1084" s="3"/>
      <c r="U1084" s="3"/>
      <c r="V1084" s="3"/>
      <c r="W1084" s="3"/>
      <c r="X1084" s="3"/>
      <c r="Y1084" s="3"/>
      <c r="Z1084" s="3"/>
      <c r="AA1084" s="3"/>
      <c r="AB1084" s="3"/>
      <c r="AC1084" s="3"/>
      <c r="AD1084" s="3"/>
      <c r="AE1084" s="3"/>
      <c r="AF1084" s="3"/>
      <c r="AG1084" s="3"/>
      <c r="AH1084" s="3"/>
      <c r="AI1084" s="3"/>
      <c r="AJ1084" s="3"/>
      <c r="AK1084" s="3"/>
      <c r="AL1084" s="3"/>
      <c r="AM1084" s="3"/>
      <c r="AN1084" s="3"/>
      <c r="AO1084" s="3"/>
      <c r="AP1084" s="3"/>
      <c r="AQ1084" s="3"/>
      <c r="AR1084" s="3"/>
      <c r="AS1084" s="3"/>
      <c r="AT1084" s="3"/>
      <c r="AU1084" s="3"/>
      <c r="AV1084" s="3"/>
      <c r="AW1084" s="3"/>
      <c r="AX1084" s="3"/>
      <c r="AY1084" s="3"/>
      <c r="AZ1084" s="3"/>
      <c r="BA1084" s="3"/>
      <c r="BB1084" s="3"/>
      <c r="BC1084" s="3"/>
      <c r="BD1084" s="3"/>
      <c r="BE1084" s="3"/>
      <c r="BF1084" s="3"/>
      <c r="BG1084" s="3"/>
      <c r="BH1084" s="3"/>
      <c r="BI1084" s="3"/>
      <c r="BJ1084" s="3"/>
      <c r="BK1084" s="3"/>
      <c r="BL1084" s="3"/>
      <c r="BM1084" s="3"/>
      <c r="BN1084" s="3"/>
      <c r="BO1084" s="3"/>
      <c r="BP1084" s="3"/>
      <c r="BQ1084" s="3"/>
      <c r="BR1084" s="3"/>
      <c r="BS1084" s="3"/>
      <c r="BT1084" s="3"/>
      <c r="BU1084" s="3"/>
      <c r="BV1084" s="3"/>
      <c r="BW1084" s="3"/>
      <c r="BX1084" s="3"/>
      <c r="BY1084" s="3"/>
      <c r="BZ1084" s="3"/>
      <c r="CA1084" s="3"/>
      <c r="CB1084" s="3"/>
      <c r="CC1084" s="3"/>
      <c r="CD1084" s="3"/>
      <c r="CE1084" s="3"/>
      <c r="CF1084" s="3"/>
      <c r="CG1084" s="3"/>
      <c r="CH1084" s="3"/>
      <c r="CI1084" s="3"/>
      <c r="CJ1084" s="3"/>
      <c r="CK1084" s="3"/>
      <c r="CL1084" s="3"/>
      <c r="CM1084" s="3"/>
      <c r="CN1084" s="3"/>
    </row>
    <row r="1085" spans="1:92" x14ac:dyDescent="0.3">
      <c r="A1085" s="13"/>
      <c r="B1085" s="3"/>
      <c r="C1085" s="3"/>
      <c r="D1085" s="3"/>
      <c r="E1085" s="3"/>
      <c r="F1085" s="3"/>
      <c r="G1085" s="3"/>
      <c r="H1085" s="3"/>
      <c r="I1085" s="3"/>
      <c r="J1085" s="1"/>
      <c r="K1085" s="3"/>
      <c r="L1085" s="3"/>
      <c r="M1085" s="3"/>
      <c r="N1085" s="3"/>
      <c r="O1085" s="3"/>
      <c r="P1085" s="3"/>
      <c r="Q1085" s="3"/>
      <c r="R1085" s="3"/>
      <c r="S1085" s="3"/>
      <c r="T1085" s="3"/>
      <c r="U1085" s="3"/>
      <c r="V1085" s="3"/>
      <c r="W1085" s="3"/>
      <c r="X1085" s="3"/>
      <c r="Y1085" s="3"/>
      <c r="Z1085" s="3"/>
      <c r="AA1085" s="3"/>
      <c r="AB1085" s="3"/>
      <c r="AC1085" s="3"/>
      <c r="AD1085" s="3"/>
      <c r="AE1085" s="3"/>
      <c r="AF1085" s="3"/>
      <c r="AG1085" s="3"/>
      <c r="AH1085" s="3"/>
      <c r="AI1085" s="3"/>
      <c r="AJ1085" s="3"/>
      <c r="AK1085" s="3"/>
      <c r="AL1085" s="3"/>
      <c r="AM1085" s="3"/>
      <c r="AN1085" s="3"/>
      <c r="AO1085" s="3"/>
      <c r="AP1085" s="3"/>
      <c r="AQ1085" s="3"/>
      <c r="AR1085" s="3"/>
      <c r="AS1085" s="3"/>
      <c r="AT1085" s="3"/>
      <c r="AU1085" s="3"/>
      <c r="AV1085" s="3"/>
      <c r="AW1085" s="3"/>
      <c r="AX1085" s="3"/>
      <c r="AY1085" s="3"/>
      <c r="AZ1085" s="3"/>
      <c r="BA1085" s="3"/>
      <c r="BB1085" s="3"/>
      <c r="BC1085" s="3"/>
      <c r="BD1085" s="3"/>
      <c r="BE1085" s="3"/>
      <c r="BF1085" s="3"/>
      <c r="BG1085" s="3"/>
      <c r="BH1085" s="3"/>
      <c r="BI1085" s="3"/>
      <c r="BJ1085" s="3"/>
      <c r="BK1085" s="3"/>
      <c r="BL1085" s="3"/>
      <c r="BM1085" s="3"/>
      <c r="BN1085" s="3"/>
      <c r="BO1085" s="3"/>
      <c r="BP1085" s="3"/>
      <c r="BQ1085" s="3"/>
      <c r="BR1085" s="3"/>
      <c r="BS1085" s="3"/>
      <c r="BT1085" s="3"/>
      <c r="BU1085" s="3"/>
      <c r="BV1085" s="3"/>
      <c r="BW1085" s="3"/>
      <c r="BX1085" s="3"/>
      <c r="BY1085" s="3"/>
      <c r="BZ1085" s="3"/>
      <c r="CA1085" s="3"/>
      <c r="CB1085" s="3"/>
      <c r="CC1085" s="3"/>
      <c r="CD1085" s="3"/>
      <c r="CE1085" s="3"/>
      <c r="CF1085" s="3"/>
      <c r="CG1085" s="3"/>
      <c r="CH1085" s="3"/>
      <c r="CI1085" s="3"/>
      <c r="CJ1085" s="3"/>
      <c r="CK1085" s="3"/>
      <c r="CL1085" s="3"/>
      <c r="CM1085" s="3"/>
      <c r="CN1085" s="3"/>
    </row>
    <row r="1086" spans="1:92" x14ac:dyDescent="0.3">
      <c r="A1086" s="13"/>
      <c r="B1086" s="3"/>
      <c r="C1086" s="3"/>
      <c r="D1086" s="3"/>
      <c r="E1086" s="3"/>
      <c r="F1086" s="3"/>
      <c r="G1086" s="3"/>
      <c r="H1086" s="3"/>
      <c r="I1086" s="3"/>
      <c r="J1086" s="1"/>
      <c r="K1086" s="3"/>
      <c r="L1086" s="3"/>
      <c r="M1086" s="3"/>
      <c r="N1086" s="3"/>
      <c r="O1086" s="3"/>
      <c r="P1086" s="3"/>
      <c r="Q1086" s="3"/>
      <c r="R1086" s="3"/>
      <c r="S1086" s="3"/>
      <c r="T1086" s="3"/>
      <c r="U1086" s="3"/>
      <c r="V1086" s="3"/>
      <c r="W1086" s="3"/>
      <c r="X1086" s="3"/>
      <c r="Y1086" s="3"/>
      <c r="Z1086" s="3"/>
      <c r="AA1086" s="3"/>
      <c r="AB1086" s="3"/>
      <c r="AC1086" s="3"/>
      <c r="AD1086" s="3"/>
      <c r="AE1086" s="3"/>
      <c r="AF1086" s="3"/>
      <c r="AG1086" s="3"/>
      <c r="AH1086" s="3"/>
      <c r="AI1086" s="3"/>
      <c r="AJ1086" s="3"/>
      <c r="AK1086" s="3"/>
      <c r="AL1086" s="3"/>
      <c r="AM1086" s="3"/>
      <c r="AN1086" s="3"/>
      <c r="AO1086" s="3"/>
      <c r="AP1086" s="3"/>
      <c r="AQ1086" s="3"/>
      <c r="AR1086" s="3"/>
      <c r="AS1086" s="3"/>
      <c r="AT1086" s="3"/>
      <c r="AU1086" s="3"/>
      <c r="AV1086" s="3"/>
      <c r="AW1086" s="3"/>
      <c r="AX1086" s="3"/>
      <c r="AY1086" s="3"/>
      <c r="AZ1086" s="3"/>
      <c r="BA1086" s="3"/>
      <c r="BB1086" s="3"/>
      <c r="BC1086" s="3"/>
      <c r="BD1086" s="3"/>
      <c r="BE1086" s="3"/>
      <c r="BF1086" s="3"/>
      <c r="BG1086" s="3"/>
      <c r="BH1086" s="3"/>
      <c r="BI1086" s="3"/>
      <c r="BJ1086" s="3"/>
      <c r="BK1086" s="3"/>
      <c r="BL1086" s="3"/>
      <c r="BM1086" s="3"/>
      <c r="BN1086" s="3"/>
      <c r="BO1086" s="3"/>
      <c r="BP1086" s="3"/>
      <c r="BQ1086" s="3"/>
      <c r="BR1086" s="3"/>
      <c r="BS1086" s="3"/>
      <c r="BT1086" s="3"/>
      <c r="BU1086" s="3"/>
      <c r="BV1086" s="3"/>
      <c r="BW1086" s="3"/>
      <c r="BX1086" s="3"/>
      <c r="BY1086" s="3"/>
      <c r="BZ1086" s="3"/>
      <c r="CA1086" s="3"/>
      <c r="CB1086" s="3"/>
      <c r="CC1086" s="3"/>
      <c r="CD1086" s="3"/>
      <c r="CE1086" s="3"/>
      <c r="CF1086" s="3"/>
      <c r="CG1086" s="3"/>
      <c r="CH1086" s="3"/>
      <c r="CI1086" s="3"/>
      <c r="CJ1086" s="3"/>
      <c r="CK1086" s="3"/>
      <c r="CL1086" s="3"/>
      <c r="CM1086" s="3"/>
      <c r="CN1086" s="3"/>
    </row>
    <row r="1087" spans="1:92" x14ac:dyDescent="0.3">
      <c r="A1087" s="13"/>
      <c r="B1087" s="3"/>
      <c r="C1087" s="3"/>
      <c r="D1087" s="3"/>
      <c r="E1087" s="3"/>
      <c r="F1087" s="3"/>
      <c r="G1087" s="3"/>
      <c r="H1087" s="3"/>
      <c r="I1087" s="3"/>
      <c r="J1087" s="1"/>
      <c r="K1087" s="3"/>
      <c r="L1087" s="3"/>
      <c r="M1087" s="3"/>
      <c r="N1087" s="3"/>
      <c r="O1087" s="3"/>
      <c r="P1087" s="3"/>
      <c r="Q1087" s="3"/>
      <c r="R1087" s="3"/>
      <c r="S1087" s="3"/>
      <c r="T1087" s="3"/>
      <c r="U1087" s="3"/>
      <c r="V1087" s="3"/>
      <c r="W1087" s="3"/>
      <c r="X1087" s="3"/>
      <c r="Y1087" s="3"/>
      <c r="Z1087" s="3"/>
      <c r="AA1087" s="3"/>
      <c r="AB1087" s="3"/>
      <c r="AC1087" s="3"/>
      <c r="AD1087" s="3"/>
      <c r="AE1087" s="3"/>
      <c r="AF1087" s="3"/>
      <c r="AG1087" s="3"/>
      <c r="AH1087" s="3"/>
      <c r="AI1087" s="3"/>
      <c r="AJ1087" s="3"/>
      <c r="AK1087" s="3"/>
      <c r="AL1087" s="3"/>
      <c r="AM1087" s="3"/>
      <c r="AN1087" s="3"/>
      <c r="AO1087" s="3"/>
      <c r="AP1087" s="3"/>
      <c r="AQ1087" s="3"/>
      <c r="AR1087" s="3"/>
      <c r="AS1087" s="3"/>
      <c r="AT1087" s="3"/>
      <c r="AU1087" s="3"/>
      <c r="AV1087" s="3"/>
      <c r="AW1087" s="3"/>
      <c r="AX1087" s="3"/>
      <c r="AY1087" s="3"/>
      <c r="AZ1087" s="3"/>
      <c r="BA1087" s="3"/>
      <c r="BB1087" s="3"/>
      <c r="BC1087" s="3"/>
      <c r="BD1087" s="3"/>
      <c r="BE1087" s="3"/>
      <c r="BF1087" s="3"/>
      <c r="BG1087" s="3"/>
      <c r="BH1087" s="3"/>
      <c r="BI1087" s="3"/>
      <c r="BJ1087" s="3"/>
      <c r="BK1087" s="3"/>
      <c r="BL1087" s="3"/>
      <c r="BM1087" s="3"/>
      <c r="BN1087" s="3"/>
      <c r="BO1087" s="3"/>
      <c r="BP1087" s="3"/>
      <c r="BQ1087" s="3"/>
      <c r="BR1087" s="3"/>
      <c r="BS1087" s="3"/>
      <c r="BT1087" s="3"/>
      <c r="BU1087" s="3"/>
      <c r="BV1087" s="3"/>
      <c r="BW1087" s="3"/>
      <c r="BX1087" s="3"/>
      <c r="BY1087" s="3"/>
      <c r="BZ1087" s="3"/>
      <c r="CA1087" s="3"/>
      <c r="CB1087" s="3"/>
      <c r="CC1087" s="3"/>
      <c r="CD1087" s="3"/>
      <c r="CE1087" s="3"/>
      <c r="CF1087" s="3"/>
      <c r="CG1087" s="3"/>
      <c r="CH1087" s="3"/>
      <c r="CI1087" s="3"/>
      <c r="CJ1087" s="3"/>
      <c r="CK1087" s="3"/>
      <c r="CL1087" s="3"/>
      <c r="CM1087" s="3"/>
      <c r="CN1087" s="3"/>
    </row>
    <row r="1088" spans="1:92" x14ac:dyDescent="0.3">
      <c r="A1088" s="13"/>
      <c r="B1088" s="3"/>
      <c r="C1088" s="3"/>
      <c r="D1088" s="3"/>
      <c r="E1088" s="3"/>
      <c r="F1088" s="3"/>
      <c r="G1088" s="3"/>
      <c r="H1088" s="3"/>
      <c r="I1088" s="3"/>
      <c r="J1088" s="1"/>
      <c r="K1088" s="3"/>
      <c r="L1088" s="3"/>
      <c r="M1088" s="3"/>
      <c r="N1088" s="3"/>
      <c r="O1088" s="3"/>
      <c r="P1088" s="3"/>
      <c r="Q1088" s="3"/>
      <c r="R1088" s="3"/>
      <c r="S1088" s="3"/>
      <c r="T1088" s="3"/>
      <c r="U1088" s="3"/>
      <c r="V1088" s="3"/>
      <c r="W1088" s="3"/>
      <c r="X1088" s="3"/>
      <c r="Y1088" s="3"/>
      <c r="Z1088" s="3"/>
      <c r="AA1088" s="3"/>
      <c r="AB1088" s="3"/>
      <c r="AC1088" s="3"/>
      <c r="AD1088" s="3"/>
      <c r="AE1088" s="3"/>
      <c r="AF1088" s="3"/>
      <c r="AG1088" s="3"/>
      <c r="AH1088" s="3"/>
      <c r="AI1088" s="3"/>
      <c r="AJ1088" s="3"/>
      <c r="AK1088" s="3"/>
      <c r="AL1088" s="3"/>
      <c r="AM1088" s="3"/>
      <c r="AN1088" s="3"/>
      <c r="AO1088" s="3"/>
      <c r="AP1088" s="3"/>
      <c r="AQ1088" s="3"/>
      <c r="AR1088" s="3"/>
      <c r="AS1088" s="3"/>
      <c r="AT1088" s="3"/>
      <c r="AU1088" s="3"/>
      <c r="AV1088" s="3"/>
      <c r="AW1088" s="3"/>
      <c r="AX1088" s="3"/>
      <c r="AY1088" s="3"/>
      <c r="AZ1088" s="3"/>
      <c r="BA1088" s="3"/>
      <c r="BB1088" s="3"/>
      <c r="BC1088" s="3"/>
      <c r="BD1088" s="3"/>
      <c r="BE1088" s="3"/>
      <c r="BF1088" s="3"/>
      <c r="BG1088" s="3"/>
      <c r="BH1088" s="3"/>
      <c r="BI1088" s="3"/>
      <c r="BJ1088" s="3"/>
      <c r="BK1088" s="3"/>
      <c r="BL1088" s="3"/>
      <c r="BM1088" s="3"/>
      <c r="BN1088" s="3"/>
      <c r="BO1088" s="3"/>
      <c r="BP1088" s="3"/>
      <c r="BQ1088" s="3"/>
      <c r="BR1088" s="3"/>
      <c r="BS1088" s="3"/>
      <c r="BT1088" s="3"/>
      <c r="BU1088" s="3"/>
      <c r="BV1088" s="3"/>
      <c r="BW1088" s="3"/>
      <c r="BX1088" s="3"/>
      <c r="BY1088" s="3"/>
      <c r="BZ1088" s="3"/>
      <c r="CA1088" s="3"/>
      <c r="CB1088" s="3"/>
      <c r="CC1088" s="3"/>
      <c r="CD1088" s="3"/>
      <c r="CE1088" s="3"/>
      <c r="CF1088" s="3"/>
      <c r="CG1088" s="3"/>
      <c r="CH1088" s="3"/>
      <c r="CI1088" s="3"/>
      <c r="CJ1088" s="3"/>
      <c r="CK1088" s="3"/>
      <c r="CL1088" s="3"/>
      <c r="CM1088" s="3"/>
      <c r="CN1088" s="3"/>
    </row>
    <row r="1089" spans="1:92" x14ac:dyDescent="0.3">
      <c r="A1089" s="13"/>
      <c r="B1089" s="3"/>
      <c r="C1089" s="3"/>
      <c r="D1089" s="3"/>
      <c r="E1089" s="3"/>
      <c r="F1089" s="3"/>
      <c r="G1089" s="3"/>
      <c r="H1089" s="3"/>
      <c r="I1089" s="3"/>
      <c r="J1089" s="1"/>
      <c r="K1089" s="3"/>
      <c r="L1089" s="3"/>
      <c r="M1089" s="3"/>
      <c r="N1089" s="3"/>
      <c r="O1089" s="3"/>
      <c r="P1089" s="3"/>
      <c r="Q1089" s="3"/>
      <c r="R1089" s="3"/>
      <c r="S1089" s="3"/>
      <c r="T1089" s="3"/>
      <c r="U1089" s="3"/>
      <c r="V1089" s="3"/>
      <c r="W1089" s="3"/>
      <c r="X1089" s="3"/>
      <c r="Y1089" s="3"/>
      <c r="Z1089" s="3"/>
      <c r="AA1089" s="3"/>
      <c r="AB1089" s="3"/>
      <c r="AC1089" s="3"/>
      <c r="AD1089" s="3"/>
      <c r="AE1089" s="3"/>
      <c r="AF1089" s="3"/>
      <c r="AG1089" s="3"/>
      <c r="AH1089" s="3"/>
      <c r="AI1089" s="3"/>
      <c r="AJ1089" s="3"/>
      <c r="AK1089" s="3"/>
      <c r="AL1089" s="3"/>
      <c r="AM1089" s="3"/>
      <c r="AN1089" s="3"/>
      <c r="AO1089" s="3"/>
      <c r="AP1089" s="3"/>
      <c r="AQ1089" s="3"/>
      <c r="AR1089" s="3"/>
      <c r="AS1089" s="3"/>
      <c r="AT1089" s="3"/>
      <c r="AU1089" s="3"/>
      <c r="AV1089" s="3"/>
      <c r="AW1089" s="3"/>
      <c r="AX1089" s="3"/>
      <c r="AY1089" s="3"/>
      <c r="AZ1089" s="3"/>
      <c r="BA1089" s="3"/>
      <c r="BB1089" s="3"/>
      <c r="BC1089" s="3"/>
      <c r="BD1089" s="3"/>
      <c r="BE1089" s="3"/>
      <c r="BF1089" s="3"/>
      <c r="BG1089" s="3"/>
      <c r="BH1089" s="3"/>
      <c r="BI1089" s="3"/>
      <c r="BJ1089" s="3"/>
      <c r="BK1089" s="3"/>
      <c r="BL1089" s="3"/>
      <c r="BM1089" s="3"/>
      <c r="BN1089" s="3"/>
      <c r="BO1089" s="3"/>
      <c r="BP1089" s="3"/>
      <c r="BQ1089" s="3"/>
      <c r="BR1089" s="3"/>
      <c r="BS1089" s="3"/>
      <c r="BT1089" s="3"/>
      <c r="BU1089" s="3"/>
      <c r="BV1089" s="3"/>
      <c r="BW1089" s="3"/>
      <c r="BX1089" s="3"/>
      <c r="BY1089" s="3"/>
      <c r="BZ1089" s="3"/>
      <c r="CA1089" s="3"/>
      <c r="CB1089" s="3"/>
      <c r="CC1089" s="3"/>
      <c r="CD1089" s="3"/>
      <c r="CE1089" s="3"/>
      <c r="CF1089" s="3"/>
      <c r="CG1089" s="3"/>
      <c r="CH1089" s="3"/>
      <c r="CI1089" s="3"/>
      <c r="CJ1089" s="3"/>
      <c r="CK1089" s="3"/>
      <c r="CL1089" s="3"/>
      <c r="CM1089" s="3"/>
      <c r="CN1089" s="3"/>
    </row>
    <row r="1090" spans="1:92" x14ac:dyDescent="0.3">
      <c r="A1090" s="13"/>
      <c r="B1090" s="3"/>
      <c r="C1090" s="3"/>
      <c r="D1090" s="3"/>
      <c r="E1090" s="3"/>
      <c r="F1090" s="3"/>
      <c r="G1090" s="3"/>
      <c r="H1090" s="3"/>
      <c r="I1090" s="3"/>
      <c r="J1090" s="1"/>
      <c r="K1090" s="3"/>
      <c r="L1090" s="3"/>
      <c r="M1090" s="3"/>
      <c r="N1090" s="3"/>
      <c r="O1090" s="3"/>
      <c r="P1090" s="3"/>
      <c r="Q1090" s="3"/>
      <c r="R1090" s="3"/>
      <c r="S1090" s="3"/>
      <c r="T1090" s="3"/>
      <c r="U1090" s="3"/>
      <c r="V1090" s="3"/>
      <c r="W1090" s="3"/>
      <c r="X1090" s="3"/>
      <c r="Y1090" s="3"/>
      <c r="Z1090" s="3"/>
      <c r="AA1090" s="3"/>
      <c r="AB1090" s="3"/>
      <c r="AC1090" s="3"/>
      <c r="AD1090" s="3"/>
      <c r="AE1090" s="3"/>
      <c r="AF1090" s="3"/>
      <c r="AG1090" s="3"/>
      <c r="AH1090" s="3"/>
      <c r="AI1090" s="3"/>
      <c r="AJ1090" s="3"/>
      <c r="AK1090" s="3"/>
      <c r="AL1090" s="3"/>
      <c r="AM1090" s="3"/>
      <c r="AN1090" s="3"/>
      <c r="AO1090" s="3"/>
      <c r="AP1090" s="3"/>
      <c r="AQ1090" s="3"/>
      <c r="AR1090" s="3"/>
      <c r="AS1090" s="3"/>
      <c r="AT1090" s="3"/>
      <c r="AU1090" s="3"/>
      <c r="AV1090" s="3"/>
      <c r="AW1090" s="3"/>
      <c r="AX1090" s="3"/>
      <c r="AY1090" s="3"/>
      <c r="AZ1090" s="3"/>
      <c r="BA1090" s="3"/>
      <c r="BB1090" s="3"/>
      <c r="BC1090" s="3"/>
      <c r="BD1090" s="3"/>
      <c r="BE1090" s="3"/>
      <c r="BF1090" s="3"/>
      <c r="BG1090" s="3"/>
      <c r="BH1090" s="3"/>
      <c r="BI1090" s="3"/>
      <c r="BJ1090" s="3"/>
      <c r="BK1090" s="3"/>
      <c r="BL1090" s="3"/>
      <c r="BM1090" s="3"/>
      <c r="BN1090" s="3"/>
      <c r="BO1090" s="3"/>
      <c r="BP1090" s="3"/>
      <c r="BQ1090" s="3"/>
      <c r="BR1090" s="3"/>
      <c r="BS1090" s="3"/>
      <c r="BT1090" s="3"/>
      <c r="BU1090" s="3"/>
      <c r="BV1090" s="3"/>
      <c r="BW1090" s="3"/>
      <c r="BX1090" s="3"/>
      <c r="BY1090" s="3"/>
      <c r="BZ1090" s="3"/>
      <c r="CA1090" s="3"/>
      <c r="CB1090" s="3"/>
      <c r="CC1090" s="3"/>
      <c r="CD1090" s="3"/>
      <c r="CE1090" s="3"/>
      <c r="CF1090" s="3"/>
      <c r="CG1090" s="3"/>
      <c r="CH1090" s="3"/>
      <c r="CI1090" s="3"/>
      <c r="CJ1090" s="3"/>
      <c r="CK1090" s="3"/>
      <c r="CL1090" s="3"/>
      <c r="CM1090" s="3"/>
      <c r="CN1090" s="3"/>
    </row>
    <row r="1091" spans="1:92" x14ac:dyDescent="0.3">
      <c r="A1091" s="13"/>
      <c r="B1091" s="3"/>
      <c r="C1091" s="3"/>
      <c r="D1091" s="3"/>
      <c r="E1091" s="3"/>
      <c r="F1091" s="3"/>
      <c r="G1091" s="3"/>
      <c r="H1091" s="3"/>
      <c r="I1091" s="3"/>
      <c r="J1091" s="1"/>
      <c r="K1091" s="3"/>
      <c r="L1091" s="3"/>
      <c r="M1091" s="3"/>
      <c r="N1091" s="3"/>
      <c r="O1091" s="3"/>
      <c r="P1091" s="3"/>
      <c r="Q1091" s="3"/>
      <c r="R1091" s="3"/>
      <c r="S1091" s="3"/>
      <c r="T1091" s="3"/>
      <c r="U1091" s="3"/>
      <c r="V1091" s="3"/>
      <c r="W1091" s="3"/>
      <c r="X1091" s="3"/>
      <c r="Y1091" s="3"/>
      <c r="Z1091" s="3"/>
      <c r="AA1091" s="3"/>
      <c r="AB1091" s="3"/>
      <c r="AC1091" s="3"/>
      <c r="AD1091" s="3"/>
      <c r="AE1091" s="3"/>
      <c r="AF1091" s="3"/>
      <c r="AG1091" s="3"/>
      <c r="AH1091" s="3"/>
      <c r="AI1091" s="3"/>
      <c r="AJ1091" s="3"/>
      <c r="AK1091" s="3"/>
      <c r="AL1091" s="3"/>
      <c r="AM1091" s="3"/>
      <c r="AN1091" s="3"/>
      <c r="AO1091" s="3"/>
      <c r="AP1091" s="3"/>
      <c r="AQ1091" s="3"/>
      <c r="AR1091" s="3"/>
      <c r="AS1091" s="3"/>
      <c r="AT1091" s="3"/>
      <c r="AU1091" s="3"/>
      <c r="AV1091" s="3"/>
      <c r="AW1091" s="3"/>
      <c r="AX1091" s="3"/>
      <c r="AY1091" s="3"/>
      <c r="AZ1091" s="3"/>
      <c r="BA1091" s="3"/>
      <c r="BB1091" s="3"/>
      <c r="BC1091" s="3"/>
      <c r="BD1091" s="3"/>
      <c r="BE1091" s="3"/>
      <c r="BF1091" s="3"/>
      <c r="BG1091" s="3"/>
      <c r="BH1091" s="3"/>
      <c r="BI1091" s="3"/>
      <c r="BJ1091" s="3"/>
      <c r="BK1091" s="3"/>
      <c r="BL1091" s="3"/>
      <c r="BM1091" s="3"/>
      <c r="BN1091" s="3"/>
      <c r="BO1091" s="3"/>
      <c r="BP1091" s="3"/>
      <c r="BQ1091" s="3"/>
      <c r="BR1091" s="3"/>
      <c r="BS1091" s="3"/>
      <c r="BT1091" s="3"/>
      <c r="BU1091" s="3"/>
      <c r="BV1091" s="3"/>
      <c r="BW1091" s="3"/>
      <c r="BX1091" s="3"/>
      <c r="BY1091" s="3"/>
      <c r="BZ1091" s="3"/>
      <c r="CA1091" s="3"/>
      <c r="CB1091" s="3"/>
      <c r="CC1091" s="3"/>
      <c r="CD1091" s="3"/>
      <c r="CE1091" s="3"/>
      <c r="CF1091" s="3"/>
      <c r="CG1091" s="3"/>
      <c r="CH1091" s="3"/>
      <c r="CI1091" s="3"/>
      <c r="CJ1091" s="3"/>
      <c r="CK1091" s="3"/>
      <c r="CL1091" s="3"/>
      <c r="CM1091" s="3"/>
      <c r="CN1091" s="3"/>
    </row>
    <row r="1092" spans="1:92" x14ac:dyDescent="0.3">
      <c r="A1092" s="13"/>
      <c r="B1092" s="3"/>
      <c r="C1092" s="3"/>
      <c r="D1092" s="3"/>
      <c r="E1092" s="3"/>
      <c r="F1092" s="3"/>
      <c r="G1092" s="3"/>
      <c r="H1092" s="3"/>
      <c r="I1092" s="3"/>
      <c r="J1092" s="1"/>
      <c r="K1092" s="3"/>
      <c r="L1092" s="3"/>
      <c r="M1092" s="3"/>
      <c r="N1092" s="3"/>
      <c r="O1092" s="3"/>
      <c r="P1092" s="3"/>
      <c r="Q1092" s="3"/>
      <c r="R1092" s="3"/>
      <c r="S1092" s="3"/>
      <c r="T1092" s="3"/>
      <c r="U1092" s="3"/>
      <c r="V1092" s="3"/>
      <c r="W1092" s="3"/>
      <c r="X1092" s="3"/>
      <c r="Y1092" s="3"/>
      <c r="Z1092" s="3"/>
      <c r="AA1092" s="3"/>
      <c r="AB1092" s="3"/>
      <c r="AC1092" s="3"/>
      <c r="AD1092" s="3"/>
      <c r="AE1092" s="3"/>
      <c r="AF1092" s="3"/>
      <c r="AG1092" s="3"/>
      <c r="AH1092" s="3"/>
      <c r="AI1092" s="3"/>
      <c r="AJ1092" s="3"/>
      <c r="AK1092" s="3"/>
      <c r="AL1092" s="3"/>
      <c r="AM1092" s="3"/>
      <c r="AN1092" s="3"/>
      <c r="AO1092" s="3"/>
      <c r="AP1092" s="3"/>
      <c r="AQ1092" s="3"/>
      <c r="AR1092" s="3"/>
      <c r="AS1092" s="3"/>
      <c r="AT1092" s="3"/>
      <c r="AU1092" s="3"/>
      <c r="AV1092" s="3"/>
      <c r="AW1092" s="3"/>
      <c r="AX1092" s="3"/>
      <c r="AY1092" s="3"/>
      <c r="AZ1092" s="3"/>
      <c r="BA1092" s="3"/>
      <c r="BB1092" s="3"/>
      <c r="BC1092" s="3"/>
      <c r="BD1092" s="3"/>
      <c r="BE1092" s="3"/>
      <c r="BF1092" s="3"/>
      <c r="BG1092" s="3"/>
      <c r="BH1092" s="3"/>
      <c r="BI1092" s="3"/>
      <c r="BJ1092" s="3"/>
      <c r="BK1092" s="3"/>
      <c r="BL1092" s="3"/>
      <c r="BM1092" s="3"/>
      <c r="BN1092" s="3"/>
      <c r="BO1092" s="3"/>
      <c r="BP1092" s="3"/>
      <c r="BQ1092" s="3"/>
      <c r="BR1092" s="3"/>
      <c r="BS1092" s="3"/>
      <c r="BT1092" s="3"/>
      <c r="BU1092" s="3"/>
      <c r="BV1092" s="3"/>
      <c r="BW1092" s="3"/>
      <c r="BX1092" s="3"/>
      <c r="BY1092" s="3"/>
      <c r="BZ1092" s="3"/>
      <c r="CA1092" s="3"/>
      <c r="CB1092" s="3"/>
      <c r="CC1092" s="3"/>
      <c r="CD1092" s="3"/>
      <c r="CE1092" s="3"/>
      <c r="CF1092" s="3"/>
      <c r="CG1092" s="3"/>
      <c r="CH1092" s="3"/>
      <c r="CI1092" s="3"/>
      <c r="CJ1092" s="3"/>
      <c r="CK1092" s="3"/>
      <c r="CL1092" s="3"/>
      <c r="CM1092" s="3"/>
      <c r="CN1092" s="3"/>
    </row>
    <row r="1093" spans="1:92" x14ac:dyDescent="0.3">
      <c r="A1093" s="13"/>
      <c r="B1093" s="3"/>
      <c r="C1093" s="3"/>
      <c r="D1093" s="3"/>
      <c r="E1093" s="3"/>
      <c r="F1093" s="3"/>
      <c r="G1093" s="3"/>
      <c r="H1093" s="3"/>
      <c r="I1093" s="3"/>
      <c r="J1093" s="1"/>
      <c r="K1093" s="3"/>
      <c r="L1093" s="3"/>
      <c r="M1093" s="3"/>
      <c r="N1093" s="3"/>
      <c r="O1093" s="3"/>
      <c r="P1093" s="3"/>
      <c r="Q1093" s="3"/>
      <c r="R1093" s="3"/>
      <c r="S1093" s="3"/>
      <c r="T1093" s="3"/>
      <c r="U1093" s="3"/>
      <c r="V1093" s="3"/>
      <c r="W1093" s="3"/>
      <c r="X1093" s="3"/>
      <c r="Y1093" s="3"/>
      <c r="Z1093" s="3"/>
      <c r="AA1093" s="3"/>
      <c r="AB1093" s="3"/>
      <c r="AC1093" s="3"/>
      <c r="AD1093" s="3"/>
      <c r="AE1093" s="3"/>
      <c r="AF1093" s="3"/>
      <c r="AG1093" s="3"/>
      <c r="AH1093" s="3"/>
      <c r="AI1093" s="3"/>
      <c r="AJ1093" s="3"/>
      <c r="AK1093" s="3"/>
      <c r="AL1093" s="3"/>
      <c r="AM1093" s="3"/>
      <c r="AN1093" s="3"/>
      <c r="AO1093" s="3"/>
      <c r="AP1093" s="3"/>
      <c r="AQ1093" s="3"/>
      <c r="AR1093" s="3"/>
      <c r="AS1093" s="3"/>
      <c r="AT1093" s="3"/>
      <c r="AU1093" s="3"/>
      <c r="AV1093" s="3"/>
      <c r="AW1093" s="3"/>
      <c r="AX1093" s="3"/>
      <c r="AY1093" s="3"/>
      <c r="AZ1093" s="3"/>
      <c r="BA1093" s="3"/>
      <c r="BB1093" s="3"/>
      <c r="BC1093" s="3"/>
      <c r="BD1093" s="3"/>
      <c r="BE1093" s="3"/>
      <c r="BF1093" s="3"/>
      <c r="BG1093" s="3"/>
      <c r="BH1093" s="3"/>
      <c r="BI1093" s="3"/>
      <c r="BJ1093" s="3"/>
      <c r="BK1093" s="3"/>
      <c r="BL1093" s="3"/>
      <c r="BM1093" s="3"/>
      <c r="BN1093" s="3"/>
      <c r="BO1093" s="3"/>
      <c r="BP1093" s="3"/>
      <c r="BQ1093" s="3"/>
      <c r="BR1093" s="3"/>
      <c r="BS1093" s="3"/>
      <c r="BT1093" s="3"/>
      <c r="BU1093" s="3"/>
      <c r="BV1093" s="3"/>
      <c r="BW1093" s="3"/>
      <c r="BX1093" s="3"/>
      <c r="BY1093" s="3"/>
      <c r="BZ1093" s="3"/>
      <c r="CA1093" s="3"/>
      <c r="CB1093" s="3"/>
      <c r="CC1093" s="3"/>
      <c r="CD1093" s="3"/>
      <c r="CE1093" s="3"/>
      <c r="CF1093" s="3"/>
      <c r="CG1093" s="3"/>
      <c r="CH1093" s="3"/>
      <c r="CI1093" s="3"/>
      <c r="CJ1093" s="3"/>
      <c r="CK1093" s="3"/>
      <c r="CL1093" s="3"/>
      <c r="CM1093" s="3"/>
      <c r="CN1093" s="3"/>
    </row>
    <row r="1094" spans="1:92" x14ac:dyDescent="0.3">
      <c r="A1094" s="13"/>
      <c r="B1094" s="3"/>
      <c r="C1094" s="3"/>
      <c r="D1094" s="3"/>
      <c r="E1094" s="3"/>
      <c r="F1094" s="3"/>
      <c r="G1094" s="3"/>
      <c r="H1094" s="3"/>
      <c r="I1094" s="3"/>
      <c r="J1094" s="1"/>
      <c r="K1094" s="3"/>
      <c r="L1094" s="3"/>
      <c r="M1094" s="3"/>
      <c r="N1094" s="3"/>
      <c r="O1094" s="3"/>
      <c r="P1094" s="3"/>
      <c r="Q1094" s="3"/>
      <c r="R1094" s="3"/>
      <c r="S1094" s="3"/>
      <c r="T1094" s="3"/>
      <c r="U1094" s="3"/>
      <c r="V1094" s="3"/>
      <c r="W1094" s="3"/>
      <c r="X1094" s="3"/>
      <c r="Y1094" s="3"/>
      <c r="Z1094" s="3"/>
      <c r="AA1094" s="3"/>
      <c r="AB1094" s="3"/>
      <c r="AC1094" s="3"/>
      <c r="AD1094" s="3"/>
      <c r="AE1094" s="3"/>
      <c r="AF1094" s="3"/>
      <c r="AG1094" s="3"/>
      <c r="AH1094" s="3"/>
      <c r="AI1094" s="3"/>
      <c r="AJ1094" s="3"/>
      <c r="AK1094" s="3"/>
      <c r="AL1094" s="3"/>
      <c r="AM1094" s="3"/>
      <c r="AN1094" s="3"/>
      <c r="AO1094" s="3"/>
      <c r="AP1094" s="3"/>
      <c r="AQ1094" s="3"/>
      <c r="AR1094" s="3"/>
      <c r="AS1094" s="3"/>
      <c r="AT1094" s="3"/>
      <c r="AU1094" s="3"/>
      <c r="AV1094" s="3"/>
      <c r="AW1094" s="3"/>
      <c r="AX1094" s="3"/>
      <c r="AY1094" s="3"/>
      <c r="AZ1094" s="3"/>
      <c r="BA1094" s="3"/>
      <c r="BB1094" s="3"/>
      <c r="BC1094" s="3"/>
      <c r="BD1094" s="3"/>
      <c r="BE1094" s="3"/>
      <c r="BF1094" s="3"/>
      <c r="BG1094" s="3"/>
      <c r="BH1094" s="3"/>
      <c r="BI1094" s="3"/>
      <c r="BJ1094" s="3"/>
      <c r="BK1094" s="3"/>
      <c r="BL1094" s="3"/>
      <c r="BM1094" s="3"/>
      <c r="BN1094" s="3"/>
      <c r="BO1094" s="3"/>
      <c r="BP1094" s="3"/>
      <c r="BQ1094" s="3"/>
      <c r="BR1094" s="3"/>
      <c r="BS1094" s="3"/>
      <c r="BT1094" s="3"/>
      <c r="BU1094" s="3"/>
      <c r="BV1094" s="3"/>
      <c r="BW1094" s="3"/>
      <c r="BX1094" s="3"/>
      <c r="BY1094" s="3"/>
      <c r="BZ1094" s="3"/>
      <c r="CA1094" s="3"/>
      <c r="CB1094" s="3"/>
      <c r="CC1094" s="3"/>
      <c r="CD1094" s="3"/>
      <c r="CE1094" s="3"/>
      <c r="CF1094" s="3"/>
      <c r="CG1094" s="3"/>
      <c r="CH1094" s="3"/>
      <c r="CI1094" s="3"/>
      <c r="CJ1094" s="3"/>
      <c r="CK1094" s="3"/>
      <c r="CL1094" s="3"/>
      <c r="CM1094" s="3"/>
      <c r="CN1094" s="3"/>
    </row>
    <row r="1095" spans="1:92" x14ac:dyDescent="0.3">
      <c r="A1095" s="13"/>
      <c r="B1095" s="3"/>
      <c r="C1095" s="3"/>
      <c r="D1095" s="3"/>
      <c r="E1095" s="3"/>
      <c r="F1095" s="3"/>
      <c r="G1095" s="3"/>
      <c r="H1095" s="3"/>
      <c r="I1095" s="3"/>
      <c r="J1095" s="1"/>
      <c r="K1095" s="3"/>
      <c r="L1095" s="3"/>
      <c r="M1095" s="3"/>
      <c r="N1095" s="3"/>
      <c r="O1095" s="3"/>
      <c r="P1095" s="3"/>
      <c r="Q1095" s="3"/>
      <c r="R1095" s="3"/>
      <c r="S1095" s="3"/>
      <c r="T1095" s="3"/>
      <c r="U1095" s="3"/>
      <c r="V1095" s="3"/>
      <c r="W1095" s="3"/>
      <c r="X1095" s="3"/>
      <c r="Y1095" s="3"/>
      <c r="Z1095" s="3"/>
      <c r="AA1095" s="3"/>
      <c r="AB1095" s="3"/>
      <c r="AC1095" s="3"/>
      <c r="AD1095" s="3"/>
      <c r="AE1095" s="3"/>
      <c r="AF1095" s="3"/>
      <c r="AG1095" s="3"/>
      <c r="AH1095" s="3"/>
      <c r="AI1095" s="3"/>
      <c r="AJ1095" s="3"/>
      <c r="AK1095" s="3"/>
      <c r="AL1095" s="3"/>
      <c r="AM1095" s="3"/>
      <c r="AN1095" s="3"/>
      <c r="AO1095" s="3"/>
      <c r="AP1095" s="3"/>
      <c r="AQ1095" s="3"/>
      <c r="AR1095" s="3"/>
      <c r="AS1095" s="3"/>
      <c r="AT1095" s="3"/>
      <c r="AU1095" s="3"/>
      <c r="AV1095" s="3"/>
      <c r="AW1095" s="3"/>
      <c r="AX1095" s="3"/>
      <c r="AY1095" s="3"/>
      <c r="AZ1095" s="3"/>
      <c r="BA1095" s="3"/>
      <c r="BB1095" s="3"/>
      <c r="BC1095" s="3"/>
      <c r="BD1095" s="3"/>
      <c r="BE1095" s="3"/>
      <c r="BF1095" s="3"/>
      <c r="BG1095" s="3"/>
      <c r="BH1095" s="3"/>
      <c r="BI1095" s="3"/>
      <c r="BJ1095" s="3"/>
      <c r="BK1095" s="3"/>
      <c r="BL1095" s="3"/>
      <c r="BM1095" s="3"/>
      <c r="BN1095" s="3"/>
      <c r="BO1095" s="3"/>
      <c r="BP1095" s="3"/>
      <c r="BQ1095" s="3"/>
      <c r="BR1095" s="3"/>
      <c r="BS1095" s="3"/>
      <c r="BT1095" s="3"/>
      <c r="BU1095" s="3"/>
      <c r="BV1095" s="3"/>
      <c r="BW1095" s="3"/>
      <c r="BX1095" s="3"/>
      <c r="BY1095" s="3"/>
      <c r="BZ1095" s="3"/>
      <c r="CA1095" s="3"/>
      <c r="CB1095" s="3"/>
      <c r="CC1095" s="3"/>
      <c r="CD1095" s="3"/>
      <c r="CE1095" s="3"/>
      <c r="CF1095" s="3"/>
      <c r="CG1095" s="3"/>
      <c r="CH1095" s="3"/>
      <c r="CI1095" s="3"/>
      <c r="CJ1095" s="3"/>
      <c r="CK1095" s="3"/>
      <c r="CL1095" s="3"/>
      <c r="CM1095" s="3"/>
      <c r="CN1095" s="3"/>
    </row>
    <row r="1096" spans="1:92" x14ac:dyDescent="0.3">
      <c r="A1096" s="13"/>
      <c r="B1096" s="3"/>
      <c r="C1096" s="3"/>
      <c r="D1096" s="3"/>
      <c r="E1096" s="3"/>
      <c r="F1096" s="3"/>
      <c r="G1096" s="3"/>
      <c r="H1096" s="3"/>
      <c r="I1096" s="3"/>
      <c r="J1096" s="1"/>
      <c r="K1096" s="3"/>
      <c r="L1096" s="3"/>
      <c r="M1096" s="3"/>
      <c r="N1096" s="3"/>
      <c r="O1096" s="3"/>
      <c r="P1096" s="3"/>
      <c r="Q1096" s="3"/>
      <c r="R1096" s="3"/>
      <c r="S1096" s="3"/>
      <c r="T1096" s="3"/>
      <c r="U1096" s="3"/>
      <c r="V1096" s="3"/>
      <c r="W1096" s="3"/>
      <c r="X1096" s="3"/>
      <c r="Y1096" s="3"/>
      <c r="Z1096" s="3"/>
      <c r="AA1096" s="3"/>
      <c r="AB1096" s="3"/>
      <c r="AC1096" s="3"/>
      <c r="AD1096" s="3"/>
      <c r="AE1096" s="3"/>
      <c r="AF1096" s="3"/>
      <c r="AG1096" s="3"/>
      <c r="AH1096" s="3"/>
      <c r="AI1096" s="3"/>
      <c r="AJ1096" s="3"/>
      <c r="AK1096" s="3"/>
      <c r="AL1096" s="3"/>
      <c r="AM1096" s="3"/>
      <c r="AN1096" s="3"/>
      <c r="AO1096" s="3"/>
      <c r="AP1096" s="3"/>
      <c r="AQ1096" s="3"/>
      <c r="AR1096" s="3"/>
      <c r="AS1096" s="3"/>
      <c r="AT1096" s="3"/>
      <c r="AU1096" s="3"/>
      <c r="AV1096" s="3"/>
      <c r="AW1096" s="3"/>
      <c r="AX1096" s="3"/>
      <c r="AY1096" s="3"/>
      <c r="AZ1096" s="3"/>
      <c r="BA1096" s="3"/>
      <c r="BB1096" s="3"/>
      <c r="BC1096" s="3"/>
      <c r="BD1096" s="3"/>
      <c r="BE1096" s="3"/>
      <c r="BF1096" s="3"/>
      <c r="BG1096" s="3"/>
      <c r="BH1096" s="3"/>
      <c r="BI1096" s="3"/>
      <c r="BJ1096" s="3"/>
      <c r="BK1096" s="3"/>
      <c r="BL1096" s="3"/>
      <c r="BM1096" s="3"/>
      <c r="BN1096" s="3"/>
      <c r="BO1096" s="3"/>
      <c r="BP1096" s="3"/>
      <c r="BQ1096" s="3"/>
      <c r="BR1096" s="3"/>
      <c r="BS1096" s="3"/>
      <c r="BT1096" s="3"/>
      <c r="BU1096" s="3"/>
      <c r="BV1096" s="3"/>
      <c r="BW1096" s="3"/>
      <c r="BX1096" s="3"/>
      <c r="BY1096" s="3"/>
      <c r="BZ1096" s="3"/>
      <c r="CA1096" s="3"/>
      <c r="CB1096" s="3"/>
      <c r="CC1096" s="3"/>
      <c r="CD1096" s="3"/>
      <c r="CE1096" s="3"/>
      <c r="CF1096" s="3"/>
      <c r="CG1096" s="3"/>
      <c r="CH1096" s="3"/>
      <c r="CI1096" s="3"/>
      <c r="CJ1096" s="3"/>
      <c r="CK1096" s="3"/>
      <c r="CL1096" s="3"/>
      <c r="CM1096" s="3"/>
      <c r="CN1096" s="3"/>
    </row>
    <row r="1097" spans="1:92" x14ac:dyDescent="0.3">
      <c r="A1097" s="13"/>
      <c r="B1097" s="3"/>
      <c r="C1097" s="3"/>
      <c r="D1097" s="3"/>
      <c r="E1097" s="3"/>
      <c r="F1097" s="3"/>
      <c r="G1097" s="3"/>
      <c r="H1097" s="3"/>
      <c r="I1097" s="3"/>
      <c r="J1097" s="1"/>
      <c r="K1097" s="3"/>
      <c r="L1097" s="3"/>
      <c r="M1097" s="3"/>
      <c r="N1097" s="3"/>
      <c r="O1097" s="3"/>
      <c r="P1097" s="3"/>
      <c r="Q1097" s="3"/>
      <c r="R1097" s="3"/>
      <c r="S1097" s="3"/>
      <c r="T1097" s="3"/>
      <c r="U1097" s="3"/>
      <c r="V1097" s="3"/>
      <c r="W1097" s="3"/>
      <c r="X1097" s="3"/>
      <c r="Y1097" s="3"/>
      <c r="Z1097" s="3"/>
      <c r="AA1097" s="3"/>
      <c r="AB1097" s="3"/>
      <c r="AC1097" s="3"/>
      <c r="AD1097" s="3"/>
      <c r="AE1097" s="3"/>
      <c r="AF1097" s="3"/>
      <c r="AG1097" s="3"/>
      <c r="AH1097" s="3"/>
      <c r="AI1097" s="3"/>
      <c r="AJ1097" s="3"/>
      <c r="AK1097" s="3"/>
      <c r="AL1097" s="3"/>
      <c r="AM1097" s="3"/>
      <c r="AN1097" s="3"/>
      <c r="AO1097" s="3"/>
      <c r="AP1097" s="3"/>
      <c r="AQ1097" s="3"/>
      <c r="AR1097" s="3"/>
      <c r="AS1097" s="3"/>
      <c r="AT1097" s="3"/>
      <c r="AU1097" s="3"/>
      <c r="AV1097" s="3"/>
      <c r="AW1097" s="3"/>
      <c r="AX1097" s="3"/>
      <c r="AY1097" s="3"/>
      <c r="AZ1097" s="3"/>
      <c r="BA1097" s="3"/>
      <c r="BB1097" s="3"/>
      <c r="BC1097" s="3"/>
      <c r="BD1097" s="3"/>
      <c r="BE1097" s="3"/>
      <c r="BF1097" s="3"/>
      <c r="BG1097" s="3"/>
      <c r="BH1097" s="3"/>
      <c r="BI1097" s="3"/>
      <c r="BJ1097" s="3"/>
      <c r="BK1097" s="3"/>
      <c r="BL1097" s="3"/>
      <c r="BM1097" s="3"/>
      <c r="BN1097" s="3"/>
      <c r="BO1097" s="3"/>
      <c r="BP1097" s="3"/>
      <c r="BQ1097" s="3"/>
      <c r="BR1097" s="3"/>
      <c r="BS1097" s="3"/>
      <c r="BT1097" s="3"/>
      <c r="BU1097" s="3"/>
      <c r="BV1097" s="3"/>
      <c r="BW1097" s="3"/>
      <c r="BX1097" s="3"/>
      <c r="BY1097" s="3"/>
      <c r="BZ1097" s="3"/>
      <c r="CA1097" s="3"/>
      <c r="CB1097" s="3"/>
      <c r="CC1097" s="3"/>
      <c r="CD1097" s="3"/>
      <c r="CE1097" s="3"/>
      <c r="CF1097" s="3"/>
      <c r="CG1097" s="3"/>
      <c r="CH1097" s="3"/>
      <c r="CI1097" s="3"/>
      <c r="CJ1097" s="3"/>
      <c r="CK1097" s="3"/>
      <c r="CL1097" s="3"/>
      <c r="CM1097" s="3"/>
      <c r="CN1097" s="3"/>
    </row>
    <row r="1098" spans="1:92" x14ac:dyDescent="0.3">
      <c r="A1098" s="13"/>
      <c r="B1098" s="3"/>
      <c r="C1098" s="3"/>
      <c r="D1098" s="3"/>
      <c r="E1098" s="3"/>
      <c r="F1098" s="3"/>
      <c r="G1098" s="3"/>
      <c r="H1098" s="3"/>
      <c r="I1098" s="3"/>
      <c r="J1098" s="1"/>
      <c r="K1098" s="3"/>
      <c r="L1098" s="3"/>
      <c r="M1098" s="3"/>
      <c r="N1098" s="3"/>
      <c r="O1098" s="3"/>
      <c r="P1098" s="3"/>
      <c r="Q1098" s="3"/>
      <c r="R1098" s="3"/>
      <c r="S1098" s="3"/>
      <c r="T1098" s="3"/>
      <c r="U1098" s="3"/>
      <c r="V1098" s="3"/>
      <c r="W1098" s="3"/>
      <c r="X1098" s="3"/>
      <c r="Y1098" s="3"/>
      <c r="Z1098" s="3"/>
      <c r="AA1098" s="3"/>
      <c r="AB1098" s="3"/>
      <c r="AC1098" s="3"/>
      <c r="AD1098" s="3"/>
      <c r="AE1098" s="3"/>
      <c r="AF1098" s="3"/>
      <c r="AG1098" s="3"/>
      <c r="AH1098" s="3"/>
      <c r="AI1098" s="3"/>
      <c r="AJ1098" s="3"/>
      <c r="AK1098" s="3"/>
      <c r="AL1098" s="3"/>
      <c r="AM1098" s="3"/>
      <c r="AN1098" s="3"/>
      <c r="AO1098" s="3"/>
      <c r="AP1098" s="3"/>
      <c r="AQ1098" s="3"/>
      <c r="AR1098" s="3"/>
      <c r="AS1098" s="3"/>
      <c r="AT1098" s="3"/>
      <c r="AU1098" s="3"/>
      <c r="AV1098" s="3"/>
      <c r="AW1098" s="3"/>
      <c r="AX1098" s="3"/>
      <c r="AY1098" s="3"/>
      <c r="AZ1098" s="3"/>
      <c r="BA1098" s="3"/>
      <c r="BB1098" s="3"/>
      <c r="BC1098" s="3"/>
      <c r="BD1098" s="3"/>
      <c r="BE1098" s="3"/>
      <c r="BF1098" s="3"/>
      <c r="BG1098" s="3"/>
      <c r="BH1098" s="3"/>
      <c r="BI1098" s="3"/>
      <c r="BJ1098" s="3"/>
      <c r="BK1098" s="3"/>
      <c r="BL1098" s="3"/>
      <c r="BM1098" s="3"/>
      <c r="BN1098" s="3"/>
      <c r="BO1098" s="3"/>
      <c r="BP1098" s="3"/>
      <c r="BQ1098" s="3"/>
      <c r="BR1098" s="3"/>
      <c r="BS1098" s="3"/>
      <c r="BT1098" s="3"/>
      <c r="BU1098" s="3"/>
      <c r="BV1098" s="3"/>
      <c r="BW1098" s="3"/>
      <c r="BX1098" s="3"/>
      <c r="BY1098" s="3"/>
      <c r="BZ1098" s="3"/>
      <c r="CA1098" s="3"/>
      <c r="CB1098" s="3"/>
      <c r="CC1098" s="3"/>
      <c r="CD1098" s="3"/>
      <c r="CE1098" s="3"/>
      <c r="CF1098" s="3"/>
      <c r="CG1098" s="3"/>
      <c r="CH1098" s="3"/>
      <c r="CI1098" s="3"/>
      <c r="CJ1098" s="3"/>
      <c r="CK1098" s="3"/>
      <c r="CL1098" s="3"/>
      <c r="CM1098" s="3"/>
      <c r="CN1098" s="3"/>
    </row>
    <row r="1099" spans="1:92" x14ac:dyDescent="0.3">
      <c r="A1099" s="13"/>
      <c r="B1099" s="3"/>
      <c r="C1099" s="3"/>
      <c r="D1099" s="3"/>
      <c r="E1099" s="3"/>
      <c r="F1099" s="3"/>
      <c r="G1099" s="3"/>
      <c r="H1099" s="3"/>
      <c r="I1099" s="3"/>
      <c r="J1099" s="1"/>
      <c r="K1099" s="3"/>
      <c r="L1099" s="3"/>
      <c r="M1099" s="3"/>
      <c r="N1099" s="3"/>
      <c r="O1099" s="3"/>
      <c r="P1099" s="3"/>
      <c r="Q1099" s="3"/>
      <c r="R1099" s="3"/>
      <c r="S1099" s="3"/>
      <c r="T1099" s="3"/>
      <c r="U1099" s="3"/>
      <c r="V1099" s="3"/>
      <c r="W1099" s="3"/>
      <c r="X1099" s="3"/>
      <c r="Y1099" s="3"/>
      <c r="Z1099" s="3"/>
      <c r="AA1099" s="3"/>
      <c r="AB1099" s="3"/>
      <c r="AC1099" s="3"/>
      <c r="AD1099" s="3"/>
      <c r="AE1099" s="3"/>
      <c r="AF1099" s="3"/>
      <c r="AG1099" s="3"/>
      <c r="AH1099" s="3"/>
      <c r="AI1099" s="3"/>
      <c r="AJ1099" s="3"/>
      <c r="AK1099" s="3"/>
      <c r="AL1099" s="3"/>
      <c r="AM1099" s="3"/>
      <c r="AN1099" s="3"/>
      <c r="AO1099" s="3"/>
      <c r="AP1099" s="3"/>
      <c r="AQ1099" s="3"/>
      <c r="AR1099" s="3"/>
      <c r="AS1099" s="3"/>
      <c r="AT1099" s="3"/>
      <c r="AU1099" s="3"/>
      <c r="AV1099" s="3"/>
      <c r="AW1099" s="3"/>
      <c r="AX1099" s="3"/>
      <c r="AY1099" s="3"/>
      <c r="AZ1099" s="3"/>
      <c r="BA1099" s="3"/>
      <c r="BB1099" s="3"/>
      <c r="BC1099" s="3"/>
      <c r="BD1099" s="3"/>
      <c r="BE1099" s="3"/>
      <c r="BF1099" s="3"/>
      <c r="BG1099" s="3"/>
      <c r="BH1099" s="3"/>
      <c r="BI1099" s="3"/>
      <c r="BJ1099" s="3"/>
      <c r="BK1099" s="3"/>
      <c r="BL1099" s="3"/>
      <c r="BM1099" s="3"/>
      <c r="BN1099" s="3"/>
      <c r="BO1099" s="3"/>
      <c r="BP1099" s="3"/>
      <c r="BQ1099" s="3"/>
      <c r="BR1099" s="3"/>
      <c r="BS1099" s="3"/>
      <c r="BT1099" s="3"/>
      <c r="BU1099" s="3"/>
      <c r="BV1099" s="3"/>
      <c r="BW1099" s="3"/>
      <c r="BX1099" s="3"/>
      <c r="BY1099" s="3"/>
      <c r="BZ1099" s="3"/>
      <c r="CA1099" s="3"/>
      <c r="CB1099" s="3"/>
      <c r="CC1099" s="3"/>
      <c r="CD1099" s="3"/>
      <c r="CE1099" s="3"/>
      <c r="CF1099" s="3"/>
      <c r="CG1099" s="3"/>
      <c r="CH1099" s="3"/>
      <c r="CI1099" s="3"/>
      <c r="CJ1099" s="3"/>
      <c r="CK1099" s="3"/>
      <c r="CL1099" s="3"/>
      <c r="CM1099" s="3"/>
      <c r="CN1099" s="3"/>
    </row>
    <row r="1100" spans="1:92" x14ac:dyDescent="0.3">
      <c r="A1100" s="13"/>
      <c r="B1100" s="3"/>
      <c r="C1100" s="3"/>
      <c r="D1100" s="3"/>
      <c r="E1100" s="3"/>
      <c r="F1100" s="3"/>
      <c r="G1100" s="3"/>
      <c r="H1100" s="3"/>
      <c r="I1100" s="3"/>
      <c r="J1100" s="1"/>
      <c r="K1100" s="3"/>
      <c r="L1100" s="3"/>
      <c r="M1100" s="3"/>
      <c r="N1100" s="3"/>
      <c r="O1100" s="3"/>
      <c r="P1100" s="3"/>
      <c r="Q1100" s="3"/>
      <c r="R1100" s="3"/>
      <c r="S1100" s="3"/>
      <c r="T1100" s="3"/>
      <c r="U1100" s="3"/>
      <c r="V1100" s="3"/>
      <c r="W1100" s="3"/>
      <c r="X1100" s="3"/>
      <c r="Y1100" s="3"/>
      <c r="Z1100" s="3"/>
      <c r="AA1100" s="3"/>
      <c r="AB1100" s="3"/>
      <c r="AC1100" s="3"/>
      <c r="AD1100" s="3"/>
      <c r="AE1100" s="3"/>
      <c r="AF1100" s="3"/>
      <c r="AG1100" s="3"/>
      <c r="AH1100" s="3"/>
      <c r="AI1100" s="3"/>
      <c r="AJ1100" s="3"/>
      <c r="AK1100" s="3"/>
      <c r="AL1100" s="3"/>
      <c r="AM1100" s="3"/>
      <c r="AN1100" s="3"/>
      <c r="AO1100" s="3"/>
      <c r="AP1100" s="3"/>
      <c r="AQ1100" s="3"/>
      <c r="AR1100" s="3"/>
      <c r="AS1100" s="3"/>
      <c r="AT1100" s="3"/>
      <c r="AU1100" s="3"/>
      <c r="AV1100" s="3"/>
      <c r="AW1100" s="3"/>
      <c r="AX1100" s="3"/>
      <c r="AY1100" s="3"/>
      <c r="AZ1100" s="3"/>
      <c r="BA1100" s="3"/>
      <c r="BB1100" s="3"/>
      <c r="BC1100" s="3"/>
      <c r="BD1100" s="3"/>
      <c r="BE1100" s="3"/>
      <c r="BF1100" s="3"/>
      <c r="BG1100" s="3"/>
      <c r="BH1100" s="3"/>
      <c r="BI1100" s="3"/>
      <c r="BJ1100" s="3"/>
      <c r="BK1100" s="3"/>
      <c r="BL1100" s="3"/>
      <c r="BM1100" s="3"/>
      <c r="BN1100" s="3"/>
      <c r="BO1100" s="3"/>
      <c r="BP1100" s="3"/>
      <c r="BQ1100" s="3"/>
      <c r="BR1100" s="3"/>
      <c r="BS1100" s="3"/>
      <c r="BT1100" s="3"/>
      <c r="BU1100" s="3"/>
      <c r="BV1100" s="3"/>
      <c r="BW1100" s="3"/>
      <c r="BX1100" s="3"/>
      <c r="BY1100" s="3"/>
      <c r="BZ1100" s="3"/>
      <c r="CA1100" s="3"/>
      <c r="CB1100" s="3"/>
      <c r="CC1100" s="3"/>
      <c r="CD1100" s="3"/>
      <c r="CE1100" s="3"/>
      <c r="CF1100" s="3"/>
      <c r="CG1100" s="3"/>
      <c r="CH1100" s="3"/>
      <c r="CI1100" s="3"/>
      <c r="CJ1100" s="3"/>
      <c r="CK1100" s="3"/>
      <c r="CL1100" s="3"/>
      <c r="CM1100" s="3"/>
      <c r="CN1100" s="3"/>
    </row>
    <row r="1101" spans="1:92" x14ac:dyDescent="0.3">
      <c r="A1101" s="13"/>
      <c r="B1101" s="3"/>
      <c r="C1101" s="3"/>
      <c r="D1101" s="3"/>
      <c r="E1101" s="3"/>
      <c r="F1101" s="3"/>
      <c r="G1101" s="3"/>
      <c r="H1101" s="3"/>
      <c r="I1101" s="3"/>
      <c r="J1101" s="1"/>
      <c r="K1101" s="3"/>
      <c r="L1101" s="3"/>
      <c r="M1101" s="3"/>
      <c r="N1101" s="3"/>
      <c r="O1101" s="3"/>
      <c r="P1101" s="3"/>
      <c r="Q1101" s="3"/>
      <c r="R1101" s="3"/>
      <c r="S1101" s="3"/>
      <c r="T1101" s="3"/>
      <c r="U1101" s="3"/>
      <c r="V1101" s="3"/>
      <c r="W1101" s="3"/>
      <c r="X1101" s="3"/>
      <c r="Y1101" s="3"/>
      <c r="Z1101" s="3"/>
      <c r="AA1101" s="3"/>
      <c r="AB1101" s="3"/>
      <c r="AC1101" s="3"/>
      <c r="AD1101" s="3"/>
      <c r="AE1101" s="3"/>
      <c r="AF1101" s="3"/>
      <c r="AG1101" s="3"/>
      <c r="AH1101" s="3"/>
      <c r="AI1101" s="3"/>
      <c r="AJ1101" s="3"/>
      <c r="AK1101" s="3"/>
      <c r="AL1101" s="3"/>
      <c r="AM1101" s="3"/>
      <c r="AN1101" s="3"/>
      <c r="AO1101" s="3"/>
      <c r="AP1101" s="3"/>
      <c r="AQ1101" s="3"/>
      <c r="AR1101" s="3"/>
      <c r="AS1101" s="3"/>
      <c r="AT1101" s="3"/>
      <c r="AU1101" s="3"/>
      <c r="AV1101" s="3"/>
      <c r="AW1101" s="3"/>
      <c r="AX1101" s="3"/>
      <c r="AY1101" s="3"/>
      <c r="AZ1101" s="3"/>
      <c r="BA1101" s="3"/>
      <c r="BB1101" s="3"/>
      <c r="BC1101" s="3"/>
      <c r="BD1101" s="3"/>
      <c r="BE1101" s="3"/>
      <c r="BF1101" s="3"/>
      <c r="BG1101" s="3"/>
      <c r="BH1101" s="3"/>
      <c r="BI1101" s="3"/>
      <c r="BJ1101" s="3"/>
      <c r="BK1101" s="3"/>
      <c r="BL1101" s="3"/>
      <c r="BM1101" s="3"/>
      <c r="BN1101" s="3"/>
      <c r="BO1101" s="3"/>
      <c r="BP1101" s="3"/>
      <c r="BQ1101" s="3"/>
      <c r="BR1101" s="3"/>
      <c r="BS1101" s="3"/>
      <c r="BT1101" s="3"/>
      <c r="BU1101" s="3"/>
      <c r="BV1101" s="3"/>
      <c r="BW1101" s="3"/>
      <c r="BX1101" s="3"/>
      <c r="BY1101" s="3"/>
      <c r="BZ1101" s="3"/>
      <c r="CA1101" s="3"/>
      <c r="CB1101" s="3"/>
      <c r="CC1101" s="3"/>
      <c r="CD1101" s="3"/>
      <c r="CE1101" s="3"/>
      <c r="CF1101" s="3"/>
      <c r="CG1101" s="3"/>
      <c r="CH1101" s="3"/>
      <c r="CI1101" s="3"/>
      <c r="CJ1101" s="3"/>
      <c r="CK1101" s="3"/>
      <c r="CL1101" s="3"/>
      <c r="CM1101" s="3"/>
      <c r="CN1101" s="3"/>
    </row>
    <row r="1102" spans="1:92" x14ac:dyDescent="0.3">
      <c r="A1102" s="13"/>
      <c r="B1102" s="3"/>
      <c r="C1102" s="3"/>
      <c r="D1102" s="3"/>
      <c r="E1102" s="3"/>
      <c r="F1102" s="3"/>
      <c r="G1102" s="3"/>
      <c r="H1102" s="3"/>
      <c r="I1102" s="3"/>
      <c r="J1102" s="1"/>
      <c r="K1102" s="3"/>
      <c r="L1102" s="3"/>
      <c r="M1102" s="3"/>
      <c r="N1102" s="3"/>
      <c r="O1102" s="3"/>
      <c r="P1102" s="3"/>
      <c r="Q1102" s="3"/>
      <c r="R1102" s="3"/>
      <c r="S1102" s="3"/>
      <c r="T1102" s="3"/>
      <c r="U1102" s="3"/>
      <c r="V1102" s="3"/>
      <c r="W1102" s="3"/>
      <c r="X1102" s="3"/>
      <c r="Y1102" s="3"/>
      <c r="Z1102" s="3"/>
      <c r="AA1102" s="3"/>
      <c r="AB1102" s="3"/>
      <c r="AC1102" s="3"/>
      <c r="AD1102" s="3"/>
      <c r="AE1102" s="3"/>
      <c r="AF1102" s="3"/>
      <c r="AG1102" s="3"/>
      <c r="AH1102" s="3"/>
      <c r="AI1102" s="3"/>
      <c r="AJ1102" s="3"/>
      <c r="AK1102" s="3"/>
      <c r="AL1102" s="3"/>
      <c r="AM1102" s="3"/>
      <c r="AN1102" s="3"/>
      <c r="AO1102" s="3"/>
      <c r="AP1102" s="3"/>
      <c r="AQ1102" s="3"/>
      <c r="AR1102" s="3"/>
      <c r="AS1102" s="3"/>
      <c r="AT1102" s="3"/>
      <c r="AU1102" s="3"/>
      <c r="AV1102" s="3"/>
      <c r="AW1102" s="3"/>
      <c r="AX1102" s="3"/>
      <c r="AY1102" s="3"/>
      <c r="AZ1102" s="3"/>
      <c r="BA1102" s="3"/>
      <c r="BB1102" s="3"/>
      <c r="BC1102" s="3"/>
      <c r="BD1102" s="3"/>
      <c r="BE1102" s="3"/>
      <c r="BF1102" s="3"/>
      <c r="BG1102" s="3"/>
      <c r="BH1102" s="3"/>
      <c r="BI1102" s="3"/>
      <c r="BJ1102" s="3"/>
      <c r="BK1102" s="3"/>
      <c r="BL1102" s="3"/>
      <c r="BM1102" s="3"/>
      <c r="BN1102" s="3"/>
      <c r="BO1102" s="3"/>
      <c r="BP1102" s="3"/>
      <c r="BQ1102" s="3"/>
      <c r="BR1102" s="3"/>
      <c r="BS1102" s="3"/>
      <c r="BT1102" s="3"/>
      <c r="BU1102" s="3"/>
      <c r="BV1102" s="3"/>
      <c r="BW1102" s="3"/>
      <c r="BX1102" s="3"/>
      <c r="BY1102" s="3"/>
      <c r="BZ1102" s="3"/>
      <c r="CA1102" s="3"/>
      <c r="CB1102" s="3"/>
      <c r="CC1102" s="3"/>
      <c r="CD1102" s="3"/>
      <c r="CE1102" s="3"/>
      <c r="CF1102" s="3"/>
      <c r="CG1102" s="3"/>
      <c r="CH1102" s="3"/>
      <c r="CI1102" s="3"/>
      <c r="CJ1102" s="3"/>
      <c r="CK1102" s="3"/>
      <c r="CL1102" s="3"/>
      <c r="CM1102" s="3"/>
      <c r="CN1102" s="3"/>
    </row>
    <row r="1103" spans="1:92" x14ac:dyDescent="0.3">
      <c r="A1103" s="13"/>
      <c r="B1103" s="3"/>
      <c r="C1103" s="3"/>
      <c r="D1103" s="3"/>
      <c r="E1103" s="3"/>
      <c r="F1103" s="3"/>
      <c r="G1103" s="3"/>
      <c r="H1103" s="3"/>
      <c r="I1103" s="3"/>
      <c r="J1103" s="1"/>
      <c r="K1103" s="3"/>
      <c r="L1103" s="3"/>
      <c r="M1103" s="3"/>
      <c r="N1103" s="3"/>
      <c r="O1103" s="3"/>
      <c r="P1103" s="3"/>
      <c r="Q1103" s="3"/>
      <c r="R1103" s="3"/>
      <c r="S1103" s="3"/>
      <c r="T1103" s="3"/>
      <c r="U1103" s="3"/>
      <c r="V1103" s="3"/>
      <c r="W1103" s="3"/>
      <c r="X1103" s="3"/>
      <c r="Y1103" s="3"/>
      <c r="Z1103" s="3"/>
      <c r="AA1103" s="3"/>
      <c r="AB1103" s="3"/>
      <c r="AC1103" s="3"/>
      <c r="AD1103" s="3"/>
      <c r="AE1103" s="3"/>
      <c r="AF1103" s="3"/>
      <c r="AG1103" s="3"/>
      <c r="AH1103" s="3"/>
      <c r="AI1103" s="3"/>
      <c r="AJ1103" s="3"/>
      <c r="AK1103" s="3"/>
      <c r="AL1103" s="3"/>
      <c r="AM1103" s="3"/>
      <c r="AN1103" s="3"/>
      <c r="AO1103" s="3"/>
      <c r="AP1103" s="3"/>
      <c r="AQ1103" s="3"/>
      <c r="AR1103" s="3"/>
      <c r="AS1103" s="3"/>
      <c r="AT1103" s="3"/>
      <c r="AU1103" s="3"/>
      <c r="AV1103" s="3"/>
      <c r="AW1103" s="3"/>
      <c r="AX1103" s="3"/>
      <c r="AY1103" s="3"/>
      <c r="AZ1103" s="3"/>
      <c r="BA1103" s="3"/>
      <c r="BB1103" s="3"/>
      <c r="BC1103" s="3"/>
      <c r="BD1103" s="3"/>
      <c r="BE1103" s="3"/>
      <c r="BF1103" s="3"/>
      <c r="BG1103" s="3"/>
      <c r="BH1103" s="3"/>
      <c r="BI1103" s="3"/>
      <c r="BJ1103" s="3"/>
      <c r="BK1103" s="3"/>
      <c r="BL1103" s="3"/>
      <c r="BM1103" s="3"/>
      <c r="BN1103" s="3"/>
      <c r="BO1103" s="3"/>
      <c r="BP1103" s="3"/>
      <c r="BQ1103" s="3"/>
      <c r="BR1103" s="3"/>
      <c r="BS1103" s="3"/>
      <c r="BT1103" s="3"/>
      <c r="BU1103" s="3"/>
      <c r="BV1103" s="3"/>
      <c r="BW1103" s="3"/>
      <c r="BX1103" s="3"/>
      <c r="BY1103" s="3"/>
      <c r="BZ1103" s="3"/>
      <c r="CA1103" s="3"/>
      <c r="CB1103" s="3"/>
      <c r="CC1103" s="3"/>
      <c r="CD1103" s="3"/>
      <c r="CE1103" s="3"/>
      <c r="CF1103" s="3"/>
      <c r="CG1103" s="3"/>
      <c r="CH1103" s="3"/>
      <c r="CI1103" s="3"/>
      <c r="CJ1103" s="3"/>
      <c r="CK1103" s="3"/>
      <c r="CL1103" s="3"/>
      <c r="CM1103" s="3"/>
      <c r="CN1103" s="3"/>
    </row>
    <row r="1104" spans="1:92" x14ac:dyDescent="0.3">
      <c r="A1104" s="13"/>
      <c r="B1104" s="3"/>
      <c r="C1104" s="3"/>
      <c r="D1104" s="3"/>
      <c r="E1104" s="3"/>
      <c r="F1104" s="3"/>
      <c r="G1104" s="3"/>
      <c r="H1104" s="3"/>
      <c r="I1104" s="3"/>
      <c r="J1104" s="1"/>
      <c r="K1104" s="3"/>
      <c r="L1104" s="3"/>
      <c r="M1104" s="3"/>
      <c r="N1104" s="3"/>
      <c r="O1104" s="3"/>
      <c r="P1104" s="3"/>
      <c r="Q1104" s="3"/>
      <c r="R1104" s="3"/>
      <c r="S1104" s="3"/>
      <c r="T1104" s="3"/>
      <c r="U1104" s="3"/>
      <c r="V1104" s="3"/>
      <c r="W1104" s="3"/>
      <c r="X1104" s="3"/>
      <c r="Y1104" s="3"/>
      <c r="Z1104" s="3"/>
      <c r="AA1104" s="3"/>
      <c r="AB1104" s="3"/>
      <c r="AC1104" s="3"/>
      <c r="AD1104" s="3"/>
      <c r="AE1104" s="3"/>
      <c r="AF1104" s="3"/>
      <c r="AG1104" s="3"/>
      <c r="AH1104" s="3"/>
      <c r="AI1104" s="3"/>
      <c r="AJ1104" s="3"/>
      <c r="AK1104" s="3"/>
      <c r="AL1104" s="3"/>
      <c r="AM1104" s="3"/>
      <c r="AN1104" s="3"/>
      <c r="AO1104" s="3"/>
      <c r="AP1104" s="3"/>
      <c r="AQ1104" s="3"/>
      <c r="AR1104" s="3"/>
      <c r="AS1104" s="3"/>
      <c r="AT1104" s="3"/>
      <c r="AU1104" s="3"/>
      <c r="AV1104" s="3"/>
      <c r="AW1104" s="3"/>
      <c r="AX1104" s="3"/>
      <c r="AY1104" s="3"/>
      <c r="AZ1104" s="3"/>
      <c r="BA1104" s="3"/>
      <c r="BB1104" s="3"/>
      <c r="BC1104" s="3"/>
      <c r="BD1104" s="3"/>
      <c r="BE1104" s="3"/>
      <c r="BF1104" s="3"/>
      <c r="BG1104" s="3"/>
      <c r="BH1104" s="3"/>
      <c r="BI1104" s="3"/>
      <c r="BJ1104" s="3"/>
      <c r="BK1104" s="3"/>
      <c r="BL1104" s="3"/>
      <c r="BM1104" s="3"/>
      <c r="BN1104" s="3"/>
      <c r="BO1104" s="3"/>
      <c r="BP1104" s="3"/>
      <c r="BQ1104" s="3"/>
      <c r="BR1104" s="3"/>
      <c r="BS1104" s="3"/>
      <c r="BT1104" s="3"/>
      <c r="BU1104" s="3"/>
      <c r="BV1104" s="3"/>
      <c r="BW1104" s="3"/>
      <c r="BX1104" s="3"/>
      <c r="BY1104" s="3"/>
      <c r="BZ1104" s="3"/>
      <c r="CA1104" s="3"/>
      <c r="CB1104" s="3"/>
      <c r="CC1104" s="3"/>
      <c r="CD1104" s="3"/>
      <c r="CE1104" s="3"/>
      <c r="CF1104" s="3"/>
      <c r="CG1104" s="3"/>
      <c r="CH1104" s="3"/>
      <c r="CI1104" s="3"/>
      <c r="CJ1104" s="3"/>
      <c r="CK1104" s="3"/>
      <c r="CL1104" s="3"/>
      <c r="CM1104" s="3"/>
      <c r="CN1104" s="3"/>
    </row>
    <row r="1105" spans="1:92" x14ac:dyDescent="0.3">
      <c r="A1105" s="13"/>
      <c r="B1105" s="3"/>
      <c r="C1105" s="3"/>
      <c r="D1105" s="3"/>
      <c r="E1105" s="3"/>
      <c r="F1105" s="3"/>
      <c r="G1105" s="3"/>
      <c r="H1105" s="3"/>
      <c r="I1105" s="3"/>
      <c r="J1105" s="1"/>
      <c r="K1105" s="3"/>
      <c r="L1105" s="3"/>
      <c r="M1105" s="3"/>
      <c r="N1105" s="3"/>
      <c r="O1105" s="3"/>
      <c r="P1105" s="3"/>
      <c r="Q1105" s="3"/>
      <c r="R1105" s="3"/>
      <c r="S1105" s="3"/>
      <c r="T1105" s="3"/>
      <c r="U1105" s="3"/>
      <c r="V1105" s="3"/>
      <c r="W1105" s="3"/>
      <c r="X1105" s="3"/>
      <c r="Y1105" s="3"/>
      <c r="Z1105" s="3"/>
      <c r="AA1105" s="3"/>
      <c r="AB1105" s="3"/>
      <c r="AC1105" s="3"/>
      <c r="AD1105" s="3"/>
      <c r="AE1105" s="3"/>
      <c r="AF1105" s="3"/>
      <c r="AG1105" s="3"/>
      <c r="AH1105" s="3"/>
      <c r="AI1105" s="3"/>
      <c r="AJ1105" s="3"/>
      <c r="AK1105" s="3"/>
      <c r="AL1105" s="3"/>
      <c r="AM1105" s="3"/>
      <c r="AN1105" s="3"/>
      <c r="AO1105" s="3"/>
      <c r="AP1105" s="3"/>
      <c r="AQ1105" s="3"/>
      <c r="AR1105" s="3"/>
      <c r="AS1105" s="3"/>
      <c r="AT1105" s="3"/>
      <c r="AU1105" s="3"/>
      <c r="AV1105" s="3"/>
      <c r="AW1105" s="3"/>
      <c r="AX1105" s="3"/>
      <c r="AY1105" s="3"/>
      <c r="AZ1105" s="3"/>
      <c r="BA1105" s="3"/>
      <c r="BB1105" s="3"/>
      <c r="BC1105" s="3"/>
      <c r="BD1105" s="3"/>
      <c r="BE1105" s="3"/>
      <c r="BF1105" s="3"/>
      <c r="BG1105" s="3"/>
      <c r="BH1105" s="3"/>
      <c r="BI1105" s="3"/>
      <c r="BJ1105" s="3"/>
      <c r="BK1105" s="3"/>
      <c r="BL1105" s="3"/>
      <c r="BM1105" s="3"/>
      <c r="BN1105" s="3"/>
      <c r="BO1105" s="3"/>
      <c r="BP1105" s="3"/>
      <c r="BQ1105" s="3"/>
      <c r="BR1105" s="3"/>
      <c r="BS1105" s="3"/>
      <c r="BT1105" s="3"/>
      <c r="BU1105" s="3"/>
      <c r="BV1105" s="3"/>
      <c r="BW1105" s="3"/>
      <c r="BX1105" s="3"/>
      <c r="BY1105" s="3"/>
      <c r="BZ1105" s="3"/>
      <c r="CA1105" s="3"/>
      <c r="CB1105" s="3"/>
      <c r="CC1105" s="3"/>
      <c r="CD1105" s="3"/>
      <c r="CE1105" s="3"/>
      <c r="CF1105" s="3"/>
      <c r="CG1105" s="3"/>
      <c r="CH1105" s="3"/>
      <c r="CI1105" s="3"/>
      <c r="CJ1105" s="3"/>
      <c r="CK1105" s="3"/>
      <c r="CL1105" s="3"/>
      <c r="CM1105" s="3"/>
      <c r="CN1105" s="3"/>
    </row>
    <row r="1106" spans="1:92" x14ac:dyDescent="0.3">
      <c r="A1106" s="13"/>
      <c r="B1106" s="3"/>
      <c r="C1106" s="3"/>
      <c r="D1106" s="3"/>
      <c r="E1106" s="3"/>
      <c r="F1106" s="3"/>
      <c r="G1106" s="3"/>
      <c r="H1106" s="3"/>
      <c r="I1106" s="3"/>
      <c r="J1106" s="1"/>
      <c r="K1106" s="3"/>
      <c r="L1106" s="3"/>
      <c r="M1106" s="3"/>
      <c r="N1106" s="3"/>
      <c r="O1106" s="3"/>
      <c r="P1106" s="3"/>
      <c r="Q1106" s="3"/>
      <c r="R1106" s="3"/>
      <c r="S1106" s="3"/>
      <c r="T1106" s="3"/>
      <c r="U1106" s="3"/>
      <c r="V1106" s="3"/>
      <c r="W1106" s="3"/>
      <c r="X1106" s="3"/>
      <c r="Y1106" s="3"/>
      <c r="Z1106" s="3"/>
      <c r="AA1106" s="3"/>
      <c r="AB1106" s="3"/>
      <c r="AC1106" s="3"/>
      <c r="AD1106" s="3"/>
      <c r="AE1106" s="3"/>
      <c r="AF1106" s="3"/>
      <c r="AG1106" s="3"/>
      <c r="AH1106" s="3"/>
      <c r="AI1106" s="3"/>
      <c r="AJ1106" s="3"/>
      <c r="AK1106" s="3"/>
      <c r="AL1106" s="3"/>
      <c r="AM1106" s="3"/>
      <c r="AN1106" s="3"/>
      <c r="AO1106" s="3"/>
      <c r="AP1106" s="3"/>
      <c r="AQ1106" s="3"/>
      <c r="AR1106" s="3"/>
      <c r="AS1106" s="3"/>
      <c r="AT1106" s="3"/>
      <c r="AU1106" s="3"/>
      <c r="AV1106" s="3"/>
      <c r="AW1106" s="3"/>
      <c r="AX1106" s="3"/>
      <c r="AY1106" s="3"/>
      <c r="AZ1106" s="3"/>
      <c r="BA1106" s="3"/>
      <c r="BB1106" s="3"/>
      <c r="BC1106" s="3"/>
      <c r="BD1106" s="3"/>
      <c r="BE1106" s="3"/>
      <c r="BF1106" s="3"/>
      <c r="BG1106" s="3"/>
      <c r="BH1106" s="3"/>
      <c r="BI1106" s="3"/>
      <c r="BJ1106" s="3"/>
      <c r="BK1106" s="3"/>
      <c r="BL1106" s="3"/>
      <c r="BM1106" s="3"/>
      <c r="BN1106" s="3"/>
      <c r="BO1106" s="3"/>
      <c r="BP1106" s="3"/>
      <c r="BQ1106" s="3"/>
      <c r="BR1106" s="3"/>
      <c r="BS1106" s="3"/>
      <c r="BT1106" s="3"/>
      <c r="BU1106" s="3"/>
      <c r="BV1106" s="3"/>
      <c r="BW1106" s="3"/>
      <c r="BX1106" s="3"/>
      <c r="BY1106" s="3"/>
      <c r="BZ1106" s="3"/>
      <c r="CA1106" s="3"/>
      <c r="CB1106" s="3"/>
      <c r="CC1106" s="3"/>
      <c r="CD1106" s="3"/>
      <c r="CE1106" s="3"/>
      <c r="CF1106" s="3"/>
      <c r="CG1106" s="3"/>
      <c r="CH1106" s="3"/>
      <c r="CI1106" s="3"/>
      <c r="CJ1106" s="3"/>
      <c r="CK1106" s="3"/>
      <c r="CL1106" s="3"/>
      <c r="CM1106" s="3"/>
      <c r="CN1106" s="3"/>
    </row>
    <row r="1107" spans="1:92" x14ac:dyDescent="0.3">
      <c r="A1107" s="13"/>
      <c r="B1107" s="3"/>
      <c r="C1107" s="3"/>
      <c r="D1107" s="3"/>
      <c r="E1107" s="3"/>
      <c r="F1107" s="3"/>
      <c r="G1107" s="3"/>
      <c r="H1107" s="3"/>
      <c r="I1107" s="3"/>
      <c r="J1107" s="1"/>
      <c r="K1107" s="3"/>
      <c r="L1107" s="3"/>
      <c r="M1107" s="3"/>
      <c r="N1107" s="3"/>
      <c r="O1107" s="3"/>
      <c r="P1107" s="3"/>
      <c r="Q1107" s="3"/>
      <c r="R1107" s="3"/>
      <c r="S1107" s="3"/>
      <c r="T1107" s="3"/>
      <c r="U1107" s="3"/>
      <c r="V1107" s="3"/>
      <c r="W1107" s="3"/>
      <c r="X1107" s="3"/>
      <c r="Y1107" s="3"/>
      <c r="Z1107" s="3"/>
      <c r="AA1107" s="3"/>
      <c r="AB1107" s="3"/>
      <c r="AC1107" s="3"/>
      <c r="AD1107" s="3"/>
      <c r="AE1107" s="3"/>
      <c r="AF1107" s="3"/>
      <c r="AG1107" s="3"/>
      <c r="AH1107" s="3"/>
      <c r="AI1107" s="3"/>
      <c r="AJ1107" s="3"/>
      <c r="AK1107" s="3"/>
      <c r="AL1107" s="3"/>
      <c r="AM1107" s="3"/>
      <c r="AN1107" s="3"/>
      <c r="AO1107" s="3"/>
      <c r="AP1107" s="3"/>
      <c r="AQ1107" s="3"/>
      <c r="AR1107" s="3"/>
      <c r="AS1107" s="3"/>
      <c r="AT1107" s="3"/>
      <c r="AU1107" s="3"/>
      <c r="AV1107" s="3"/>
      <c r="AW1107" s="3"/>
      <c r="AX1107" s="3"/>
      <c r="AY1107" s="3"/>
      <c r="AZ1107" s="3"/>
      <c r="BA1107" s="3"/>
      <c r="BB1107" s="3"/>
      <c r="BC1107" s="3"/>
      <c r="BD1107" s="3"/>
      <c r="BE1107" s="3"/>
      <c r="BF1107" s="3"/>
      <c r="BG1107" s="3"/>
      <c r="BH1107" s="3"/>
      <c r="BI1107" s="3"/>
      <c r="BJ1107" s="3"/>
      <c r="BK1107" s="3"/>
      <c r="BL1107" s="3"/>
      <c r="BM1107" s="3"/>
      <c r="BN1107" s="3"/>
      <c r="BO1107" s="3"/>
      <c r="BP1107" s="3"/>
      <c r="BQ1107" s="3"/>
      <c r="BR1107" s="3"/>
      <c r="BS1107" s="3"/>
      <c r="BT1107" s="3"/>
      <c r="BU1107" s="3"/>
      <c r="BV1107" s="3"/>
      <c r="BW1107" s="3"/>
      <c r="BX1107" s="3"/>
      <c r="BY1107" s="3"/>
      <c r="BZ1107" s="3"/>
      <c r="CA1107" s="3"/>
      <c r="CB1107" s="3"/>
      <c r="CC1107" s="3"/>
      <c r="CD1107" s="3"/>
      <c r="CE1107" s="3"/>
      <c r="CF1107" s="3"/>
      <c r="CG1107" s="3"/>
      <c r="CH1107" s="3"/>
      <c r="CI1107" s="3"/>
      <c r="CJ1107" s="3"/>
      <c r="CK1107" s="3"/>
      <c r="CL1107" s="3"/>
      <c r="CM1107" s="3"/>
      <c r="CN1107" s="3"/>
    </row>
    <row r="1108" spans="1:92" x14ac:dyDescent="0.3">
      <c r="A1108" s="13"/>
      <c r="B1108" s="3"/>
      <c r="C1108" s="3"/>
      <c r="D1108" s="3"/>
      <c r="E1108" s="3"/>
      <c r="F1108" s="3"/>
      <c r="G1108" s="3"/>
      <c r="H1108" s="3"/>
      <c r="I1108" s="3"/>
      <c r="J1108" s="1"/>
      <c r="K1108" s="3"/>
      <c r="L1108" s="3"/>
      <c r="M1108" s="3"/>
      <c r="N1108" s="3"/>
      <c r="O1108" s="3"/>
      <c r="P1108" s="3"/>
      <c r="Q1108" s="3"/>
      <c r="R1108" s="3"/>
      <c r="S1108" s="3"/>
      <c r="T1108" s="3"/>
      <c r="U1108" s="3"/>
      <c r="V1108" s="3"/>
      <c r="W1108" s="3"/>
      <c r="X1108" s="3"/>
      <c r="Y1108" s="3"/>
      <c r="Z1108" s="3"/>
      <c r="AA1108" s="3"/>
      <c r="AB1108" s="3"/>
      <c r="AC1108" s="3"/>
      <c r="AD1108" s="3"/>
      <c r="AE1108" s="3"/>
      <c r="AF1108" s="3"/>
      <c r="AG1108" s="3"/>
      <c r="AH1108" s="3"/>
      <c r="AI1108" s="3"/>
      <c r="AJ1108" s="3"/>
      <c r="AK1108" s="3"/>
      <c r="AL1108" s="3"/>
      <c r="AM1108" s="3"/>
      <c r="AN1108" s="3"/>
      <c r="AO1108" s="3"/>
      <c r="AP1108" s="3"/>
      <c r="AQ1108" s="3"/>
      <c r="AR1108" s="3"/>
      <c r="AS1108" s="3"/>
      <c r="AT1108" s="3"/>
      <c r="AU1108" s="3"/>
      <c r="AV1108" s="3"/>
      <c r="AW1108" s="3"/>
      <c r="AX1108" s="3"/>
      <c r="AY1108" s="3"/>
      <c r="AZ1108" s="3"/>
      <c r="BA1108" s="3"/>
      <c r="BB1108" s="3"/>
      <c r="BC1108" s="3"/>
      <c r="BD1108" s="3"/>
      <c r="BE1108" s="3"/>
      <c r="BF1108" s="3"/>
      <c r="BG1108" s="3"/>
      <c r="BH1108" s="3"/>
      <c r="BI1108" s="3"/>
      <c r="BJ1108" s="3"/>
      <c r="BK1108" s="3"/>
      <c r="BL1108" s="3"/>
      <c r="BM1108" s="3"/>
      <c r="BN1108" s="3"/>
      <c r="BO1108" s="3"/>
      <c r="BP1108" s="3"/>
      <c r="BQ1108" s="3"/>
      <c r="BR1108" s="3"/>
      <c r="BS1108" s="3"/>
      <c r="BT1108" s="3"/>
      <c r="BU1108" s="3"/>
      <c r="BV1108" s="3"/>
      <c r="BW1108" s="3"/>
      <c r="BX1108" s="3"/>
      <c r="BY1108" s="3"/>
      <c r="BZ1108" s="3"/>
      <c r="CA1108" s="3"/>
      <c r="CB1108" s="3"/>
      <c r="CC1108" s="3"/>
      <c r="CD1108" s="3"/>
      <c r="CE1108" s="3"/>
      <c r="CF1108" s="3"/>
      <c r="CG1108" s="3"/>
      <c r="CH1108" s="3"/>
      <c r="CI1108" s="3"/>
      <c r="CJ1108" s="3"/>
      <c r="CK1108" s="3"/>
      <c r="CL1108" s="3"/>
      <c r="CM1108" s="3"/>
      <c r="CN1108" s="3"/>
    </row>
    <row r="1109" spans="1:92" x14ac:dyDescent="0.3">
      <c r="A1109" s="13"/>
      <c r="B1109" s="3"/>
      <c r="C1109" s="3"/>
      <c r="D1109" s="3"/>
      <c r="E1109" s="3"/>
      <c r="F1109" s="3"/>
      <c r="G1109" s="3"/>
      <c r="H1109" s="3"/>
      <c r="I1109" s="3"/>
      <c r="J1109" s="1"/>
      <c r="K1109" s="3"/>
      <c r="L1109" s="3"/>
      <c r="M1109" s="3"/>
      <c r="N1109" s="3"/>
      <c r="O1109" s="3"/>
      <c r="P1109" s="3"/>
      <c r="Q1109" s="3"/>
      <c r="R1109" s="3"/>
      <c r="S1109" s="3"/>
      <c r="T1109" s="3"/>
      <c r="U1109" s="3"/>
      <c r="V1109" s="3"/>
      <c r="W1109" s="3"/>
      <c r="X1109" s="3"/>
      <c r="Y1109" s="3"/>
      <c r="Z1109" s="3"/>
      <c r="AA1109" s="3"/>
      <c r="AB1109" s="3"/>
      <c r="AC1109" s="3"/>
      <c r="AD1109" s="3"/>
      <c r="AE1109" s="3"/>
      <c r="AF1109" s="3"/>
      <c r="AG1109" s="3"/>
      <c r="AH1109" s="3"/>
      <c r="AI1109" s="3"/>
      <c r="AJ1109" s="3"/>
      <c r="AK1109" s="3"/>
      <c r="AL1109" s="3"/>
      <c r="AM1109" s="3"/>
      <c r="AN1109" s="3"/>
      <c r="AO1109" s="3"/>
      <c r="AP1109" s="3"/>
      <c r="AQ1109" s="3"/>
      <c r="AR1109" s="3"/>
      <c r="AS1109" s="3"/>
      <c r="AT1109" s="3"/>
      <c r="AU1109" s="3"/>
      <c r="AV1109" s="3"/>
      <c r="AW1109" s="3"/>
      <c r="AX1109" s="3"/>
      <c r="AY1109" s="3"/>
      <c r="AZ1109" s="3"/>
      <c r="BA1109" s="3"/>
      <c r="BB1109" s="3"/>
      <c r="BC1109" s="3"/>
      <c r="BD1109" s="3"/>
      <c r="BE1109" s="3"/>
      <c r="BF1109" s="3"/>
      <c r="BG1109" s="3"/>
      <c r="BH1109" s="3"/>
      <c r="BI1109" s="3"/>
      <c r="BJ1109" s="3"/>
      <c r="BK1109" s="3"/>
      <c r="BL1109" s="3"/>
      <c r="BM1109" s="3"/>
      <c r="BN1109" s="3"/>
      <c r="BO1109" s="3"/>
      <c r="BP1109" s="3"/>
      <c r="BQ1109" s="3"/>
      <c r="BR1109" s="3"/>
      <c r="BS1109" s="3"/>
      <c r="BT1109" s="3"/>
      <c r="BU1109" s="3"/>
      <c r="BV1109" s="3"/>
      <c r="BW1109" s="3"/>
      <c r="BX1109" s="3"/>
      <c r="BY1109" s="3"/>
      <c r="BZ1109" s="3"/>
      <c r="CA1109" s="3"/>
      <c r="CB1109" s="3"/>
      <c r="CC1109" s="3"/>
      <c r="CD1109" s="3"/>
      <c r="CE1109" s="3"/>
      <c r="CF1109" s="3"/>
      <c r="CG1109" s="3"/>
      <c r="CH1109" s="3"/>
      <c r="CI1109" s="3"/>
      <c r="CJ1109" s="3"/>
      <c r="CK1109" s="3"/>
      <c r="CL1109" s="3"/>
      <c r="CM1109" s="3"/>
      <c r="CN1109" s="3"/>
    </row>
    <row r="1110" spans="1:92" x14ac:dyDescent="0.3">
      <c r="A1110" s="13"/>
      <c r="B1110" s="3"/>
      <c r="C1110" s="3"/>
      <c r="D1110" s="3"/>
      <c r="E1110" s="3"/>
      <c r="F1110" s="3"/>
      <c r="G1110" s="3"/>
      <c r="H1110" s="3"/>
      <c r="I1110" s="3"/>
      <c r="J1110" s="1"/>
      <c r="K1110" s="3"/>
      <c r="L1110" s="3"/>
      <c r="M1110" s="3"/>
      <c r="N1110" s="3"/>
      <c r="O1110" s="3"/>
      <c r="P1110" s="3"/>
      <c r="Q1110" s="3"/>
      <c r="R1110" s="3"/>
      <c r="S1110" s="3"/>
      <c r="T1110" s="3"/>
      <c r="U1110" s="3"/>
      <c r="V1110" s="3"/>
      <c r="W1110" s="3"/>
      <c r="X1110" s="3"/>
      <c r="Y1110" s="3"/>
      <c r="Z1110" s="3"/>
      <c r="AA1110" s="3"/>
      <c r="AB1110" s="3"/>
      <c r="AC1110" s="3"/>
      <c r="AD1110" s="3"/>
      <c r="AE1110" s="3"/>
      <c r="AF1110" s="3"/>
      <c r="AG1110" s="3"/>
      <c r="AH1110" s="3"/>
      <c r="AI1110" s="3"/>
      <c r="AJ1110" s="3"/>
      <c r="AK1110" s="3"/>
      <c r="AL1110" s="3"/>
      <c r="AM1110" s="3"/>
      <c r="AN1110" s="3"/>
      <c r="AO1110" s="3"/>
      <c r="AP1110" s="3"/>
      <c r="AQ1110" s="3"/>
      <c r="AR1110" s="3"/>
      <c r="AS1110" s="3"/>
      <c r="AT1110" s="3"/>
      <c r="AU1110" s="3"/>
      <c r="AV1110" s="3"/>
      <c r="AW1110" s="3"/>
      <c r="AX1110" s="3"/>
      <c r="AY1110" s="3"/>
      <c r="AZ1110" s="3"/>
      <c r="BA1110" s="3"/>
      <c r="BB1110" s="3"/>
      <c r="BC1110" s="3"/>
      <c r="BD1110" s="3"/>
      <c r="BE1110" s="3"/>
      <c r="BF1110" s="3"/>
      <c r="BG1110" s="3"/>
      <c r="BH1110" s="3"/>
      <c r="BI1110" s="3"/>
      <c r="BJ1110" s="3"/>
      <c r="BK1110" s="3"/>
      <c r="BL1110" s="3"/>
      <c r="BM1110" s="3"/>
      <c r="BN1110" s="3"/>
      <c r="BO1110" s="3"/>
      <c r="BP1110" s="3"/>
      <c r="BQ1110" s="3"/>
      <c r="BR1110" s="3"/>
      <c r="BS1110" s="3"/>
      <c r="BT1110" s="3"/>
      <c r="BU1110" s="3"/>
      <c r="BV1110" s="3"/>
      <c r="BW1110" s="3"/>
      <c r="BX1110" s="3"/>
      <c r="BY1110" s="3"/>
      <c r="BZ1110" s="3"/>
      <c r="CA1110" s="3"/>
      <c r="CB1110" s="3"/>
      <c r="CC1110" s="3"/>
      <c r="CD1110" s="3"/>
      <c r="CE1110" s="3"/>
      <c r="CF1110" s="3"/>
      <c r="CG1110" s="3"/>
      <c r="CH1110" s="3"/>
      <c r="CI1110" s="3"/>
      <c r="CJ1110" s="3"/>
      <c r="CK1110" s="3"/>
      <c r="CL1110" s="3"/>
      <c r="CM1110" s="3"/>
      <c r="CN1110" s="3"/>
    </row>
    <row r="1111" spans="1:92" x14ac:dyDescent="0.3">
      <c r="A1111" s="13"/>
      <c r="B1111" s="3"/>
      <c r="C1111" s="3"/>
      <c r="D1111" s="3"/>
      <c r="E1111" s="3"/>
      <c r="F1111" s="3"/>
      <c r="G1111" s="3"/>
      <c r="H1111" s="3"/>
      <c r="I1111" s="3"/>
      <c r="J1111" s="1"/>
      <c r="K1111" s="3"/>
      <c r="L1111" s="3"/>
      <c r="M1111" s="3"/>
      <c r="N1111" s="3"/>
      <c r="O1111" s="3"/>
      <c r="P1111" s="3"/>
      <c r="Q1111" s="3"/>
      <c r="R1111" s="3"/>
      <c r="S1111" s="3"/>
      <c r="T1111" s="3"/>
      <c r="U1111" s="3"/>
      <c r="V1111" s="3"/>
      <c r="W1111" s="3"/>
      <c r="X1111" s="3"/>
      <c r="Y1111" s="3"/>
      <c r="Z1111" s="3"/>
      <c r="AA1111" s="3"/>
      <c r="AB1111" s="3"/>
      <c r="AC1111" s="3"/>
      <c r="AD1111" s="3"/>
      <c r="AE1111" s="3"/>
      <c r="AF1111" s="3"/>
      <c r="AG1111" s="3"/>
      <c r="AH1111" s="3"/>
      <c r="AI1111" s="3"/>
      <c r="AJ1111" s="3"/>
      <c r="AK1111" s="3"/>
      <c r="AL1111" s="3"/>
      <c r="AM1111" s="3"/>
      <c r="AN1111" s="3"/>
      <c r="AO1111" s="3"/>
      <c r="AP1111" s="3"/>
      <c r="AQ1111" s="3"/>
      <c r="AR1111" s="3"/>
      <c r="AS1111" s="3"/>
      <c r="AT1111" s="3"/>
      <c r="AU1111" s="3"/>
      <c r="AV1111" s="3"/>
      <c r="AW1111" s="3"/>
      <c r="AX1111" s="3"/>
      <c r="AY1111" s="3"/>
      <c r="AZ1111" s="3"/>
      <c r="BA1111" s="3"/>
      <c r="BB1111" s="3"/>
      <c r="BC1111" s="3"/>
      <c r="BD1111" s="3"/>
      <c r="BE1111" s="3"/>
      <c r="BF1111" s="3"/>
      <c r="BG1111" s="3"/>
      <c r="BH1111" s="3"/>
      <c r="BI1111" s="3"/>
      <c r="BJ1111" s="3"/>
      <c r="BK1111" s="3"/>
      <c r="BL1111" s="3"/>
      <c r="BM1111" s="3"/>
      <c r="BN1111" s="3"/>
      <c r="BO1111" s="3"/>
      <c r="BP1111" s="3"/>
      <c r="BQ1111" s="3"/>
      <c r="BR1111" s="3"/>
      <c r="BS1111" s="3"/>
      <c r="BT1111" s="3"/>
      <c r="BU1111" s="3"/>
      <c r="BV1111" s="3"/>
      <c r="BW1111" s="3"/>
      <c r="BX1111" s="3"/>
      <c r="BY1111" s="3"/>
      <c r="BZ1111" s="3"/>
      <c r="CA1111" s="3"/>
      <c r="CB1111" s="3"/>
      <c r="CC1111" s="3"/>
      <c r="CD1111" s="3"/>
      <c r="CE1111" s="3"/>
      <c r="CF1111" s="3"/>
      <c r="CG1111" s="3"/>
      <c r="CH1111" s="3"/>
      <c r="CI1111" s="3"/>
      <c r="CJ1111" s="3"/>
      <c r="CK1111" s="3"/>
      <c r="CL1111" s="3"/>
      <c r="CM1111" s="3"/>
      <c r="CN1111" s="3"/>
    </row>
    <row r="1112" spans="1:92" x14ac:dyDescent="0.3">
      <c r="A1112" s="13"/>
      <c r="B1112" s="3"/>
      <c r="C1112" s="3"/>
      <c r="D1112" s="3"/>
      <c r="E1112" s="3"/>
      <c r="F1112" s="3"/>
      <c r="G1112" s="3"/>
      <c r="H1112" s="3"/>
      <c r="I1112" s="3"/>
      <c r="J1112" s="1"/>
      <c r="K1112" s="3"/>
      <c r="L1112" s="3"/>
      <c r="M1112" s="3"/>
      <c r="N1112" s="3"/>
      <c r="O1112" s="3"/>
      <c r="P1112" s="3"/>
      <c r="Q1112" s="3"/>
      <c r="R1112" s="3"/>
      <c r="S1112" s="3"/>
      <c r="T1112" s="3"/>
      <c r="U1112" s="3"/>
      <c r="V1112" s="3"/>
      <c r="W1112" s="3"/>
      <c r="X1112" s="3"/>
      <c r="Y1112" s="3"/>
      <c r="Z1112" s="3"/>
      <c r="AA1112" s="3"/>
      <c r="AB1112" s="3"/>
      <c r="AC1112" s="3"/>
      <c r="AD1112" s="3"/>
      <c r="AE1112" s="3"/>
      <c r="AF1112" s="3"/>
      <c r="AG1112" s="3"/>
      <c r="AH1112" s="3"/>
      <c r="AI1112" s="3"/>
      <c r="AJ1112" s="3"/>
      <c r="AK1112" s="3"/>
      <c r="AL1112" s="3"/>
      <c r="AM1112" s="3"/>
      <c r="AN1112" s="3"/>
      <c r="AO1112" s="3"/>
      <c r="AP1112" s="3"/>
      <c r="AQ1112" s="3"/>
      <c r="AR1112" s="3"/>
      <c r="AS1112" s="3"/>
      <c r="AT1112" s="3"/>
      <c r="AU1112" s="3"/>
      <c r="AV1112" s="3"/>
      <c r="AW1112" s="3"/>
      <c r="AX1112" s="3"/>
      <c r="AY1112" s="3"/>
      <c r="AZ1112" s="3"/>
      <c r="BA1112" s="3"/>
      <c r="BB1112" s="3"/>
      <c r="BC1112" s="3"/>
      <c r="BD1112" s="3"/>
      <c r="BE1112" s="3"/>
      <c r="BF1112" s="3"/>
      <c r="BG1112" s="3"/>
      <c r="BH1112" s="3"/>
      <c r="BI1112" s="3"/>
      <c r="BJ1112" s="3"/>
      <c r="BK1112" s="3"/>
      <c r="BL1112" s="3"/>
      <c r="BM1112" s="3"/>
      <c r="BN1112" s="3"/>
      <c r="BO1112" s="3"/>
      <c r="BP1112" s="3"/>
      <c r="BQ1112" s="3"/>
      <c r="BR1112" s="3"/>
      <c r="BS1112" s="3"/>
      <c r="BT1112" s="3"/>
      <c r="BU1112" s="3"/>
      <c r="BV1112" s="3"/>
      <c r="BW1112" s="3"/>
      <c r="BX1112" s="3"/>
      <c r="BY1112" s="3"/>
      <c r="BZ1112" s="3"/>
      <c r="CA1112" s="3"/>
      <c r="CB1112" s="3"/>
      <c r="CC1112" s="3"/>
      <c r="CD1112" s="3"/>
      <c r="CE1112" s="3"/>
      <c r="CF1112" s="3"/>
      <c r="CG1112" s="3"/>
      <c r="CH1112" s="3"/>
      <c r="CI1112" s="3"/>
      <c r="CJ1112" s="3"/>
      <c r="CK1112" s="3"/>
      <c r="CL1112" s="3"/>
      <c r="CM1112" s="3"/>
      <c r="CN1112" s="3"/>
    </row>
    <row r="1113" spans="1:92" x14ac:dyDescent="0.3">
      <c r="A1113" s="13"/>
      <c r="B1113" s="3"/>
      <c r="C1113" s="3"/>
      <c r="D1113" s="3"/>
      <c r="E1113" s="3"/>
      <c r="F1113" s="3"/>
      <c r="G1113" s="3"/>
      <c r="H1113" s="3"/>
      <c r="I1113" s="3"/>
      <c r="J1113" s="1"/>
      <c r="K1113" s="3"/>
      <c r="L1113" s="3"/>
      <c r="M1113" s="3"/>
      <c r="N1113" s="3"/>
      <c r="O1113" s="3"/>
      <c r="P1113" s="3"/>
      <c r="Q1113" s="3"/>
      <c r="R1113" s="3"/>
      <c r="S1113" s="3"/>
      <c r="T1113" s="3"/>
      <c r="U1113" s="3"/>
      <c r="V1113" s="3"/>
      <c r="W1113" s="3"/>
      <c r="X1113" s="3"/>
      <c r="Y1113" s="3"/>
      <c r="Z1113" s="3"/>
      <c r="AA1113" s="3"/>
      <c r="AB1113" s="3"/>
      <c r="AC1113" s="3"/>
      <c r="AD1113" s="3"/>
      <c r="AE1113" s="3"/>
      <c r="AF1113" s="3"/>
      <c r="AG1113" s="3"/>
      <c r="AH1113" s="3"/>
      <c r="AI1113" s="3"/>
      <c r="AJ1113" s="3"/>
      <c r="AK1113" s="3"/>
      <c r="AL1113" s="3"/>
      <c r="AM1113" s="3"/>
      <c r="AN1113" s="3"/>
      <c r="AO1113" s="3"/>
      <c r="AP1113" s="3"/>
      <c r="AQ1113" s="3"/>
      <c r="AR1113" s="3"/>
      <c r="AS1113" s="3"/>
      <c r="AT1113" s="3"/>
      <c r="AU1113" s="3"/>
      <c r="AV1113" s="3"/>
      <c r="AW1113" s="3"/>
      <c r="AX1113" s="3"/>
      <c r="AY1113" s="3"/>
      <c r="AZ1113" s="3"/>
      <c r="BA1113" s="3"/>
      <c r="BB1113" s="3"/>
      <c r="BC1113" s="3"/>
      <c r="BD1113" s="3"/>
      <c r="BE1113" s="3"/>
      <c r="BF1113" s="3"/>
      <c r="BG1113" s="3"/>
      <c r="BH1113" s="3"/>
      <c r="BI1113" s="3"/>
      <c r="BJ1113" s="3"/>
      <c r="BK1113" s="3"/>
      <c r="BL1113" s="3"/>
      <c r="BM1113" s="3"/>
      <c r="BN1113" s="3"/>
      <c r="BO1113" s="3"/>
      <c r="BP1113" s="3"/>
      <c r="BQ1113" s="3"/>
      <c r="BR1113" s="3"/>
      <c r="BS1113" s="3"/>
      <c r="BT1113" s="3"/>
      <c r="BU1113" s="3"/>
      <c r="BV1113" s="3"/>
      <c r="BW1113" s="3"/>
      <c r="BX1113" s="3"/>
      <c r="BY1113" s="3"/>
      <c r="BZ1113" s="3"/>
      <c r="CA1113" s="3"/>
      <c r="CB1113" s="3"/>
      <c r="CC1113" s="3"/>
      <c r="CD1113" s="3"/>
      <c r="CE1113" s="3"/>
      <c r="CF1113" s="3"/>
      <c r="CG1113" s="3"/>
      <c r="CH1113" s="3"/>
      <c r="CI1113" s="3"/>
      <c r="CJ1113" s="3"/>
      <c r="CK1113" s="3"/>
      <c r="CL1113" s="3"/>
      <c r="CM1113" s="3"/>
      <c r="CN1113" s="3"/>
    </row>
    <row r="1114" spans="1:92" x14ac:dyDescent="0.3">
      <c r="A1114" s="13"/>
      <c r="B1114" s="3"/>
      <c r="C1114" s="3"/>
      <c r="D1114" s="3"/>
      <c r="E1114" s="3"/>
      <c r="F1114" s="3"/>
      <c r="G1114" s="3"/>
      <c r="H1114" s="3"/>
      <c r="I1114" s="3"/>
      <c r="J1114" s="1"/>
      <c r="K1114" s="3"/>
      <c r="L1114" s="3"/>
      <c r="M1114" s="3"/>
      <c r="N1114" s="3"/>
      <c r="O1114" s="3"/>
      <c r="P1114" s="3"/>
      <c r="Q1114" s="3"/>
      <c r="R1114" s="3"/>
      <c r="S1114" s="3"/>
      <c r="T1114" s="3"/>
      <c r="U1114" s="3"/>
      <c r="V1114" s="3"/>
      <c r="W1114" s="3"/>
      <c r="X1114" s="3"/>
      <c r="Y1114" s="3"/>
      <c r="Z1114" s="3"/>
      <c r="AA1114" s="3"/>
      <c r="AB1114" s="3"/>
      <c r="AC1114" s="3"/>
      <c r="AD1114" s="3"/>
      <c r="AE1114" s="3"/>
      <c r="AF1114" s="3"/>
      <c r="AG1114" s="3"/>
      <c r="AH1114" s="3"/>
      <c r="AI1114" s="3"/>
      <c r="AJ1114" s="3"/>
      <c r="AK1114" s="3"/>
      <c r="AL1114" s="3"/>
      <c r="AM1114" s="3"/>
      <c r="AN1114" s="3"/>
      <c r="AO1114" s="3"/>
      <c r="AP1114" s="3"/>
      <c r="AQ1114" s="3"/>
      <c r="AR1114" s="3"/>
      <c r="AS1114" s="3"/>
      <c r="AT1114" s="3"/>
      <c r="AU1114" s="3"/>
      <c r="AV1114" s="3"/>
      <c r="AW1114" s="3"/>
      <c r="AX1114" s="3"/>
      <c r="AY1114" s="3"/>
      <c r="AZ1114" s="3"/>
      <c r="BA1114" s="3"/>
      <c r="BB1114" s="3"/>
      <c r="BC1114" s="3"/>
      <c r="BD1114" s="3"/>
      <c r="BE1114" s="3"/>
      <c r="BF1114" s="3"/>
      <c r="BG1114" s="3"/>
      <c r="BH1114" s="3"/>
      <c r="BI1114" s="3"/>
      <c r="BJ1114" s="3"/>
      <c r="BK1114" s="3"/>
      <c r="BL1114" s="3"/>
      <c r="BM1114" s="3"/>
      <c r="BN1114" s="3"/>
      <c r="BO1114" s="3"/>
      <c r="BP1114" s="3"/>
      <c r="BQ1114" s="3"/>
      <c r="BR1114" s="3"/>
      <c r="BS1114" s="3"/>
      <c r="BT1114" s="3"/>
      <c r="BU1114" s="3"/>
      <c r="BV1114" s="3"/>
      <c r="BW1114" s="3"/>
      <c r="BX1114" s="3"/>
      <c r="BY1114" s="3"/>
      <c r="BZ1114" s="3"/>
      <c r="CA1114" s="3"/>
      <c r="CB1114" s="3"/>
      <c r="CC1114" s="3"/>
      <c r="CD1114" s="3"/>
      <c r="CE1114" s="3"/>
      <c r="CF1114" s="3"/>
      <c r="CG1114" s="3"/>
      <c r="CH1114" s="3"/>
      <c r="CI1114" s="3"/>
      <c r="CJ1114" s="3"/>
      <c r="CK1114" s="3"/>
      <c r="CL1114" s="3"/>
      <c r="CM1114" s="3"/>
      <c r="CN1114" s="3"/>
    </row>
    <row r="1115" spans="1:92" x14ac:dyDescent="0.3">
      <c r="A1115" s="13"/>
      <c r="B1115" s="3"/>
      <c r="C1115" s="3"/>
      <c r="D1115" s="3"/>
      <c r="E1115" s="3"/>
      <c r="F1115" s="3"/>
      <c r="G1115" s="3"/>
      <c r="H1115" s="3"/>
      <c r="I1115" s="3"/>
      <c r="J1115" s="1"/>
      <c r="K1115" s="3"/>
      <c r="L1115" s="3"/>
      <c r="M1115" s="3"/>
      <c r="N1115" s="3"/>
      <c r="O1115" s="3"/>
      <c r="P1115" s="3"/>
      <c r="Q1115" s="3"/>
      <c r="R1115" s="3"/>
      <c r="S1115" s="3"/>
      <c r="T1115" s="3"/>
      <c r="U1115" s="3"/>
      <c r="V1115" s="3"/>
      <c r="W1115" s="3"/>
      <c r="X1115" s="3"/>
      <c r="Y1115" s="3"/>
      <c r="Z1115" s="3"/>
      <c r="AA1115" s="3"/>
      <c r="AB1115" s="3"/>
      <c r="AC1115" s="3"/>
      <c r="AD1115" s="3"/>
      <c r="AE1115" s="3"/>
      <c r="AF1115" s="3"/>
      <c r="AG1115" s="3"/>
      <c r="AH1115" s="3"/>
      <c r="AI1115" s="3"/>
      <c r="AJ1115" s="3"/>
      <c r="AK1115" s="3"/>
      <c r="AL1115" s="3"/>
      <c r="AM1115" s="3"/>
      <c r="AN1115" s="3"/>
      <c r="AO1115" s="3"/>
      <c r="AP1115" s="3"/>
      <c r="AQ1115" s="3"/>
      <c r="AR1115" s="3"/>
      <c r="AS1115" s="3"/>
      <c r="AT1115" s="3"/>
      <c r="AU1115" s="3"/>
      <c r="AV1115" s="3"/>
      <c r="AW1115" s="3"/>
      <c r="AX1115" s="3"/>
      <c r="AY1115" s="3"/>
      <c r="AZ1115" s="3"/>
      <c r="BA1115" s="3"/>
      <c r="BB1115" s="3"/>
      <c r="BC1115" s="3"/>
      <c r="BD1115" s="3"/>
      <c r="BE1115" s="3"/>
      <c r="BF1115" s="3"/>
      <c r="BG1115" s="3"/>
      <c r="BH1115" s="3"/>
      <c r="BI1115" s="3"/>
      <c r="BJ1115" s="3"/>
      <c r="BK1115" s="3"/>
      <c r="BL1115" s="3"/>
      <c r="BM1115" s="3"/>
      <c r="BN1115" s="3"/>
      <c r="BO1115" s="3"/>
      <c r="BP1115" s="3"/>
      <c r="BQ1115" s="3"/>
      <c r="BR1115" s="3"/>
      <c r="BS1115" s="3"/>
      <c r="BT1115" s="3"/>
      <c r="BU1115" s="3"/>
      <c r="BV1115" s="3"/>
      <c r="BW1115" s="3"/>
      <c r="BX1115" s="3"/>
      <c r="BY1115" s="3"/>
      <c r="BZ1115" s="3"/>
      <c r="CA1115" s="3"/>
      <c r="CB1115" s="3"/>
      <c r="CC1115" s="3"/>
      <c r="CD1115" s="3"/>
      <c r="CE1115" s="3"/>
      <c r="CF1115" s="3"/>
      <c r="CG1115" s="3"/>
      <c r="CH1115" s="3"/>
      <c r="CI1115" s="3"/>
      <c r="CJ1115" s="3"/>
      <c r="CK1115" s="3"/>
      <c r="CL1115" s="3"/>
      <c r="CM1115" s="3"/>
      <c r="CN1115" s="3"/>
    </row>
    <row r="1116" spans="1:92" x14ac:dyDescent="0.3">
      <c r="A1116" s="13"/>
      <c r="B1116" s="3"/>
      <c r="C1116" s="3"/>
      <c r="D1116" s="3"/>
      <c r="E1116" s="3"/>
      <c r="F1116" s="3"/>
      <c r="G1116" s="3"/>
      <c r="H1116" s="3"/>
      <c r="I1116" s="3"/>
      <c r="J1116" s="1"/>
      <c r="K1116" s="3"/>
      <c r="L1116" s="3"/>
      <c r="M1116" s="3"/>
      <c r="N1116" s="3"/>
      <c r="O1116" s="3"/>
      <c r="P1116" s="3"/>
      <c r="Q1116" s="3"/>
      <c r="R1116" s="3"/>
      <c r="S1116" s="3"/>
      <c r="T1116" s="3"/>
      <c r="U1116" s="3"/>
      <c r="V1116" s="3"/>
      <c r="W1116" s="3"/>
      <c r="X1116" s="3"/>
      <c r="Y1116" s="3"/>
      <c r="Z1116" s="3"/>
      <c r="AA1116" s="3"/>
      <c r="AB1116" s="3"/>
      <c r="AC1116" s="3"/>
      <c r="AD1116" s="3"/>
      <c r="AE1116" s="3"/>
      <c r="AF1116" s="3"/>
      <c r="AG1116" s="3"/>
      <c r="AH1116" s="3"/>
      <c r="AI1116" s="3"/>
      <c r="AJ1116" s="3"/>
      <c r="AK1116" s="3"/>
      <c r="AL1116" s="3"/>
      <c r="AM1116" s="3"/>
      <c r="AN1116" s="3"/>
      <c r="AO1116" s="3"/>
      <c r="AP1116" s="3"/>
      <c r="AQ1116" s="3"/>
      <c r="AR1116" s="3"/>
      <c r="AS1116" s="3"/>
      <c r="AT1116" s="3"/>
      <c r="AU1116" s="3"/>
      <c r="AV1116" s="3"/>
      <c r="AW1116" s="3"/>
      <c r="AX1116" s="3"/>
      <c r="AY1116" s="3"/>
      <c r="AZ1116" s="3"/>
      <c r="BA1116" s="3"/>
      <c r="BB1116" s="3"/>
      <c r="BC1116" s="3"/>
      <c r="BD1116" s="3"/>
      <c r="BE1116" s="3"/>
      <c r="BF1116" s="3"/>
      <c r="BG1116" s="3"/>
      <c r="BH1116" s="3"/>
      <c r="BI1116" s="3"/>
      <c r="BJ1116" s="3"/>
      <c r="BK1116" s="3"/>
      <c r="BL1116" s="3"/>
      <c r="BM1116" s="3"/>
      <c r="BN1116" s="3"/>
      <c r="BO1116" s="3"/>
      <c r="BP1116" s="3"/>
      <c r="BQ1116" s="3"/>
      <c r="BR1116" s="3"/>
      <c r="BS1116" s="3"/>
      <c r="BT1116" s="3"/>
      <c r="BU1116" s="3"/>
      <c r="BV1116" s="3"/>
      <c r="BW1116" s="3"/>
      <c r="BX1116" s="3"/>
      <c r="BY1116" s="3"/>
      <c r="BZ1116" s="3"/>
      <c r="CA1116" s="3"/>
      <c r="CB1116" s="3"/>
      <c r="CC1116" s="3"/>
      <c r="CD1116" s="3"/>
      <c r="CE1116" s="3"/>
      <c r="CF1116" s="3"/>
      <c r="CG1116" s="3"/>
      <c r="CH1116" s="3"/>
      <c r="CI1116" s="3"/>
      <c r="CJ1116" s="3"/>
      <c r="CK1116" s="3"/>
      <c r="CL1116" s="3"/>
      <c r="CM1116" s="3"/>
      <c r="CN1116" s="3"/>
    </row>
    <row r="1117" spans="1:92" x14ac:dyDescent="0.3">
      <c r="A1117" s="13"/>
      <c r="B1117" s="3"/>
      <c r="C1117" s="3"/>
      <c r="D1117" s="3"/>
      <c r="E1117" s="3"/>
      <c r="F1117" s="3"/>
      <c r="G1117" s="3"/>
      <c r="H1117" s="3"/>
      <c r="I1117" s="3"/>
      <c r="J1117" s="1"/>
      <c r="K1117" s="3"/>
      <c r="L1117" s="3"/>
      <c r="M1117" s="3"/>
      <c r="N1117" s="3"/>
      <c r="O1117" s="3"/>
      <c r="P1117" s="3"/>
      <c r="Q1117" s="3"/>
      <c r="R1117" s="3"/>
      <c r="S1117" s="3"/>
      <c r="T1117" s="3"/>
      <c r="U1117" s="3"/>
      <c r="V1117" s="3"/>
      <c r="W1117" s="3"/>
      <c r="X1117" s="3"/>
      <c r="Y1117" s="3"/>
      <c r="Z1117" s="3"/>
      <c r="AA1117" s="3"/>
      <c r="AB1117" s="3"/>
      <c r="AC1117" s="3"/>
      <c r="AD1117" s="3"/>
      <c r="AE1117" s="3"/>
      <c r="AF1117" s="3"/>
      <c r="AG1117" s="3"/>
      <c r="AH1117" s="3"/>
      <c r="AI1117" s="3"/>
      <c r="AJ1117" s="3"/>
      <c r="AK1117" s="3"/>
      <c r="AL1117" s="3"/>
      <c r="AM1117" s="3"/>
      <c r="AN1117" s="3"/>
      <c r="AO1117" s="3"/>
      <c r="AP1117" s="3"/>
      <c r="AQ1117" s="3"/>
      <c r="AR1117" s="3"/>
      <c r="AS1117" s="3"/>
      <c r="AT1117" s="3"/>
      <c r="AU1117" s="3"/>
      <c r="AV1117" s="3"/>
      <c r="AW1117" s="3"/>
      <c r="AX1117" s="3"/>
      <c r="AY1117" s="3"/>
      <c r="AZ1117" s="3"/>
      <c r="BA1117" s="3"/>
      <c r="BB1117" s="3"/>
      <c r="BC1117" s="3"/>
      <c r="BD1117" s="3"/>
      <c r="BE1117" s="3"/>
      <c r="BF1117" s="3"/>
      <c r="BG1117" s="3"/>
      <c r="BH1117" s="3"/>
      <c r="BI1117" s="3"/>
      <c r="BJ1117" s="3"/>
      <c r="BK1117" s="3"/>
      <c r="BL1117" s="3"/>
      <c r="BM1117" s="3"/>
      <c r="BN1117" s="3"/>
      <c r="BO1117" s="3"/>
      <c r="BP1117" s="3"/>
      <c r="BQ1117" s="3"/>
      <c r="BR1117" s="3"/>
      <c r="BS1117" s="3"/>
      <c r="BT1117" s="3"/>
      <c r="BU1117" s="3"/>
      <c r="BV1117" s="3"/>
      <c r="BW1117" s="3"/>
      <c r="BX1117" s="3"/>
      <c r="BY1117" s="3"/>
      <c r="BZ1117" s="3"/>
      <c r="CA1117" s="3"/>
      <c r="CB1117" s="3"/>
      <c r="CC1117" s="3"/>
      <c r="CD1117" s="3"/>
      <c r="CE1117" s="3"/>
      <c r="CF1117" s="3"/>
      <c r="CG1117" s="3"/>
      <c r="CH1117" s="3"/>
      <c r="CI1117" s="3"/>
      <c r="CJ1117" s="3"/>
      <c r="CK1117" s="3"/>
      <c r="CL1117" s="3"/>
      <c r="CM1117" s="3"/>
      <c r="CN1117" s="3"/>
    </row>
    <row r="1118" spans="1:92" x14ac:dyDescent="0.3">
      <c r="A1118" s="13"/>
      <c r="B1118" s="3"/>
      <c r="C1118" s="3"/>
      <c r="D1118" s="3"/>
      <c r="E1118" s="3"/>
      <c r="F1118" s="3"/>
      <c r="G1118" s="3"/>
      <c r="H1118" s="3"/>
      <c r="I1118" s="3"/>
      <c r="J1118" s="1"/>
      <c r="K1118" s="3"/>
      <c r="L1118" s="3"/>
      <c r="M1118" s="3"/>
      <c r="N1118" s="3"/>
      <c r="O1118" s="3"/>
      <c r="P1118" s="3"/>
      <c r="Q1118" s="3"/>
      <c r="R1118" s="3"/>
      <c r="S1118" s="3"/>
      <c r="T1118" s="3"/>
      <c r="U1118" s="3"/>
      <c r="V1118" s="3"/>
      <c r="W1118" s="3"/>
      <c r="X1118" s="3"/>
      <c r="Y1118" s="3"/>
      <c r="Z1118" s="3"/>
      <c r="AA1118" s="3"/>
      <c r="AB1118" s="3"/>
      <c r="AC1118" s="3"/>
      <c r="AD1118" s="3"/>
      <c r="AE1118" s="3"/>
      <c r="AF1118" s="3"/>
      <c r="AG1118" s="3"/>
      <c r="AH1118" s="3"/>
      <c r="AI1118" s="3"/>
      <c r="AJ1118" s="3"/>
      <c r="AK1118" s="3"/>
      <c r="AL1118" s="3"/>
      <c r="AM1118" s="3"/>
      <c r="AN1118" s="3"/>
      <c r="AO1118" s="3"/>
      <c r="AP1118" s="3"/>
      <c r="AQ1118" s="3"/>
      <c r="AR1118" s="3"/>
      <c r="AS1118" s="3"/>
      <c r="AT1118" s="3"/>
      <c r="AU1118" s="3"/>
      <c r="AV1118" s="3"/>
      <c r="AW1118" s="3"/>
      <c r="AX1118" s="3"/>
      <c r="AY1118" s="3"/>
      <c r="AZ1118" s="3"/>
      <c r="BA1118" s="3"/>
      <c r="BB1118" s="3"/>
      <c r="BC1118" s="3"/>
      <c r="BD1118" s="3"/>
      <c r="BE1118" s="3"/>
      <c r="BF1118" s="3"/>
      <c r="BG1118" s="3"/>
      <c r="BH1118" s="3"/>
      <c r="BI1118" s="3"/>
      <c r="BJ1118" s="3"/>
      <c r="BK1118" s="3"/>
      <c r="BL1118" s="3"/>
      <c r="BM1118" s="3"/>
      <c r="BN1118" s="3"/>
      <c r="BO1118" s="3"/>
      <c r="BP1118" s="3"/>
      <c r="BQ1118" s="3"/>
      <c r="BR1118" s="3"/>
      <c r="BS1118" s="3"/>
      <c r="BT1118" s="3"/>
      <c r="BU1118" s="3"/>
      <c r="BV1118" s="3"/>
      <c r="BW1118" s="3"/>
      <c r="BX1118" s="3"/>
      <c r="BY1118" s="3"/>
      <c r="BZ1118" s="3"/>
      <c r="CA1118" s="3"/>
      <c r="CB1118" s="3"/>
      <c r="CC1118" s="3"/>
      <c r="CD1118" s="3"/>
      <c r="CE1118" s="3"/>
      <c r="CF1118" s="3"/>
      <c r="CG1118" s="3"/>
      <c r="CH1118" s="3"/>
      <c r="CI1118" s="3"/>
      <c r="CJ1118" s="3"/>
      <c r="CK1118" s="3"/>
      <c r="CL1118" s="3"/>
      <c r="CM1118" s="3"/>
      <c r="CN1118" s="3"/>
    </row>
    <row r="1119" spans="1:92" x14ac:dyDescent="0.3">
      <c r="A1119" s="13"/>
      <c r="B1119" s="3"/>
      <c r="C1119" s="3"/>
      <c r="D1119" s="3"/>
      <c r="E1119" s="3"/>
      <c r="F1119" s="3"/>
      <c r="G1119" s="3"/>
      <c r="H1119" s="3"/>
      <c r="I1119" s="3"/>
      <c r="J1119" s="1"/>
      <c r="K1119" s="3"/>
      <c r="L1119" s="3"/>
      <c r="M1119" s="3"/>
      <c r="N1119" s="3"/>
      <c r="O1119" s="3"/>
      <c r="P1119" s="3"/>
      <c r="Q1119" s="3"/>
      <c r="R1119" s="3"/>
      <c r="S1119" s="3"/>
      <c r="T1119" s="3"/>
      <c r="U1119" s="3"/>
      <c r="V1119" s="3"/>
      <c r="W1119" s="3"/>
      <c r="X1119" s="3"/>
      <c r="Y1119" s="3"/>
      <c r="Z1119" s="3"/>
      <c r="AA1119" s="3"/>
      <c r="AB1119" s="3"/>
      <c r="AC1119" s="3"/>
      <c r="AD1119" s="3"/>
      <c r="AE1119" s="3"/>
      <c r="AF1119" s="3"/>
      <c r="AG1119" s="3"/>
      <c r="AH1119" s="3"/>
      <c r="AI1119" s="3"/>
      <c r="AJ1119" s="3"/>
      <c r="AK1119" s="3"/>
      <c r="AL1119" s="3"/>
      <c r="AM1119" s="3"/>
      <c r="AN1119" s="3"/>
      <c r="AO1119" s="3"/>
      <c r="AP1119" s="3"/>
      <c r="AQ1119" s="3"/>
      <c r="AR1119" s="3"/>
      <c r="AS1119" s="3"/>
      <c r="AT1119" s="3"/>
      <c r="AU1119" s="3"/>
      <c r="AV1119" s="3"/>
      <c r="AW1119" s="3"/>
      <c r="AX1119" s="3"/>
      <c r="AY1119" s="3"/>
      <c r="AZ1119" s="3"/>
      <c r="BA1119" s="3"/>
      <c r="BB1119" s="3"/>
      <c r="BC1119" s="3"/>
      <c r="BD1119" s="3"/>
      <c r="BE1119" s="3"/>
      <c r="BF1119" s="3"/>
      <c r="BG1119" s="3"/>
      <c r="BH1119" s="3"/>
      <c r="BI1119" s="3"/>
      <c r="BJ1119" s="3"/>
      <c r="BK1119" s="3"/>
      <c r="BL1119" s="3"/>
      <c r="BM1119" s="3"/>
      <c r="BN1119" s="3"/>
      <c r="BO1119" s="3"/>
      <c r="BP1119" s="3"/>
      <c r="BQ1119" s="3"/>
      <c r="BR1119" s="3"/>
      <c r="BS1119" s="3"/>
      <c r="BT1119" s="3"/>
      <c r="BU1119" s="3"/>
      <c r="BV1119" s="3"/>
      <c r="BW1119" s="3"/>
      <c r="BX1119" s="3"/>
      <c r="BY1119" s="3"/>
      <c r="BZ1119" s="3"/>
      <c r="CA1119" s="3"/>
      <c r="CB1119" s="3"/>
      <c r="CC1119" s="3"/>
      <c r="CD1119" s="3"/>
      <c r="CE1119" s="3"/>
      <c r="CF1119" s="3"/>
      <c r="CG1119" s="3"/>
      <c r="CH1119" s="3"/>
      <c r="CI1119" s="3"/>
      <c r="CJ1119" s="3"/>
      <c r="CK1119" s="3"/>
      <c r="CL1119" s="3"/>
      <c r="CM1119" s="3"/>
      <c r="CN1119" s="3"/>
    </row>
    <row r="1120" spans="1:92" x14ac:dyDescent="0.3">
      <c r="A1120" s="13"/>
      <c r="B1120" s="3"/>
      <c r="C1120" s="3"/>
      <c r="D1120" s="3"/>
      <c r="E1120" s="3"/>
      <c r="F1120" s="3"/>
      <c r="G1120" s="3"/>
      <c r="H1120" s="3"/>
      <c r="I1120" s="3"/>
      <c r="J1120" s="1"/>
      <c r="K1120" s="3"/>
      <c r="L1120" s="3"/>
      <c r="M1120" s="3"/>
      <c r="N1120" s="3"/>
      <c r="O1120" s="3"/>
      <c r="P1120" s="3"/>
      <c r="Q1120" s="3"/>
      <c r="R1120" s="3"/>
      <c r="S1120" s="3"/>
      <c r="T1120" s="3"/>
      <c r="U1120" s="3"/>
      <c r="V1120" s="3"/>
      <c r="W1120" s="3"/>
      <c r="X1120" s="3"/>
      <c r="Y1120" s="3"/>
      <c r="Z1120" s="3"/>
      <c r="AA1120" s="3"/>
      <c r="AB1120" s="3"/>
      <c r="AC1120" s="3"/>
      <c r="AD1120" s="3"/>
      <c r="AE1120" s="3"/>
      <c r="AF1120" s="3"/>
      <c r="AG1120" s="3"/>
      <c r="AH1120" s="3"/>
      <c r="AI1120" s="3"/>
      <c r="AJ1120" s="3"/>
      <c r="AK1120" s="3"/>
      <c r="AL1120" s="3"/>
      <c r="AM1120" s="3"/>
      <c r="AN1120" s="3"/>
      <c r="AO1120" s="3"/>
      <c r="AP1120" s="3"/>
      <c r="AQ1120" s="3"/>
      <c r="AR1120" s="3"/>
      <c r="AS1120" s="3"/>
      <c r="AT1120" s="3"/>
      <c r="AU1120" s="3"/>
      <c r="AV1120" s="3"/>
      <c r="AW1120" s="3"/>
      <c r="AX1120" s="3"/>
      <c r="AY1120" s="3"/>
      <c r="AZ1120" s="3"/>
      <c r="BA1120" s="3"/>
      <c r="BB1120" s="3"/>
      <c r="BC1120" s="3"/>
      <c r="BD1120" s="3"/>
      <c r="BE1120" s="3"/>
      <c r="BF1120" s="3"/>
      <c r="BG1120" s="3"/>
      <c r="BH1120" s="3"/>
      <c r="BI1120" s="3"/>
      <c r="BJ1120" s="3"/>
      <c r="BK1120" s="3"/>
      <c r="BL1120" s="3"/>
      <c r="BM1120" s="3"/>
      <c r="BN1120" s="3"/>
      <c r="BO1120" s="3"/>
      <c r="BP1120" s="3"/>
      <c r="BQ1120" s="3"/>
      <c r="BR1120" s="3"/>
      <c r="BS1120" s="3"/>
      <c r="BT1120" s="3"/>
      <c r="BU1120" s="3"/>
      <c r="BV1120" s="3"/>
      <c r="BW1120" s="3"/>
      <c r="BX1120" s="3"/>
      <c r="BY1120" s="3"/>
      <c r="BZ1120" s="3"/>
      <c r="CA1120" s="3"/>
      <c r="CB1120" s="3"/>
      <c r="CC1120" s="3"/>
      <c r="CD1120" s="3"/>
      <c r="CE1120" s="3"/>
      <c r="CF1120" s="3"/>
      <c r="CG1120" s="3"/>
      <c r="CH1120" s="3"/>
      <c r="CI1120" s="3"/>
      <c r="CJ1120" s="3"/>
      <c r="CK1120" s="3"/>
      <c r="CL1120" s="3"/>
      <c r="CM1120" s="3"/>
      <c r="CN1120" s="3"/>
    </row>
    <row r="1121" spans="1:92" x14ac:dyDescent="0.3">
      <c r="A1121" s="13"/>
      <c r="B1121" s="3"/>
      <c r="C1121" s="3"/>
      <c r="D1121" s="3"/>
      <c r="E1121" s="3"/>
      <c r="F1121" s="3"/>
      <c r="G1121" s="3"/>
      <c r="H1121" s="3"/>
      <c r="I1121" s="3"/>
      <c r="J1121" s="1"/>
      <c r="K1121" s="3"/>
      <c r="L1121" s="3"/>
      <c r="M1121" s="3"/>
      <c r="N1121" s="3"/>
      <c r="O1121" s="3"/>
      <c r="P1121" s="3"/>
      <c r="Q1121" s="3"/>
      <c r="R1121" s="3"/>
      <c r="S1121" s="3"/>
      <c r="T1121" s="3"/>
      <c r="U1121" s="3"/>
      <c r="V1121" s="3"/>
      <c r="W1121" s="3"/>
      <c r="X1121" s="3"/>
      <c r="Y1121" s="3"/>
      <c r="Z1121" s="3"/>
      <c r="AA1121" s="3"/>
      <c r="AB1121" s="3"/>
      <c r="AC1121" s="3"/>
      <c r="AD1121" s="3"/>
      <c r="AE1121" s="3"/>
      <c r="AF1121" s="3"/>
      <c r="AG1121" s="3"/>
      <c r="AH1121" s="3"/>
      <c r="AI1121" s="3"/>
      <c r="AJ1121" s="3"/>
      <c r="AK1121" s="3"/>
      <c r="AL1121" s="3"/>
      <c r="AM1121" s="3"/>
      <c r="AN1121" s="3"/>
      <c r="AO1121" s="3"/>
      <c r="AP1121" s="3"/>
      <c r="AQ1121" s="3"/>
      <c r="AR1121" s="3"/>
      <c r="AS1121" s="3"/>
      <c r="AT1121" s="3"/>
      <c r="AU1121" s="3"/>
      <c r="AV1121" s="3"/>
      <c r="AW1121" s="3"/>
      <c r="AX1121" s="3"/>
      <c r="AY1121" s="3"/>
      <c r="AZ1121" s="3"/>
      <c r="BA1121" s="3"/>
      <c r="BB1121" s="3"/>
      <c r="BC1121" s="3"/>
      <c r="BD1121" s="3"/>
      <c r="BE1121" s="3"/>
      <c r="BF1121" s="3"/>
      <c r="BG1121" s="3"/>
      <c r="BH1121" s="3"/>
      <c r="BI1121" s="3"/>
      <c r="BJ1121" s="3"/>
      <c r="BK1121" s="3"/>
      <c r="BL1121" s="3"/>
      <c r="BM1121" s="3"/>
      <c r="BN1121" s="3"/>
      <c r="BO1121" s="3"/>
      <c r="BP1121" s="3"/>
      <c r="BQ1121" s="3"/>
      <c r="BR1121" s="3"/>
      <c r="BS1121" s="3"/>
      <c r="BT1121" s="3"/>
      <c r="BU1121" s="3"/>
      <c r="BV1121" s="3"/>
      <c r="BW1121" s="3"/>
      <c r="BX1121" s="3"/>
      <c r="BY1121" s="3"/>
      <c r="BZ1121" s="3"/>
      <c r="CA1121" s="3"/>
      <c r="CB1121" s="3"/>
      <c r="CC1121" s="3"/>
      <c r="CD1121" s="3"/>
      <c r="CE1121" s="3"/>
      <c r="CF1121" s="3"/>
      <c r="CG1121" s="3"/>
      <c r="CH1121" s="3"/>
      <c r="CI1121" s="3"/>
      <c r="CJ1121" s="3"/>
      <c r="CK1121" s="3"/>
      <c r="CL1121" s="3"/>
      <c r="CM1121" s="3"/>
      <c r="CN1121" s="3"/>
    </row>
    <row r="1122" spans="1:92" x14ac:dyDescent="0.3">
      <c r="A1122" s="13"/>
      <c r="B1122" s="3"/>
      <c r="C1122" s="3"/>
      <c r="D1122" s="3"/>
      <c r="E1122" s="3"/>
      <c r="F1122" s="3"/>
      <c r="G1122" s="3"/>
      <c r="H1122" s="3"/>
      <c r="I1122" s="3"/>
      <c r="J1122" s="1"/>
      <c r="K1122" s="3"/>
      <c r="L1122" s="3"/>
      <c r="M1122" s="3"/>
      <c r="N1122" s="3"/>
      <c r="O1122" s="3"/>
      <c r="P1122" s="3"/>
      <c r="Q1122" s="3"/>
      <c r="R1122" s="3"/>
      <c r="S1122" s="3"/>
      <c r="T1122" s="3"/>
      <c r="U1122" s="3"/>
      <c r="V1122" s="3"/>
      <c r="W1122" s="3"/>
      <c r="X1122" s="3"/>
      <c r="Y1122" s="3"/>
      <c r="Z1122" s="3"/>
      <c r="AA1122" s="3"/>
      <c r="AB1122" s="3"/>
      <c r="AC1122" s="3"/>
      <c r="AD1122" s="3"/>
      <c r="AE1122" s="3"/>
      <c r="AF1122" s="3"/>
      <c r="AG1122" s="3"/>
      <c r="AH1122" s="3"/>
      <c r="AI1122" s="3"/>
      <c r="AJ1122" s="3"/>
      <c r="AK1122" s="3"/>
      <c r="AL1122" s="3"/>
      <c r="AM1122" s="3"/>
      <c r="AN1122" s="3"/>
      <c r="AO1122" s="3"/>
      <c r="AP1122" s="3"/>
      <c r="AQ1122" s="3"/>
      <c r="AR1122" s="3"/>
      <c r="AS1122" s="3"/>
      <c r="AT1122" s="3"/>
      <c r="AU1122" s="3"/>
      <c r="AV1122" s="3"/>
      <c r="AW1122" s="3"/>
      <c r="AX1122" s="3"/>
      <c r="AY1122" s="3"/>
      <c r="AZ1122" s="3"/>
      <c r="BA1122" s="3"/>
      <c r="BB1122" s="3"/>
      <c r="BC1122" s="3"/>
      <c r="BD1122" s="3"/>
      <c r="BE1122" s="3"/>
      <c r="BF1122" s="3"/>
      <c r="BG1122" s="3"/>
      <c r="BH1122" s="3"/>
      <c r="BI1122" s="3"/>
      <c r="BJ1122" s="3"/>
      <c r="BK1122" s="3"/>
      <c r="BL1122" s="3"/>
      <c r="BM1122" s="3"/>
      <c r="BN1122" s="3"/>
      <c r="BO1122" s="3"/>
      <c r="BP1122" s="3"/>
      <c r="BQ1122" s="3"/>
      <c r="BR1122" s="3"/>
      <c r="BS1122" s="3"/>
      <c r="BT1122" s="3"/>
      <c r="BU1122" s="3"/>
      <c r="BV1122" s="3"/>
      <c r="BW1122" s="3"/>
      <c r="BX1122" s="3"/>
      <c r="BY1122" s="3"/>
      <c r="BZ1122" s="3"/>
      <c r="CA1122" s="3"/>
      <c r="CB1122" s="3"/>
      <c r="CC1122" s="3"/>
      <c r="CD1122" s="3"/>
      <c r="CE1122" s="3"/>
      <c r="CF1122" s="3"/>
      <c r="CG1122" s="3"/>
      <c r="CH1122" s="3"/>
      <c r="CI1122" s="3"/>
      <c r="CJ1122" s="3"/>
      <c r="CK1122" s="3"/>
      <c r="CL1122" s="3"/>
      <c r="CM1122" s="3"/>
      <c r="CN1122" s="3"/>
    </row>
    <row r="1123" spans="1:92" x14ac:dyDescent="0.3">
      <c r="A1123" s="13"/>
      <c r="B1123" s="3"/>
      <c r="C1123" s="3"/>
      <c r="D1123" s="3"/>
      <c r="E1123" s="3"/>
      <c r="F1123" s="3"/>
      <c r="G1123" s="3"/>
      <c r="H1123" s="3"/>
      <c r="I1123" s="3"/>
      <c r="J1123" s="1"/>
      <c r="K1123" s="3"/>
      <c r="L1123" s="3"/>
      <c r="M1123" s="3"/>
      <c r="N1123" s="3"/>
      <c r="O1123" s="3"/>
      <c r="P1123" s="3"/>
      <c r="Q1123" s="3"/>
      <c r="R1123" s="3"/>
      <c r="S1123" s="3"/>
      <c r="T1123" s="3"/>
      <c r="U1123" s="3"/>
      <c r="V1123" s="3"/>
      <c r="W1123" s="3"/>
      <c r="X1123" s="3"/>
      <c r="Y1123" s="3"/>
      <c r="Z1123" s="3"/>
      <c r="AA1123" s="3"/>
      <c r="AB1123" s="3"/>
      <c r="AC1123" s="3"/>
      <c r="AD1123" s="3"/>
      <c r="AE1123" s="3"/>
      <c r="AF1123" s="3"/>
      <c r="AG1123" s="3"/>
      <c r="AH1123" s="3"/>
      <c r="AI1123" s="3"/>
      <c r="AJ1123" s="3"/>
      <c r="AK1123" s="3"/>
      <c r="AL1123" s="3"/>
      <c r="AM1123" s="3"/>
      <c r="AN1123" s="3"/>
      <c r="AO1123" s="3"/>
      <c r="AP1123" s="3"/>
      <c r="AQ1123" s="3"/>
      <c r="AR1123" s="3"/>
      <c r="AS1123" s="3"/>
      <c r="AT1123" s="3"/>
      <c r="AU1123" s="3"/>
      <c r="AV1123" s="3"/>
      <c r="AW1123" s="3"/>
      <c r="AX1123" s="3"/>
      <c r="AY1123" s="3"/>
      <c r="AZ1123" s="3"/>
      <c r="BA1123" s="3"/>
      <c r="BB1123" s="3"/>
      <c r="BC1123" s="3"/>
      <c r="BD1123" s="3"/>
      <c r="BE1123" s="3"/>
      <c r="BF1123" s="3"/>
      <c r="BG1123" s="3"/>
      <c r="BH1123" s="3"/>
      <c r="BI1123" s="3"/>
      <c r="BJ1123" s="3"/>
      <c r="BK1123" s="3"/>
      <c r="BL1123" s="3"/>
      <c r="BM1123" s="3"/>
      <c r="BN1123" s="3"/>
      <c r="BO1123" s="3"/>
      <c r="BP1123" s="3"/>
      <c r="BQ1123" s="3"/>
      <c r="BR1123" s="3"/>
      <c r="BS1123" s="3"/>
      <c r="BT1123" s="3"/>
      <c r="BU1123" s="3"/>
      <c r="BV1123" s="3"/>
      <c r="BW1123" s="3"/>
      <c r="BX1123" s="3"/>
      <c r="BY1123" s="3"/>
      <c r="BZ1123" s="3"/>
      <c r="CA1123" s="3"/>
      <c r="CB1123" s="3"/>
      <c r="CC1123" s="3"/>
      <c r="CD1123" s="3"/>
      <c r="CE1123" s="3"/>
      <c r="CF1123" s="3"/>
      <c r="CG1123" s="3"/>
      <c r="CH1123" s="3"/>
      <c r="CI1123" s="3"/>
      <c r="CJ1123" s="3"/>
      <c r="CK1123" s="3"/>
      <c r="CL1123" s="3"/>
      <c r="CM1123" s="3"/>
      <c r="CN1123" s="3"/>
    </row>
    <row r="1124" spans="1:92" x14ac:dyDescent="0.3">
      <c r="A1124" s="13"/>
      <c r="B1124" s="3"/>
      <c r="C1124" s="3"/>
      <c r="D1124" s="3"/>
      <c r="E1124" s="3"/>
      <c r="F1124" s="3"/>
      <c r="G1124" s="3"/>
      <c r="H1124" s="3"/>
      <c r="I1124" s="3"/>
      <c r="J1124" s="1"/>
      <c r="K1124" s="3"/>
      <c r="L1124" s="3"/>
      <c r="M1124" s="3"/>
      <c r="N1124" s="3"/>
      <c r="O1124" s="3"/>
      <c r="P1124" s="3"/>
      <c r="Q1124" s="3"/>
      <c r="R1124" s="3"/>
      <c r="S1124" s="3"/>
      <c r="T1124" s="3"/>
      <c r="U1124" s="3"/>
      <c r="V1124" s="3"/>
      <c r="W1124" s="3"/>
      <c r="X1124" s="3"/>
      <c r="Y1124" s="3"/>
      <c r="Z1124" s="3"/>
      <c r="AA1124" s="3"/>
      <c r="AB1124" s="3"/>
      <c r="AC1124" s="3"/>
      <c r="AD1124" s="3"/>
      <c r="AE1124" s="3"/>
      <c r="AF1124" s="3"/>
      <c r="AG1124" s="3"/>
      <c r="AH1124" s="3"/>
      <c r="AI1124" s="3"/>
      <c r="AJ1124" s="3"/>
      <c r="AK1124" s="3"/>
      <c r="AL1124" s="3"/>
      <c r="AM1124" s="3"/>
      <c r="AN1124" s="3"/>
      <c r="AO1124" s="3"/>
      <c r="AP1124" s="3"/>
      <c r="AQ1124" s="3"/>
      <c r="AR1124" s="3"/>
      <c r="AS1124" s="3"/>
      <c r="AT1124" s="3"/>
      <c r="AU1124" s="3"/>
      <c r="AV1124" s="3"/>
      <c r="AW1124" s="3"/>
      <c r="AX1124" s="3"/>
      <c r="AY1124" s="3"/>
      <c r="AZ1124" s="3"/>
      <c r="BA1124" s="3"/>
      <c r="BB1124" s="3"/>
      <c r="BC1124" s="3"/>
      <c r="BD1124" s="3"/>
      <c r="BE1124" s="3"/>
      <c r="BF1124" s="3"/>
      <c r="BG1124" s="3"/>
      <c r="BH1124" s="3"/>
      <c r="BI1124" s="3"/>
      <c r="BJ1124" s="3"/>
      <c r="BK1124" s="3"/>
      <c r="BL1124" s="3"/>
      <c r="BM1124" s="3"/>
      <c r="BN1124" s="3"/>
      <c r="BO1124" s="3"/>
      <c r="BP1124" s="3"/>
      <c r="BQ1124" s="3"/>
      <c r="BR1124" s="3"/>
      <c r="BS1124" s="3"/>
      <c r="BT1124" s="3"/>
      <c r="BU1124" s="3"/>
      <c r="BV1124" s="3"/>
      <c r="BW1124" s="3"/>
      <c r="BX1124" s="3"/>
      <c r="BY1124" s="3"/>
      <c r="BZ1124" s="3"/>
      <c r="CA1124" s="3"/>
      <c r="CB1124" s="3"/>
      <c r="CC1124" s="3"/>
      <c r="CD1124" s="3"/>
      <c r="CE1124" s="3"/>
      <c r="CF1124" s="3"/>
      <c r="CG1124" s="3"/>
      <c r="CH1124" s="3"/>
      <c r="CI1124" s="3"/>
      <c r="CJ1124" s="3"/>
      <c r="CK1124" s="3"/>
      <c r="CL1124" s="3"/>
      <c r="CM1124" s="3"/>
      <c r="CN1124" s="3"/>
    </row>
    <row r="1125" spans="1:92" x14ac:dyDescent="0.3">
      <c r="A1125" s="13"/>
      <c r="B1125" s="3"/>
      <c r="C1125" s="3"/>
      <c r="D1125" s="3"/>
      <c r="E1125" s="3"/>
      <c r="F1125" s="3"/>
      <c r="G1125" s="3"/>
      <c r="H1125" s="3"/>
      <c r="I1125" s="3"/>
      <c r="J1125" s="1"/>
      <c r="K1125" s="3"/>
      <c r="L1125" s="3"/>
      <c r="M1125" s="3"/>
      <c r="N1125" s="3"/>
      <c r="O1125" s="3"/>
      <c r="P1125" s="3"/>
      <c r="Q1125" s="3"/>
      <c r="R1125" s="3"/>
      <c r="S1125" s="3"/>
      <c r="T1125" s="3"/>
      <c r="U1125" s="3"/>
      <c r="V1125" s="3"/>
      <c r="W1125" s="3"/>
      <c r="X1125" s="3"/>
      <c r="Y1125" s="3"/>
      <c r="Z1125" s="3"/>
      <c r="AA1125" s="3"/>
      <c r="AB1125" s="3"/>
      <c r="AC1125" s="3"/>
      <c r="AD1125" s="3"/>
      <c r="AE1125" s="3"/>
      <c r="AF1125" s="3"/>
      <c r="AG1125" s="3"/>
      <c r="AH1125" s="3"/>
      <c r="AI1125" s="3"/>
      <c r="AJ1125" s="3"/>
      <c r="AK1125" s="3"/>
      <c r="AL1125" s="3"/>
      <c r="AM1125" s="3"/>
      <c r="AN1125" s="3"/>
      <c r="AO1125" s="3"/>
      <c r="AP1125" s="3"/>
      <c r="AQ1125" s="3"/>
      <c r="AR1125" s="3"/>
      <c r="AS1125" s="3"/>
      <c r="AT1125" s="3"/>
      <c r="AU1125" s="3"/>
      <c r="AV1125" s="3"/>
      <c r="AW1125" s="3"/>
      <c r="AX1125" s="3"/>
      <c r="AY1125" s="3"/>
      <c r="AZ1125" s="3"/>
      <c r="BA1125" s="3"/>
      <c r="BB1125" s="3"/>
      <c r="BC1125" s="3"/>
      <c r="BD1125" s="3"/>
      <c r="BE1125" s="3"/>
      <c r="BF1125" s="3"/>
      <c r="BG1125" s="3"/>
      <c r="BH1125" s="3"/>
      <c r="BI1125" s="3"/>
      <c r="BJ1125" s="3"/>
      <c r="BK1125" s="3"/>
      <c r="BL1125" s="3"/>
      <c r="BM1125" s="3"/>
      <c r="BN1125" s="3"/>
      <c r="BO1125" s="3"/>
      <c r="BP1125" s="3"/>
      <c r="BQ1125" s="3"/>
      <c r="BR1125" s="3"/>
      <c r="BS1125" s="3"/>
      <c r="BT1125" s="3"/>
      <c r="BU1125" s="3"/>
      <c r="BV1125" s="3"/>
      <c r="BW1125" s="3"/>
      <c r="BX1125" s="3"/>
      <c r="BY1125" s="3"/>
      <c r="BZ1125" s="3"/>
      <c r="CA1125" s="3"/>
      <c r="CB1125" s="3"/>
      <c r="CC1125" s="3"/>
      <c r="CD1125" s="3"/>
      <c r="CE1125" s="3"/>
      <c r="CF1125" s="3"/>
      <c r="CG1125" s="3"/>
      <c r="CH1125" s="3"/>
      <c r="CI1125" s="3"/>
      <c r="CJ1125" s="3"/>
      <c r="CK1125" s="3"/>
      <c r="CL1125" s="3"/>
      <c r="CM1125" s="3"/>
      <c r="CN1125" s="3"/>
    </row>
    <row r="1126" spans="1:92" x14ac:dyDescent="0.3">
      <c r="A1126" s="13"/>
      <c r="B1126" s="3"/>
      <c r="C1126" s="3"/>
      <c r="D1126" s="3"/>
      <c r="E1126" s="3"/>
      <c r="F1126" s="3"/>
      <c r="G1126" s="3"/>
      <c r="H1126" s="3"/>
      <c r="I1126" s="3"/>
      <c r="J1126" s="1"/>
      <c r="K1126" s="3"/>
      <c r="L1126" s="3"/>
      <c r="M1126" s="3"/>
      <c r="N1126" s="3"/>
      <c r="O1126" s="3"/>
      <c r="P1126" s="3"/>
      <c r="Q1126" s="3"/>
      <c r="R1126" s="3"/>
      <c r="S1126" s="3"/>
      <c r="T1126" s="3"/>
      <c r="U1126" s="3"/>
      <c r="V1126" s="3"/>
      <c r="W1126" s="3"/>
      <c r="X1126" s="3"/>
      <c r="Y1126" s="3"/>
      <c r="Z1126" s="3"/>
      <c r="AA1126" s="3"/>
      <c r="AB1126" s="3"/>
      <c r="AC1126" s="3"/>
      <c r="AD1126" s="3"/>
      <c r="AE1126" s="3"/>
      <c r="AF1126" s="3"/>
      <c r="AG1126" s="3"/>
      <c r="AH1126" s="3"/>
      <c r="AI1126" s="3"/>
      <c r="AJ1126" s="3"/>
      <c r="AK1126" s="3"/>
      <c r="AL1126" s="3"/>
      <c r="AM1126" s="3"/>
      <c r="AN1126" s="3"/>
      <c r="AO1126" s="3"/>
      <c r="AP1126" s="3"/>
      <c r="AQ1126" s="3"/>
      <c r="AR1126" s="3"/>
      <c r="AS1126" s="3"/>
      <c r="AT1126" s="3"/>
      <c r="AU1126" s="3"/>
      <c r="AV1126" s="3"/>
      <c r="AW1126" s="3"/>
      <c r="AX1126" s="3"/>
      <c r="AY1126" s="3"/>
      <c r="AZ1126" s="3"/>
      <c r="BA1126" s="3"/>
      <c r="BB1126" s="3"/>
      <c r="BC1126" s="3"/>
      <c r="BD1126" s="3"/>
      <c r="BE1126" s="3"/>
      <c r="BF1126" s="3"/>
      <c r="BG1126" s="3"/>
      <c r="BH1126" s="3"/>
      <c r="BI1126" s="3"/>
      <c r="BJ1126" s="3"/>
      <c r="BK1126" s="3"/>
      <c r="BL1126" s="3"/>
      <c r="BM1126" s="3"/>
      <c r="BN1126" s="3"/>
      <c r="BO1126" s="3"/>
      <c r="BP1126" s="3"/>
      <c r="BQ1126" s="3"/>
      <c r="BR1126" s="3"/>
      <c r="BS1126" s="3"/>
      <c r="BT1126" s="3"/>
      <c r="BU1126" s="3"/>
      <c r="BV1126" s="3"/>
      <c r="BW1126" s="3"/>
      <c r="BX1126" s="3"/>
      <c r="BY1126" s="3"/>
      <c r="BZ1126" s="3"/>
      <c r="CA1126" s="3"/>
      <c r="CB1126" s="3"/>
      <c r="CC1126" s="3"/>
      <c r="CD1126" s="3"/>
      <c r="CE1126" s="3"/>
      <c r="CF1126" s="3"/>
      <c r="CG1126" s="3"/>
      <c r="CH1126" s="3"/>
      <c r="CI1126" s="3"/>
      <c r="CJ1126" s="3"/>
      <c r="CK1126" s="3"/>
      <c r="CL1126" s="3"/>
      <c r="CM1126" s="3"/>
      <c r="CN1126" s="3"/>
    </row>
    <row r="1127" spans="1:92" x14ac:dyDescent="0.3">
      <c r="A1127" s="13"/>
      <c r="B1127" s="3"/>
      <c r="C1127" s="3"/>
      <c r="D1127" s="3"/>
      <c r="E1127" s="3"/>
      <c r="F1127" s="3"/>
      <c r="G1127" s="3"/>
      <c r="H1127" s="3"/>
      <c r="I1127" s="3"/>
      <c r="J1127" s="1"/>
      <c r="K1127" s="3"/>
      <c r="L1127" s="3"/>
      <c r="M1127" s="3"/>
      <c r="N1127" s="3"/>
      <c r="O1127" s="3"/>
      <c r="P1127" s="3"/>
      <c r="Q1127" s="3"/>
      <c r="R1127" s="3"/>
      <c r="S1127" s="3"/>
      <c r="T1127" s="3"/>
      <c r="U1127" s="3"/>
      <c r="V1127" s="3"/>
      <c r="W1127" s="3"/>
      <c r="X1127" s="3"/>
      <c r="Y1127" s="3"/>
      <c r="Z1127" s="3"/>
      <c r="AA1127" s="3"/>
      <c r="AB1127" s="3"/>
      <c r="AC1127" s="3"/>
      <c r="AD1127" s="3"/>
      <c r="AE1127" s="3"/>
      <c r="AF1127" s="3"/>
      <c r="AG1127" s="3"/>
      <c r="AH1127" s="3"/>
      <c r="AI1127" s="3"/>
      <c r="AJ1127" s="3"/>
      <c r="AK1127" s="3"/>
      <c r="AL1127" s="3"/>
      <c r="AM1127" s="3"/>
      <c r="AN1127" s="3"/>
      <c r="AO1127" s="3"/>
      <c r="AP1127" s="3"/>
      <c r="AQ1127" s="3"/>
      <c r="AR1127" s="3"/>
      <c r="AS1127" s="3"/>
      <c r="AT1127" s="3"/>
      <c r="AU1127" s="3"/>
      <c r="AV1127" s="3"/>
      <c r="AW1127" s="3"/>
      <c r="AX1127" s="3"/>
      <c r="AY1127" s="3"/>
      <c r="AZ1127" s="3"/>
      <c r="BA1127" s="3"/>
      <c r="BB1127" s="3"/>
      <c r="BC1127" s="3"/>
      <c r="BD1127" s="3"/>
      <c r="BE1127" s="3"/>
      <c r="BF1127" s="3"/>
      <c r="BG1127" s="3"/>
      <c r="BH1127" s="3"/>
      <c r="BI1127" s="3"/>
      <c r="BJ1127" s="3"/>
      <c r="BK1127" s="3"/>
      <c r="BL1127" s="3"/>
      <c r="BM1127" s="3"/>
      <c r="BN1127" s="3"/>
      <c r="BO1127" s="3"/>
      <c r="BP1127" s="3"/>
      <c r="BQ1127" s="3"/>
      <c r="BR1127" s="3"/>
      <c r="BS1127" s="3"/>
      <c r="BT1127" s="3"/>
      <c r="BU1127" s="3"/>
      <c r="BV1127" s="3"/>
      <c r="BW1127" s="3"/>
      <c r="BX1127" s="3"/>
      <c r="BY1127" s="3"/>
      <c r="BZ1127" s="3"/>
      <c r="CA1127" s="3"/>
      <c r="CB1127" s="3"/>
      <c r="CC1127" s="3"/>
      <c r="CD1127" s="3"/>
      <c r="CE1127" s="3"/>
      <c r="CF1127" s="3"/>
      <c r="CG1127" s="3"/>
      <c r="CH1127" s="3"/>
      <c r="CI1127" s="3"/>
      <c r="CJ1127" s="3"/>
      <c r="CK1127" s="3"/>
      <c r="CL1127" s="3"/>
      <c r="CM1127" s="3"/>
      <c r="CN1127" s="3"/>
    </row>
    <row r="1128" spans="1:92" x14ac:dyDescent="0.3">
      <c r="A1128" s="13"/>
      <c r="B1128" s="3"/>
      <c r="C1128" s="3"/>
      <c r="D1128" s="3"/>
      <c r="E1128" s="3"/>
      <c r="F1128" s="3"/>
      <c r="G1128" s="3"/>
      <c r="H1128" s="3"/>
      <c r="I1128" s="3"/>
      <c r="J1128" s="1"/>
      <c r="K1128" s="3"/>
      <c r="L1128" s="3"/>
      <c r="M1128" s="3"/>
      <c r="N1128" s="3"/>
      <c r="O1128" s="3"/>
      <c r="P1128" s="3"/>
      <c r="Q1128" s="3"/>
      <c r="R1128" s="3"/>
      <c r="S1128" s="3"/>
      <c r="T1128" s="3"/>
      <c r="U1128" s="3"/>
      <c r="V1128" s="3"/>
      <c r="W1128" s="3"/>
      <c r="X1128" s="3"/>
      <c r="Y1128" s="3"/>
      <c r="Z1128" s="3"/>
      <c r="AA1128" s="3"/>
      <c r="AB1128" s="3"/>
      <c r="AC1128" s="3"/>
      <c r="AD1128" s="3"/>
      <c r="AE1128" s="3"/>
      <c r="AF1128" s="3"/>
      <c r="AG1128" s="3"/>
      <c r="AH1128" s="3"/>
      <c r="AI1128" s="3"/>
      <c r="AJ1128" s="3"/>
      <c r="AK1128" s="3"/>
      <c r="AL1128" s="3"/>
      <c r="AM1128" s="3"/>
      <c r="AN1128" s="3"/>
      <c r="AO1128" s="3"/>
      <c r="AP1128" s="3"/>
      <c r="AQ1128" s="3"/>
      <c r="AR1128" s="3"/>
      <c r="AS1128" s="3"/>
      <c r="AT1128" s="3"/>
      <c r="AU1128" s="3"/>
      <c r="AV1128" s="3"/>
      <c r="AW1128" s="3"/>
      <c r="AX1128" s="3"/>
      <c r="AY1128" s="3"/>
      <c r="AZ1128" s="3"/>
      <c r="BA1128" s="3"/>
      <c r="BB1128" s="3"/>
      <c r="BC1128" s="3"/>
      <c r="BD1128" s="3"/>
      <c r="BE1128" s="3"/>
      <c r="BF1128" s="3"/>
      <c r="BG1128" s="3"/>
      <c r="BH1128" s="3"/>
      <c r="BI1128" s="3"/>
      <c r="BJ1128" s="3"/>
      <c r="BK1128" s="3"/>
      <c r="BL1128" s="3"/>
      <c r="BM1128" s="3"/>
      <c r="BN1128" s="3"/>
      <c r="BO1128" s="3"/>
      <c r="BP1128" s="3"/>
      <c r="BQ1128" s="3"/>
      <c r="BR1128" s="3"/>
      <c r="BS1128" s="3"/>
      <c r="BT1128" s="3"/>
      <c r="BU1128" s="3"/>
      <c r="BV1128" s="3"/>
      <c r="BW1128" s="3"/>
      <c r="BX1128" s="3"/>
      <c r="BY1128" s="3"/>
      <c r="BZ1128" s="3"/>
      <c r="CA1128" s="3"/>
      <c r="CB1128" s="3"/>
      <c r="CC1128" s="3"/>
      <c r="CD1128" s="3"/>
      <c r="CE1128" s="3"/>
      <c r="CF1128" s="3"/>
      <c r="CG1128" s="3"/>
      <c r="CH1128" s="3"/>
      <c r="CI1128" s="3"/>
      <c r="CJ1128" s="3"/>
      <c r="CK1128" s="3"/>
      <c r="CL1128" s="3"/>
      <c r="CM1128" s="3"/>
      <c r="CN1128" s="3"/>
    </row>
    <row r="1129" spans="1:92" x14ac:dyDescent="0.3">
      <c r="A1129" s="13"/>
      <c r="B1129" s="3"/>
      <c r="C1129" s="3"/>
      <c r="D1129" s="3"/>
      <c r="E1129" s="3"/>
      <c r="F1129" s="3"/>
      <c r="G1129" s="3"/>
      <c r="H1129" s="3"/>
      <c r="I1129" s="3"/>
      <c r="J1129" s="1"/>
      <c r="K1129" s="3"/>
      <c r="L1129" s="3"/>
      <c r="M1129" s="3"/>
      <c r="N1129" s="3"/>
      <c r="O1129" s="3"/>
      <c r="P1129" s="3"/>
      <c r="Q1129" s="3"/>
      <c r="R1129" s="3"/>
      <c r="S1129" s="3"/>
      <c r="T1129" s="3"/>
      <c r="U1129" s="3"/>
      <c r="V1129" s="3"/>
      <c r="W1129" s="3"/>
      <c r="X1129" s="3"/>
      <c r="Y1129" s="3"/>
      <c r="Z1129" s="3"/>
      <c r="AA1129" s="3"/>
      <c r="AB1129" s="3"/>
      <c r="AC1129" s="3"/>
      <c r="AD1129" s="3"/>
      <c r="AE1129" s="3"/>
      <c r="AF1129" s="3"/>
      <c r="AG1129" s="3"/>
      <c r="AH1129" s="3"/>
      <c r="AI1129" s="3"/>
      <c r="AJ1129" s="3"/>
      <c r="AK1129" s="3"/>
      <c r="AL1129" s="3"/>
      <c r="AM1129" s="3"/>
      <c r="AN1129" s="3"/>
      <c r="AO1129" s="3"/>
      <c r="AP1129" s="3"/>
      <c r="AQ1129" s="3"/>
      <c r="AR1129" s="3"/>
      <c r="AS1129" s="3"/>
      <c r="AT1129" s="3"/>
      <c r="AU1129" s="3"/>
      <c r="AV1129" s="3"/>
      <c r="AW1129" s="3"/>
      <c r="AX1129" s="3"/>
      <c r="AY1129" s="3"/>
      <c r="AZ1129" s="3"/>
      <c r="BA1129" s="3"/>
      <c r="BB1129" s="3"/>
      <c r="BC1129" s="3"/>
      <c r="BD1129" s="3"/>
      <c r="BE1129" s="3"/>
      <c r="BF1129" s="3"/>
      <c r="BG1129" s="3"/>
      <c r="BH1129" s="3"/>
      <c r="BI1129" s="3"/>
      <c r="BJ1129" s="3"/>
      <c r="BK1129" s="3"/>
      <c r="BL1129" s="3"/>
      <c r="BM1129" s="3"/>
      <c r="BN1129" s="3"/>
      <c r="BO1129" s="3"/>
      <c r="BP1129" s="3"/>
      <c r="BQ1129" s="3"/>
      <c r="BR1129" s="3"/>
      <c r="BS1129" s="3"/>
      <c r="BT1129" s="3"/>
      <c r="BU1129" s="3"/>
      <c r="BV1129" s="3"/>
      <c r="BW1129" s="3"/>
      <c r="BX1129" s="3"/>
      <c r="BY1129" s="3"/>
      <c r="BZ1129" s="3"/>
      <c r="CA1129" s="3"/>
      <c r="CB1129" s="3"/>
      <c r="CC1129" s="3"/>
      <c r="CD1129" s="3"/>
      <c r="CE1129" s="3"/>
      <c r="CF1129" s="3"/>
      <c r="CG1129" s="3"/>
      <c r="CH1129" s="3"/>
      <c r="CI1129" s="3"/>
      <c r="CJ1129" s="3"/>
      <c r="CK1129" s="3"/>
      <c r="CL1129" s="3"/>
      <c r="CM1129" s="3"/>
      <c r="CN1129" s="3"/>
    </row>
    <row r="1130" spans="1:92" x14ac:dyDescent="0.3">
      <c r="A1130" s="13"/>
      <c r="B1130" s="3"/>
      <c r="C1130" s="3"/>
      <c r="D1130" s="3"/>
      <c r="E1130" s="3"/>
      <c r="F1130" s="3"/>
      <c r="G1130" s="3"/>
      <c r="H1130" s="3"/>
      <c r="I1130" s="3"/>
      <c r="J1130" s="1"/>
      <c r="K1130" s="3"/>
      <c r="L1130" s="3"/>
      <c r="M1130" s="3"/>
      <c r="N1130" s="3"/>
      <c r="O1130" s="3"/>
      <c r="P1130" s="3"/>
      <c r="Q1130" s="3"/>
      <c r="R1130" s="3"/>
      <c r="S1130" s="3"/>
      <c r="T1130" s="3"/>
      <c r="U1130" s="3"/>
      <c r="V1130" s="3"/>
      <c r="W1130" s="3"/>
      <c r="X1130" s="3"/>
      <c r="Y1130" s="3"/>
      <c r="Z1130" s="3"/>
      <c r="AA1130" s="3"/>
      <c r="AB1130" s="3"/>
      <c r="AC1130" s="3"/>
      <c r="AD1130" s="3"/>
      <c r="AE1130" s="3"/>
      <c r="AF1130" s="3"/>
      <c r="AG1130" s="3"/>
      <c r="AH1130" s="3"/>
      <c r="AI1130" s="3"/>
      <c r="AJ1130" s="3"/>
      <c r="AK1130" s="3"/>
      <c r="AL1130" s="3"/>
      <c r="AM1130" s="3"/>
      <c r="AN1130" s="3"/>
      <c r="AO1130" s="3"/>
      <c r="AP1130" s="3"/>
      <c r="AQ1130" s="3"/>
      <c r="AR1130" s="3"/>
      <c r="AS1130" s="3"/>
      <c r="AT1130" s="3"/>
      <c r="AU1130" s="3"/>
      <c r="AV1130" s="3"/>
      <c r="AW1130" s="3"/>
      <c r="AX1130" s="3"/>
      <c r="AY1130" s="3"/>
      <c r="AZ1130" s="3"/>
      <c r="BA1130" s="3"/>
      <c r="BB1130" s="3"/>
      <c r="BC1130" s="3"/>
      <c r="BD1130" s="3"/>
      <c r="BE1130" s="3"/>
      <c r="BF1130" s="3"/>
      <c r="BG1130" s="3"/>
      <c r="BH1130" s="3"/>
      <c r="BI1130" s="3"/>
      <c r="BJ1130" s="3"/>
      <c r="BK1130" s="3"/>
      <c r="BL1130" s="3"/>
      <c r="BM1130" s="3"/>
      <c r="BN1130" s="3"/>
      <c r="BO1130" s="3"/>
      <c r="BP1130" s="3"/>
      <c r="BQ1130" s="3"/>
      <c r="BR1130" s="3"/>
      <c r="BS1130" s="3"/>
      <c r="BT1130" s="3"/>
      <c r="BU1130" s="3"/>
      <c r="BV1130" s="3"/>
      <c r="BW1130" s="3"/>
      <c r="BX1130" s="3"/>
      <c r="BY1130" s="3"/>
      <c r="BZ1130" s="3"/>
      <c r="CA1130" s="3"/>
      <c r="CB1130" s="3"/>
      <c r="CC1130" s="3"/>
      <c r="CD1130" s="3"/>
      <c r="CE1130" s="3"/>
      <c r="CF1130" s="3"/>
      <c r="CG1130" s="3"/>
      <c r="CH1130" s="3"/>
      <c r="CI1130" s="3"/>
      <c r="CJ1130" s="3"/>
      <c r="CK1130" s="3"/>
      <c r="CL1130" s="3"/>
      <c r="CM1130" s="3"/>
      <c r="CN1130" s="3"/>
    </row>
    <row r="1131" spans="1:92" x14ac:dyDescent="0.3">
      <c r="A1131" s="13"/>
      <c r="B1131" s="3"/>
      <c r="C1131" s="3"/>
      <c r="D1131" s="3"/>
      <c r="E1131" s="3"/>
      <c r="F1131" s="3"/>
      <c r="G1131" s="3"/>
      <c r="H1131" s="3"/>
      <c r="I1131" s="3"/>
      <c r="J1131" s="1"/>
      <c r="K1131" s="3"/>
      <c r="L1131" s="3"/>
      <c r="M1131" s="3"/>
      <c r="N1131" s="3"/>
      <c r="O1131" s="3"/>
      <c r="P1131" s="3"/>
      <c r="Q1131" s="3"/>
      <c r="R1131" s="3"/>
      <c r="S1131" s="3"/>
      <c r="T1131" s="3"/>
      <c r="U1131" s="3"/>
      <c r="V1131" s="3"/>
      <c r="W1131" s="3"/>
      <c r="X1131" s="3"/>
      <c r="Y1131" s="3"/>
      <c r="Z1131" s="3"/>
      <c r="AA1131" s="3"/>
      <c r="AB1131" s="3"/>
      <c r="AC1131" s="3"/>
      <c r="AD1131" s="3"/>
      <c r="AE1131" s="3"/>
      <c r="AF1131" s="3"/>
      <c r="AG1131" s="3"/>
      <c r="AH1131" s="3"/>
      <c r="AI1131" s="3"/>
      <c r="AJ1131" s="3"/>
      <c r="AK1131" s="3"/>
      <c r="AL1131" s="3"/>
      <c r="AM1131" s="3"/>
      <c r="AN1131" s="3"/>
      <c r="AO1131" s="3"/>
      <c r="AP1131" s="3"/>
      <c r="AQ1131" s="3"/>
      <c r="AR1131" s="3"/>
      <c r="AS1131" s="3"/>
      <c r="AT1131" s="3"/>
      <c r="AU1131" s="3"/>
      <c r="AV1131" s="3"/>
      <c r="AW1131" s="3"/>
      <c r="AX1131" s="3"/>
      <c r="AY1131" s="3"/>
      <c r="AZ1131" s="3"/>
      <c r="BA1131" s="3"/>
      <c r="BB1131" s="3"/>
      <c r="BC1131" s="3"/>
      <c r="BD1131" s="3"/>
      <c r="BE1131" s="3"/>
      <c r="BF1131" s="3"/>
      <c r="BG1131" s="3"/>
      <c r="BH1131" s="3"/>
      <c r="BI1131" s="3"/>
      <c r="BJ1131" s="3"/>
      <c r="BK1131" s="3"/>
      <c r="BL1131" s="3"/>
      <c r="BM1131" s="3"/>
      <c r="BN1131" s="3"/>
      <c r="BO1131" s="3"/>
      <c r="BP1131" s="3"/>
      <c r="BQ1131" s="3"/>
      <c r="BR1131" s="3"/>
      <c r="BS1131" s="3"/>
      <c r="BT1131" s="3"/>
      <c r="BU1131" s="3"/>
      <c r="BV1131" s="3"/>
      <c r="BW1131" s="3"/>
      <c r="BX1131" s="3"/>
      <c r="BY1131" s="3"/>
      <c r="BZ1131" s="3"/>
      <c r="CA1131" s="3"/>
      <c r="CB1131" s="3"/>
      <c r="CC1131" s="3"/>
      <c r="CD1131" s="3"/>
      <c r="CE1131" s="3"/>
      <c r="CF1131" s="3"/>
      <c r="CG1131" s="3"/>
      <c r="CH1131" s="3"/>
      <c r="CI1131" s="3"/>
      <c r="CJ1131" s="3"/>
      <c r="CK1131" s="3"/>
      <c r="CL1131" s="3"/>
      <c r="CM1131" s="3"/>
      <c r="CN1131" s="3"/>
    </row>
    <row r="1132" spans="1:92" x14ac:dyDescent="0.3">
      <c r="A1132" s="13"/>
      <c r="B1132" s="3"/>
      <c r="C1132" s="3"/>
      <c r="D1132" s="3"/>
      <c r="E1132" s="3"/>
      <c r="F1132" s="3"/>
      <c r="G1132" s="3"/>
      <c r="H1132" s="3"/>
      <c r="I1132" s="3"/>
      <c r="J1132" s="1"/>
      <c r="K1132" s="3"/>
      <c r="L1132" s="3"/>
      <c r="M1132" s="3"/>
      <c r="N1132" s="3"/>
      <c r="O1132" s="3"/>
      <c r="P1132" s="3"/>
      <c r="Q1132" s="3"/>
      <c r="R1132" s="3"/>
      <c r="S1132" s="3"/>
      <c r="T1132" s="3"/>
      <c r="U1132" s="3"/>
      <c r="V1132" s="3"/>
      <c r="W1132" s="3"/>
      <c r="X1132" s="3"/>
      <c r="Y1132" s="3"/>
      <c r="Z1132" s="3"/>
      <c r="AA1132" s="3"/>
      <c r="AB1132" s="3"/>
      <c r="AC1132" s="3"/>
      <c r="AD1132" s="3"/>
      <c r="AE1132" s="3"/>
      <c r="AF1132" s="3"/>
      <c r="AG1132" s="3"/>
      <c r="AH1132" s="3"/>
      <c r="AI1132" s="3"/>
      <c r="AJ1132" s="3"/>
      <c r="AK1132" s="3"/>
      <c r="AL1132" s="3"/>
      <c r="AM1132" s="3"/>
      <c r="AN1132" s="3"/>
      <c r="AO1132" s="3"/>
      <c r="AP1132" s="3"/>
      <c r="AQ1132" s="3"/>
      <c r="AR1132" s="3"/>
      <c r="AS1132" s="3"/>
      <c r="AT1132" s="3"/>
      <c r="AU1132" s="3"/>
      <c r="AV1132" s="3"/>
      <c r="AW1132" s="3"/>
      <c r="AX1132" s="3"/>
      <c r="AY1132" s="3"/>
      <c r="AZ1132" s="3"/>
      <c r="BA1132" s="3"/>
      <c r="BB1132" s="3"/>
      <c r="BC1132" s="3"/>
      <c r="BD1132" s="3"/>
      <c r="BE1132" s="3"/>
      <c r="BF1132" s="3"/>
      <c r="BG1132" s="3"/>
      <c r="BH1132" s="3"/>
      <c r="BI1132" s="3"/>
      <c r="BJ1132" s="3"/>
      <c r="BK1132" s="3"/>
      <c r="BL1132" s="3"/>
      <c r="BM1132" s="3"/>
      <c r="BN1132" s="3"/>
      <c r="BO1132" s="3"/>
      <c r="BP1132" s="3"/>
      <c r="BQ1132" s="3"/>
      <c r="BR1132" s="3"/>
      <c r="BS1132" s="3"/>
      <c r="BT1132" s="3"/>
      <c r="BU1132" s="3"/>
      <c r="BV1132" s="3"/>
      <c r="BW1132" s="3"/>
      <c r="BX1132" s="3"/>
      <c r="BY1132" s="3"/>
      <c r="BZ1132" s="3"/>
      <c r="CA1132" s="3"/>
      <c r="CB1132" s="3"/>
      <c r="CC1132" s="3"/>
      <c r="CD1132" s="3"/>
      <c r="CE1132" s="3"/>
      <c r="CF1132" s="3"/>
      <c r="CG1132" s="3"/>
      <c r="CH1132" s="3"/>
      <c r="CI1132" s="3"/>
      <c r="CJ1132" s="3"/>
      <c r="CK1132" s="3"/>
      <c r="CL1132" s="3"/>
      <c r="CM1132" s="3"/>
      <c r="CN1132" s="3"/>
    </row>
    <row r="1133" spans="1:92" x14ac:dyDescent="0.3">
      <c r="A1133" s="13"/>
      <c r="B1133" s="3"/>
      <c r="C1133" s="3"/>
      <c r="D1133" s="3"/>
      <c r="E1133" s="3"/>
      <c r="F1133" s="3"/>
      <c r="G1133" s="3"/>
      <c r="H1133" s="3"/>
      <c r="I1133" s="3"/>
      <c r="J1133" s="1"/>
      <c r="K1133" s="3"/>
      <c r="L1133" s="3"/>
      <c r="M1133" s="3"/>
      <c r="N1133" s="3"/>
      <c r="O1133" s="3"/>
      <c r="P1133" s="3"/>
      <c r="Q1133" s="3"/>
      <c r="R1133" s="3"/>
      <c r="S1133" s="3"/>
      <c r="T1133" s="3"/>
      <c r="U1133" s="3"/>
      <c r="V1133" s="3"/>
      <c r="W1133" s="3"/>
      <c r="X1133" s="3"/>
      <c r="Y1133" s="3"/>
      <c r="Z1133" s="3"/>
      <c r="AA1133" s="3"/>
      <c r="AB1133" s="3"/>
      <c r="AC1133" s="3"/>
      <c r="AD1133" s="3"/>
      <c r="AE1133" s="3"/>
      <c r="AF1133" s="3"/>
      <c r="AG1133" s="3"/>
      <c r="AH1133" s="3"/>
      <c r="AI1133" s="3"/>
      <c r="AJ1133" s="3"/>
      <c r="AK1133" s="3"/>
      <c r="AL1133" s="3"/>
      <c r="AM1133" s="3"/>
      <c r="AN1133" s="3"/>
      <c r="AO1133" s="3"/>
      <c r="AP1133" s="3"/>
      <c r="AQ1133" s="3"/>
      <c r="AR1133" s="3"/>
      <c r="AS1133" s="3"/>
      <c r="AT1133" s="3"/>
      <c r="AU1133" s="3"/>
      <c r="AV1133" s="3"/>
      <c r="AW1133" s="3"/>
      <c r="AX1133" s="3"/>
      <c r="AY1133" s="3"/>
      <c r="AZ1133" s="3"/>
      <c r="BA1133" s="3"/>
      <c r="BB1133" s="3"/>
      <c r="BC1133" s="3"/>
      <c r="BD1133" s="3"/>
      <c r="BE1133" s="3"/>
      <c r="BF1133" s="3"/>
      <c r="BG1133" s="3"/>
      <c r="BH1133" s="3"/>
      <c r="BI1133" s="3"/>
      <c r="BJ1133" s="3"/>
      <c r="BK1133" s="3"/>
      <c r="BL1133" s="3"/>
      <c r="BM1133" s="3"/>
      <c r="BN1133" s="3"/>
      <c r="BO1133" s="3"/>
      <c r="BP1133" s="3"/>
      <c r="BQ1133" s="3"/>
      <c r="BR1133" s="3"/>
      <c r="BS1133" s="3"/>
      <c r="BT1133" s="3"/>
      <c r="BU1133" s="3"/>
      <c r="BV1133" s="3"/>
      <c r="BW1133" s="3"/>
      <c r="BX1133" s="3"/>
      <c r="BY1133" s="3"/>
      <c r="BZ1133" s="3"/>
      <c r="CA1133" s="3"/>
      <c r="CB1133" s="3"/>
      <c r="CC1133" s="3"/>
      <c r="CD1133" s="3"/>
      <c r="CE1133" s="3"/>
      <c r="CF1133" s="3"/>
      <c r="CG1133" s="3"/>
      <c r="CH1133" s="3"/>
      <c r="CI1133" s="3"/>
      <c r="CJ1133" s="3"/>
      <c r="CK1133" s="3"/>
      <c r="CL1133" s="3"/>
      <c r="CM1133" s="3"/>
      <c r="CN1133" s="3"/>
    </row>
    <row r="1134" spans="1:92" x14ac:dyDescent="0.3">
      <c r="A1134" s="13"/>
      <c r="B1134" s="3"/>
      <c r="C1134" s="3"/>
      <c r="D1134" s="3"/>
      <c r="E1134" s="3"/>
      <c r="F1134" s="3"/>
      <c r="G1134" s="3"/>
      <c r="H1134" s="3"/>
      <c r="I1134" s="3"/>
      <c r="J1134" s="1"/>
      <c r="K1134" s="3"/>
      <c r="L1134" s="3"/>
      <c r="M1134" s="3"/>
      <c r="N1134" s="3"/>
      <c r="O1134" s="3"/>
      <c r="P1134" s="3"/>
      <c r="Q1134" s="3"/>
      <c r="R1134" s="3"/>
      <c r="S1134" s="3"/>
      <c r="T1134" s="3"/>
      <c r="U1134" s="3"/>
      <c r="V1134" s="3"/>
      <c r="W1134" s="3"/>
      <c r="X1134" s="3"/>
      <c r="Y1134" s="3"/>
      <c r="Z1134" s="3"/>
      <c r="AA1134" s="3"/>
      <c r="AB1134" s="3"/>
      <c r="AC1134" s="3"/>
      <c r="AD1134" s="3"/>
      <c r="AE1134" s="3"/>
      <c r="AF1134" s="3"/>
      <c r="AG1134" s="3"/>
      <c r="AH1134" s="3"/>
      <c r="AI1134" s="3"/>
      <c r="AJ1134" s="3"/>
      <c r="AK1134" s="3"/>
      <c r="AL1134" s="3"/>
      <c r="AM1134" s="3"/>
      <c r="AN1134" s="3"/>
      <c r="AO1134" s="3"/>
      <c r="AP1134" s="3"/>
      <c r="AQ1134" s="3"/>
      <c r="AR1134" s="3"/>
      <c r="AS1134" s="3"/>
      <c r="AT1134" s="3"/>
      <c r="AU1134" s="3"/>
      <c r="AV1134" s="3"/>
      <c r="AW1134" s="3"/>
      <c r="AX1134" s="3"/>
      <c r="AY1134" s="3"/>
      <c r="AZ1134" s="3"/>
      <c r="BA1134" s="3"/>
      <c r="BB1134" s="3"/>
      <c r="BC1134" s="3"/>
      <c r="BD1134" s="3"/>
      <c r="BE1134" s="3"/>
      <c r="BF1134" s="3"/>
      <c r="BG1134" s="3"/>
      <c r="BH1134" s="3"/>
      <c r="BI1134" s="3"/>
      <c r="BJ1134" s="3"/>
      <c r="BK1134" s="3"/>
      <c r="BL1134" s="3"/>
      <c r="BM1134" s="3"/>
      <c r="BN1134" s="3"/>
      <c r="BO1134" s="3"/>
      <c r="BP1134" s="3"/>
      <c r="BQ1134" s="3"/>
      <c r="BR1134" s="3"/>
      <c r="BS1134" s="3"/>
      <c r="BT1134" s="3"/>
      <c r="BU1134" s="3"/>
      <c r="BV1134" s="3"/>
      <c r="BW1134" s="3"/>
      <c r="BX1134" s="3"/>
      <c r="BY1134" s="3"/>
      <c r="BZ1134" s="3"/>
      <c r="CA1134" s="3"/>
      <c r="CB1134" s="3"/>
      <c r="CC1134" s="3"/>
      <c r="CD1134" s="3"/>
      <c r="CE1134" s="3"/>
      <c r="CF1134" s="3"/>
      <c r="CG1134" s="3"/>
      <c r="CH1134" s="3"/>
      <c r="CI1134" s="3"/>
      <c r="CJ1134" s="3"/>
      <c r="CK1134" s="3"/>
      <c r="CL1134" s="3"/>
      <c r="CM1134" s="3"/>
      <c r="CN1134" s="3"/>
    </row>
    <row r="1135" spans="1:92" x14ac:dyDescent="0.3">
      <c r="A1135" s="13"/>
      <c r="B1135" s="3"/>
      <c r="C1135" s="3"/>
      <c r="D1135" s="3"/>
      <c r="E1135" s="3"/>
      <c r="F1135" s="3"/>
      <c r="G1135" s="3"/>
      <c r="H1135" s="3"/>
      <c r="I1135" s="3"/>
      <c r="J1135" s="1"/>
      <c r="K1135" s="3"/>
      <c r="L1135" s="3"/>
      <c r="M1135" s="3"/>
      <c r="N1135" s="3"/>
      <c r="O1135" s="3"/>
      <c r="P1135" s="3"/>
      <c r="Q1135" s="3"/>
      <c r="R1135" s="3"/>
      <c r="S1135" s="3"/>
      <c r="T1135" s="3"/>
      <c r="U1135" s="3"/>
      <c r="V1135" s="3"/>
      <c r="W1135" s="3"/>
      <c r="X1135" s="3"/>
      <c r="Y1135" s="3"/>
      <c r="Z1135" s="3"/>
      <c r="AA1135" s="3"/>
      <c r="AB1135" s="3"/>
      <c r="AC1135" s="3"/>
      <c r="AD1135" s="3"/>
      <c r="AE1135" s="3"/>
      <c r="AF1135" s="3"/>
      <c r="AG1135" s="3"/>
      <c r="AH1135" s="3"/>
      <c r="AI1135" s="3"/>
      <c r="AJ1135" s="3"/>
      <c r="AK1135" s="3"/>
      <c r="AL1135" s="3"/>
      <c r="AM1135" s="3"/>
      <c r="AN1135" s="3"/>
      <c r="AO1135" s="3"/>
      <c r="AP1135" s="3"/>
      <c r="AQ1135" s="3"/>
      <c r="AR1135" s="3"/>
      <c r="AS1135" s="3"/>
      <c r="AT1135" s="3"/>
      <c r="AU1135" s="3"/>
      <c r="AV1135" s="3"/>
      <c r="AW1135" s="3"/>
      <c r="AX1135" s="3"/>
      <c r="AY1135" s="3"/>
      <c r="AZ1135" s="3"/>
      <c r="BA1135" s="3"/>
      <c r="BB1135" s="3"/>
      <c r="BC1135" s="3"/>
      <c r="BD1135" s="3"/>
      <c r="BE1135" s="3"/>
      <c r="BF1135" s="3"/>
      <c r="BG1135" s="3"/>
      <c r="BH1135" s="3"/>
      <c r="BI1135" s="3"/>
      <c r="BJ1135" s="3"/>
      <c r="BK1135" s="3"/>
      <c r="BL1135" s="3"/>
      <c r="BM1135" s="3"/>
      <c r="BN1135" s="3"/>
      <c r="BO1135" s="3"/>
      <c r="BP1135" s="3"/>
      <c r="BQ1135" s="3"/>
      <c r="BR1135" s="3"/>
      <c r="BS1135" s="3"/>
      <c r="BT1135" s="3"/>
      <c r="BU1135" s="3"/>
      <c r="BV1135" s="3"/>
      <c r="BW1135" s="3"/>
      <c r="BX1135" s="3"/>
      <c r="BY1135" s="3"/>
      <c r="BZ1135" s="3"/>
      <c r="CA1135" s="3"/>
      <c r="CB1135" s="3"/>
      <c r="CC1135" s="3"/>
      <c r="CD1135" s="3"/>
      <c r="CE1135" s="3"/>
      <c r="CF1135" s="3"/>
      <c r="CG1135" s="3"/>
      <c r="CH1135" s="3"/>
      <c r="CI1135" s="3"/>
      <c r="CJ1135" s="3"/>
      <c r="CK1135" s="3"/>
      <c r="CL1135" s="3"/>
      <c r="CM1135" s="3"/>
      <c r="CN1135" s="3"/>
    </row>
    <row r="1136" spans="1:92" x14ac:dyDescent="0.3">
      <c r="A1136" s="13"/>
      <c r="B1136" s="3"/>
      <c r="C1136" s="3"/>
      <c r="D1136" s="3"/>
      <c r="E1136" s="3"/>
      <c r="F1136" s="3"/>
      <c r="G1136" s="3"/>
      <c r="H1136" s="3"/>
      <c r="I1136" s="3"/>
      <c r="J1136" s="1"/>
      <c r="K1136" s="3"/>
      <c r="L1136" s="3"/>
      <c r="M1136" s="3"/>
      <c r="N1136" s="3"/>
      <c r="O1136" s="3"/>
      <c r="P1136" s="3"/>
      <c r="Q1136" s="3"/>
      <c r="R1136" s="3"/>
      <c r="S1136" s="3"/>
      <c r="T1136" s="3"/>
      <c r="U1136" s="3"/>
      <c r="V1136" s="3"/>
      <c r="W1136" s="3"/>
      <c r="X1136" s="3"/>
      <c r="Y1136" s="3"/>
      <c r="Z1136" s="3"/>
      <c r="AA1136" s="3"/>
      <c r="AB1136" s="3"/>
      <c r="AC1136" s="3"/>
      <c r="AD1136" s="3"/>
      <c r="AE1136" s="3"/>
      <c r="AF1136" s="3"/>
      <c r="AG1136" s="3"/>
      <c r="AH1136" s="3"/>
      <c r="AI1136" s="3"/>
      <c r="AJ1136" s="3"/>
      <c r="AK1136" s="3"/>
      <c r="AL1136" s="3"/>
      <c r="AM1136" s="3"/>
      <c r="AN1136" s="3"/>
      <c r="AO1136" s="3"/>
      <c r="AP1136" s="3"/>
      <c r="AQ1136" s="3"/>
      <c r="AR1136" s="3"/>
      <c r="AS1136" s="3"/>
      <c r="AT1136" s="3"/>
      <c r="AU1136" s="3"/>
      <c r="AV1136" s="3"/>
      <c r="AW1136" s="3"/>
      <c r="AX1136" s="3"/>
      <c r="AY1136" s="3"/>
      <c r="AZ1136" s="3"/>
      <c r="BA1136" s="3"/>
      <c r="BB1136" s="3"/>
      <c r="BC1136" s="3"/>
      <c r="BD1136" s="3"/>
      <c r="BE1136" s="3"/>
      <c r="BF1136" s="3"/>
      <c r="BG1136" s="3"/>
      <c r="BH1136" s="3"/>
      <c r="BI1136" s="3"/>
      <c r="BJ1136" s="3"/>
      <c r="BK1136" s="3"/>
      <c r="BL1136" s="3"/>
      <c r="BM1136" s="3"/>
      <c r="BN1136" s="3"/>
      <c r="BO1136" s="3"/>
      <c r="BP1136" s="3"/>
      <c r="BQ1136" s="3"/>
      <c r="BR1136" s="3"/>
      <c r="BS1136" s="3"/>
      <c r="BT1136" s="3"/>
      <c r="BU1136" s="3"/>
      <c r="BV1136" s="3"/>
      <c r="BW1136" s="3"/>
      <c r="BX1136" s="3"/>
      <c r="BY1136" s="3"/>
      <c r="BZ1136" s="3"/>
      <c r="CA1136" s="3"/>
      <c r="CB1136" s="3"/>
      <c r="CC1136" s="3"/>
      <c r="CD1136" s="3"/>
      <c r="CE1136" s="3"/>
      <c r="CF1136" s="3"/>
      <c r="CG1136" s="3"/>
      <c r="CH1136" s="3"/>
      <c r="CI1136" s="3"/>
      <c r="CJ1136" s="3"/>
      <c r="CK1136" s="3"/>
      <c r="CL1136" s="3"/>
      <c r="CM1136" s="3"/>
      <c r="CN1136" s="3"/>
    </row>
    <row r="1137" spans="1:92" x14ac:dyDescent="0.3">
      <c r="A1137" s="13"/>
      <c r="B1137" s="3"/>
      <c r="C1137" s="3"/>
      <c r="D1137" s="3"/>
      <c r="E1137" s="3"/>
      <c r="F1137" s="3"/>
      <c r="G1137" s="3"/>
      <c r="H1137" s="3"/>
      <c r="I1137" s="3"/>
      <c r="J1137" s="1"/>
      <c r="K1137" s="3"/>
      <c r="L1137" s="3"/>
      <c r="M1137" s="3"/>
      <c r="N1137" s="3"/>
      <c r="O1137" s="3"/>
      <c r="P1137" s="3"/>
      <c r="Q1137" s="3"/>
      <c r="R1137" s="3"/>
      <c r="S1137" s="3"/>
      <c r="T1137" s="3"/>
      <c r="U1137" s="3"/>
      <c r="V1137" s="3"/>
      <c r="W1137" s="3"/>
      <c r="X1137" s="3"/>
      <c r="Y1137" s="3"/>
      <c r="Z1137" s="3"/>
      <c r="AA1137" s="3"/>
      <c r="AB1137" s="3"/>
      <c r="AC1137" s="3"/>
      <c r="AD1137" s="3"/>
      <c r="AE1137" s="3"/>
      <c r="AF1137" s="3"/>
      <c r="AG1137" s="3"/>
      <c r="AH1137" s="3"/>
      <c r="AI1137" s="3"/>
      <c r="AJ1137" s="3"/>
      <c r="AK1137" s="3"/>
      <c r="AL1137" s="3"/>
      <c r="AM1137" s="3"/>
      <c r="AN1137" s="3"/>
      <c r="AO1137" s="3"/>
      <c r="AP1137" s="3"/>
      <c r="AQ1137" s="3"/>
      <c r="AR1137" s="3"/>
      <c r="AS1137" s="3"/>
      <c r="AT1137" s="3"/>
      <c r="AU1137" s="3"/>
      <c r="AV1137" s="3"/>
      <c r="AW1137" s="3"/>
      <c r="AX1137" s="3"/>
      <c r="AY1137" s="3"/>
      <c r="AZ1137" s="3"/>
      <c r="BA1137" s="3"/>
      <c r="BB1137" s="3"/>
      <c r="BC1137" s="3"/>
      <c r="BD1137" s="3"/>
      <c r="BE1137" s="3"/>
      <c r="BF1137" s="3"/>
      <c r="BG1137" s="3"/>
      <c r="BH1137" s="3"/>
      <c r="BI1137" s="3"/>
      <c r="BJ1137" s="3"/>
      <c r="BK1137" s="3"/>
      <c r="BL1137" s="3"/>
      <c r="BM1137" s="3"/>
      <c r="BN1137" s="3"/>
      <c r="BO1137" s="3"/>
      <c r="BP1137" s="3"/>
      <c r="BQ1137" s="3"/>
      <c r="BR1137" s="3"/>
      <c r="BS1137" s="3"/>
      <c r="BT1137" s="3"/>
      <c r="BU1137" s="3"/>
      <c r="BV1137" s="3"/>
      <c r="BW1137" s="3"/>
      <c r="BX1137" s="3"/>
      <c r="BY1137" s="3"/>
      <c r="BZ1137" s="3"/>
      <c r="CA1137" s="3"/>
      <c r="CB1137" s="3"/>
      <c r="CC1137" s="3"/>
      <c r="CD1137" s="3"/>
      <c r="CE1137" s="3"/>
      <c r="CF1137" s="3"/>
      <c r="CG1137" s="3"/>
      <c r="CH1137" s="3"/>
      <c r="CI1137" s="3"/>
      <c r="CJ1137" s="3"/>
      <c r="CK1137" s="3"/>
      <c r="CL1137" s="3"/>
      <c r="CM1137" s="3"/>
      <c r="CN1137" s="3"/>
    </row>
    <row r="1138" spans="1:92" x14ac:dyDescent="0.3">
      <c r="A1138" s="13"/>
      <c r="B1138" s="3"/>
      <c r="C1138" s="3"/>
      <c r="D1138" s="3"/>
      <c r="E1138" s="3"/>
      <c r="F1138" s="3"/>
      <c r="G1138" s="3"/>
      <c r="H1138" s="3"/>
      <c r="I1138" s="3"/>
      <c r="J1138" s="1"/>
      <c r="K1138" s="3"/>
      <c r="L1138" s="3"/>
      <c r="M1138" s="3"/>
      <c r="N1138" s="3"/>
      <c r="O1138" s="3"/>
      <c r="P1138" s="3"/>
      <c r="Q1138" s="3"/>
      <c r="R1138" s="3"/>
      <c r="S1138" s="3"/>
      <c r="T1138" s="3"/>
      <c r="U1138" s="3"/>
      <c r="V1138" s="3"/>
      <c r="W1138" s="3"/>
      <c r="X1138" s="3"/>
      <c r="Y1138" s="3"/>
      <c r="Z1138" s="3"/>
      <c r="AA1138" s="3"/>
      <c r="AB1138" s="3"/>
      <c r="AC1138" s="3"/>
      <c r="AD1138" s="3"/>
      <c r="AE1138" s="3"/>
      <c r="AF1138" s="3"/>
      <c r="AG1138" s="3"/>
      <c r="AH1138" s="3"/>
      <c r="AI1138" s="3"/>
      <c r="AJ1138" s="3"/>
      <c r="AK1138" s="3"/>
      <c r="AL1138" s="3"/>
      <c r="AM1138" s="3"/>
      <c r="AN1138" s="3"/>
      <c r="AO1138" s="3"/>
      <c r="AP1138" s="3"/>
      <c r="AQ1138" s="3"/>
      <c r="AR1138" s="3"/>
      <c r="AS1138" s="3"/>
      <c r="AT1138" s="3"/>
      <c r="AU1138" s="3"/>
      <c r="AV1138" s="3"/>
      <c r="AW1138" s="3"/>
      <c r="AX1138" s="3"/>
      <c r="AY1138" s="3"/>
      <c r="AZ1138" s="3"/>
      <c r="BA1138" s="3"/>
      <c r="BB1138" s="3"/>
      <c r="BC1138" s="3"/>
      <c r="BD1138" s="3"/>
      <c r="BE1138" s="3"/>
      <c r="BF1138" s="3"/>
      <c r="BG1138" s="3"/>
      <c r="BH1138" s="3"/>
      <c r="BI1138" s="3"/>
      <c r="BJ1138" s="3"/>
      <c r="BK1138" s="3"/>
      <c r="BL1138" s="3"/>
      <c r="BM1138" s="3"/>
      <c r="BN1138" s="3"/>
      <c r="BO1138" s="3"/>
      <c r="BP1138" s="3"/>
      <c r="BQ1138" s="3"/>
      <c r="BR1138" s="3"/>
      <c r="BS1138" s="3"/>
      <c r="BT1138" s="3"/>
      <c r="BU1138" s="3"/>
      <c r="BV1138" s="3"/>
      <c r="BW1138" s="3"/>
      <c r="BX1138" s="3"/>
      <c r="BY1138" s="3"/>
      <c r="BZ1138" s="3"/>
      <c r="CA1138" s="3"/>
      <c r="CB1138" s="3"/>
      <c r="CC1138" s="3"/>
      <c r="CD1138" s="3"/>
      <c r="CE1138" s="3"/>
      <c r="CF1138" s="3"/>
      <c r="CG1138" s="3"/>
      <c r="CH1138" s="3"/>
      <c r="CI1138" s="3"/>
      <c r="CJ1138" s="3"/>
      <c r="CK1138" s="3"/>
      <c r="CL1138" s="3"/>
      <c r="CM1138" s="3"/>
      <c r="CN1138" s="3"/>
    </row>
    <row r="1139" spans="1:92" x14ac:dyDescent="0.3">
      <c r="A1139" s="13"/>
      <c r="B1139" s="3"/>
      <c r="C1139" s="3"/>
      <c r="D1139" s="3"/>
      <c r="E1139" s="3"/>
      <c r="F1139" s="3"/>
      <c r="G1139" s="3"/>
      <c r="H1139" s="3"/>
      <c r="I1139" s="3"/>
      <c r="J1139" s="1"/>
      <c r="K1139" s="3"/>
      <c r="L1139" s="3"/>
      <c r="M1139" s="3"/>
      <c r="N1139" s="3"/>
      <c r="O1139" s="3"/>
      <c r="P1139" s="3"/>
      <c r="Q1139" s="3"/>
      <c r="R1139" s="3"/>
      <c r="S1139" s="3"/>
      <c r="T1139" s="3"/>
      <c r="U1139" s="3"/>
      <c r="V1139" s="3"/>
      <c r="W1139" s="3"/>
      <c r="X1139" s="3"/>
      <c r="Y1139" s="3"/>
      <c r="Z1139" s="3"/>
      <c r="AA1139" s="3"/>
      <c r="AB1139" s="3"/>
      <c r="AC1139" s="3"/>
      <c r="AD1139" s="3"/>
      <c r="AE1139" s="3"/>
      <c r="AF1139" s="3"/>
      <c r="AG1139" s="3"/>
      <c r="AH1139" s="3"/>
      <c r="AI1139" s="3"/>
      <c r="AJ1139" s="3"/>
      <c r="AK1139" s="3"/>
      <c r="AL1139" s="3"/>
      <c r="AM1139" s="3"/>
      <c r="AN1139" s="3"/>
      <c r="AO1139" s="3"/>
      <c r="AP1139" s="3"/>
      <c r="AQ1139" s="3"/>
      <c r="AR1139" s="3"/>
      <c r="AS1139" s="3"/>
      <c r="AT1139" s="3"/>
      <c r="AU1139" s="3"/>
      <c r="AV1139" s="3"/>
      <c r="AW1139" s="3"/>
      <c r="AX1139" s="3"/>
      <c r="AY1139" s="3"/>
      <c r="AZ1139" s="3"/>
      <c r="BA1139" s="3"/>
      <c r="BB1139" s="3"/>
      <c r="BC1139" s="3"/>
      <c r="BD1139" s="3"/>
      <c r="BE1139" s="3"/>
      <c r="BF1139" s="3"/>
      <c r="BG1139" s="3"/>
      <c r="BH1139" s="3"/>
      <c r="BI1139" s="3"/>
      <c r="BJ1139" s="3"/>
      <c r="BK1139" s="3"/>
      <c r="BL1139" s="3"/>
      <c r="BM1139" s="3"/>
      <c r="BN1139" s="3"/>
      <c r="BO1139" s="3"/>
      <c r="BP1139" s="3"/>
      <c r="BQ1139" s="3"/>
      <c r="BR1139" s="3"/>
      <c r="BS1139" s="3"/>
      <c r="BT1139" s="3"/>
      <c r="BU1139" s="3"/>
      <c r="BV1139" s="3"/>
      <c r="BW1139" s="3"/>
      <c r="BX1139" s="3"/>
      <c r="BY1139" s="3"/>
      <c r="BZ1139" s="3"/>
      <c r="CA1139" s="3"/>
      <c r="CB1139" s="3"/>
      <c r="CC1139" s="3"/>
      <c r="CD1139" s="3"/>
      <c r="CE1139" s="3"/>
      <c r="CF1139" s="3"/>
      <c r="CG1139" s="3"/>
      <c r="CH1139" s="3"/>
      <c r="CI1139" s="3"/>
      <c r="CJ1139" s="3"/>
      <c r="CK1139" s="3"/>
      <c r="CL1139" s="3"/>
      <c r="CM1139" s="3"/>
      <c r="CN1139" s="3"/>
    </row>
    <row r="1140" spans="1:92" x14ac:dyDescent="0.3">
      <c r="A1140" s="13"/>
      <c r="B1140" s="3"/>
      <c r="C1140" s="3"/>
      <c r="D1140" s="3"/>
      <c r="E1140" s="3"/>
      <c r="F1140" s="3"/>
      <c r="G1140" s="3"/>
      <c r="H1140" s="3"/>
      <c r="I1140" s="3"/>
      <c r="J1140" s="1"/>
      <c r="K1140" s="3"/>
      <c r="L1140" s="3"/>
      <c r="M1140" s="3"/>
      <c r="N1140" s="3"/>
      <c r="O1140" s="3"/>
      <c r="P1140" s="3"/>
      <c r="Q1140" s="3"/>
      <c r="R1140" s="3"/>
      <c r="S1140" s="3"/>
      <c r="T1140" s="3"/>
      <c r="U1140" s="3"/>
      <c r="V1140" s="3"/>
      <c r="W1140" s="3"/>
      <c r="X1140" s="3"/>
      <c r="Y1140" s="3"/>
      <c r="Z1140" s="3"/>
      <c r="AA1140" s="3"/>
      <c r="AB1140" s="3"/>
      <c r="AC1140" s="3"/>
      <c r="AD1140" s="3"/>
      <c r="AE1140" s="3"/>
      <c r="AF1140" s="3"/>
      <c r="AG1140" s="3"/>
      <c r="AH1140" s="3"/>
      <c r="AI1140" s="3"/>
      <c r="AJ1140" s="3"/>
      <c r="AK1140" s="3"/>
      <c r="AL1140" s="3"/>
      <c r="AM1140" s="3"/>
      <c r="AN1140" s="3"/>
      <c r="AO1140" s="3"/>
      <c r="AP1140" s="3"/>
      <c r="AQ1140" s="3"/>
      <c r="AR1140" s="3"/>
      <c r="AS1140" s="3"/>
      <c r="AT1140" s="3"/>
      <c r="AU1140" s="3"/>
      <c r="AV1140" s="3"/>
      <c r="AW1140" s="3"/>
      <c r="AX1140" s="3"/>
      <c r="AY1140" s="3"/>
      <c r="AZ1140" s="3"/>
      <c r="BA1140" s="3"/>
      <c r="BB1140" s="3"/>
      <c r="BC1140" s="3"/>
      <c r="BD1140" s="3"/>
      <c r="BE1140" s="3"/>
      <c r="BF1140" s="3"/>
      <c r="BG1140" s="3"/>
      <c r="BH1140" s="3"/>
      <c r="BI1140" s="3"/>
      <c r="BJ1140" s="3"/>
      <c r="BK1140" s="3"/>
      <c r="BL1140" s="3"/>
      <c r="BM1140" s="3"/>
      <c r="BN1140" s="3"/>
      <c r="BO1140" s="3"/>
      <c r="BP1140" s="3"/>
      <c r="BQ1140" s="3"/>
      <c r="BR1140" s="3"/>
      <c r="BS1140" s="3"/>
      <c r="BT1140" s="3"/>
      <c r="BU1140" s="3"/>
      <c r="BV1140" s="3"/>
      <c r="BW1140" s="3"/>
      <c r="BX1140" s="3"/>
      <c r="BY1140" s="3"/>
      <c r="BZ1140" s="3"/>
      <c r="CA1140" s="3"/>
      <c r="CB1140" s="3"/>
      <c r="CC1140" s="3"/>
      <c r="CD1140" s="3"/>
      <c r="CE1140" s="3"/>
      <c r="CF1140" s="3"/>
      <c r="CG1140" s="3"/>
      <c r="CH1140" s="3"/>
      <c r="CI1140" s="3"/>
      <c r="CJ1140" s="3"/>
      <c r="CK1140" s="3"/>
      <c r="CL1140" s="3"/>
      <c r="CM1140" s="3"/>
      <c r="CN1140" s="3"/>
    </row>
    <row r="1141" spans="1:92" x14ac:dyDescent="0.3">
      <c r="A1141" s="13"/>
      <c r="B1141" s="3"/>
      <c r="C1141" s="3"/>
      <c r="D1141" s="3"/>
      <c r="E1141" s="3"/>
      <c r="F1141" s="3"/>
      <c r="G1141" s="3"/>
      <c r="H1141" s="3"/>
      <c r="I1141" s="3"/>
      <c r="J1141" s="1"/>
      <c r="K1141" s="3"/>
      <c r="L1141" s="3"/>
      <c r="M1141" s="3"/>
      <c r="N1141" s="3"/>
      <c r="O1141" s="3"/>
      <c r="P1141" s="3"/>
      <c r="Q1141" s="3"/>
      <c r="R1141" s="3"/>
      <c r="S1141" s="3"/>
      <c r="T1141" s="3"/>
      <c r="U1141" s="3"/>
      <c r="V1141" s="3"/>
      <c r="W1141" s="3"/>
      <c r="X1141" s="3"/>
      <c r="Y1141" s="3"/>
      <c r="Z1141" s="3"/>
      <c r="AA1141" s="3"/>
      <c r="AB1141" s="3"/>
      <c r="AC1141" s="3"/>
      <c r="AD1141" s="3"/>
      <c r="AE1141" s="3"/>
      <c r="AF1141" s="3"/>
      <c r="AG1141" s="3"/>
      <c r="AH1141" s="3"/>
      <c r="AI1141" s="3"/>
      <c r="AJ1141" s="3"/>
      <c r="AK1141" s="3"/>
      <c r="AL1141" s="3"/>
      <c r="AM1141" s="3"/>
      <c r="AN1141" s="3"/>
      <c r="AO1141" s="3"/>
      <c r="AP1141" s="3"/>
      <c r="AQ1141" s="3"/>
      <c r="AR1141" s="3"/>
      <c r="AS1141" s="3"/>
      <c r="AT1141" s="3"/>
      <c r="AU1141" s="3"/>
      <c r="AV1141" s="3"/>
      <c r="AW1141" s="3"/>
      <c r="AX1141" s="3"/>
      <c r="AY1141" s="3"/>
      <c r="AZ1141" s="3"/>
      <c r="BA1141" s="3"/>
      <c r="BB1141" s="3"/>
      <c r="BC1141" s="3"/>
      <c r="BD1141" s="3"/>
      <c r="BE1141" s="3"/>
      <c r="BF1141" s="3"/>
      <c r="BG1141" s="3"/>
      <c r="BH1141" s="3"/>
      <c r="BI1141" s="3"/>
      <c r="BJ1141" s="3"/>
      <c r="BK1141" s="3"/>
      <c r="BL1141" s="3"/>
      <c r="BM1141" s="3"/>
      <c r="BN1141" s="3"/>
      <c r="BO1141" s="3"/>
      <c r="BP1141" s="3"/>
      <c r="BQ1141" s="3"/>
      <c r="BR1141" s="3"/>
      <c r="BS1141" s="3"/>
      <c r="BT1141" s="3"/>
      <c r="BU1141" s="3"/>
      <c r="BV1141" s="3"/>
      <c r="BW1141" s="3"/>
      <c r="BX1141" s="3"/>
      <c r="BY1141" s="3"/>
      <c r="BZ1141" s="3"/>
      <c r="CA1141" s="3"/>
      <c r="CB1141" s="3"/>
      <c r="CC1141" s="3"/>
      <c r="CD1141" s="3"/>
      <c r="CE1141" s="3"/>
      <c r="CF1141" s="3"/>
      <c r="CG1141" s="3"/>
      <c r="CH1141" s="3"/>
      <c r="CI1141" s="3"/>
      <c r="CJ1141" s="3"/>
      <c r="CK1141" s="3"/>
      <c r="CL1141" s="3"/>
      <c r="CM1141" s="3"/>
      <c r="CN1141" s="3"/>
    </row>
    <row r="1142" spans="1:92" x14ac:dyDescent="0.3">
      <c r="A1142" s="13"/>
      <c r="B1142" s="3"/>
      <c r="C1142" s="3"/>
      <c r="D1142" s="3"/>
      <c r="E1142" s="3"/>
      <c r="F1142" s="3"/>
      <c r="G1142" s="3"/>
      <c r="H1142" s="3"/>
      <c r="I1142" s="3"/>
      <c r="J1142" s="1"/>
      <c r="K1142" s="3"/>
      <c r="L1142" s="3"/>
      <c r="M1142" s="3"/>
      <c r="N1142" s="3"/>
      <c r="O1142" s="3"/>
      <c r="P1142" s="3"/>
      <c r="Q1142" s="3"/>
      <c r="R1142" s="3"/>
      <c r="S1142" s="3"/>
      <c r="T1142" s="3"/>
      <c r="U1142" s="3"/>
      <c r="V1142" s="3"/>
      <c r="W1142" s="3"/>
      <c r="X1142" s="3"/>
      <c r="Y1142" s="3"/>
      <c r="Z1142" s="3"/>
      <c r="AA1142" s="3"/>
      <c r="AB1142" s="3"/>
      <c r="AC1142" s="3"/>
      <c r="AD1142" s="3"/>
      <c r="AE1142" s="3"/>
      <c r="AF1142" s="3"/>
      <c r="AG1142" s="3"/>
      <c r="AH1142" s="3"/>
      <c r="AI1142" s="3"/>
      <c r="AJ1142" s="3"/>
      <c r="AK1142" s="3"/>
      <c r="AL1142" s="3"/>
      <c r="AM1142" s="3"/>
      <c r="AN1142" s="3"/>
      <c r="AO1142" s="3"/>
      <c r="AP1142" s="3"/>
      <c r="AQ1142" s="3"/>
      <c r="AR1142" s="3"/>
      <c r="AS1142" s="3"/>
      <c r="AT1142" s="3"/>
      <c r="AU1142" s="3"/>
      <c r="AV1142" s="3"/>
      <c r="AW1142" s="3"/>
      <c r="AX1142" s="3"/>
      <c r="AY1142" s="3"/>
      <c r="AZ1142" s="3"/>
      <c r="BA1142" s="3"/>
      <c r="BB1142" s="3"/>
      <c r="BC1142" s="3"/>
      <c r="BD1142" s="3"/>
      <c r="BE1142" s="3"/>
      <c r="BF1142" s="3"/>
      <c r="BG1142" s="3"/>
      <c r="BH1142" s="3"/>
      <c r="BI1142" s="3"/>
      <c r="BJ1142" s="3"/>
      <c r="BK1142" s="3"/>
      <c r="BL1142" s="3"/>
      <c r="BM1142" s="3"/>
      <c r="BN1142" s="3"/>
      <c r="BO1142" s="3"/>
      <c r="BP1142" s="3"/>
      <c r="BQ1142" s="3"/>
      <c r="BR1142" s="3"/>
      <c r="BS1142" s="3"/>
      <c r="BT1142" s="3"/>
      <c r="BU1142" s="3"/>
      <c r="BV1142" s="3"/>
      <c r="BW1142" s="3"/>
      <c r="BX1142" s="3"/>
      <c r="BY1142" s="3"/>
      <c r="BZ1142" s="3"/>
      <c r="CA1142" s="3"/>
      <c r="CB1142" s="3"/>
      <c r="CC1142" s="3"/>
      <c r="CD1142" s="3"/>
      <c r="CE1142" s="3"/>
      <c r="CF1142" s="3"/>
      <c r="CG1142" s="3"/>
      <c r="CH1142" s="3"/>
      <c r="CI1142" s="3"/>
      <c r="CJ1142" s="3"/>
      <c r="CK1142" s="3"/>
      <c r="CL1142" s="3"/>
      <c r="CM1142" s="3"/>
      <c r="CN1142" s="3"/>
    </row>
    <row r="1143" spans="1:92" x14ac:dyDescent="0.3">
      <c r="A1143" s="13"/>
      <c r="B1143" s="3"/>
      <c r="C1143" s="3"/>
      <c r="D1143" s="3"/>
      <c r="E1143" s="3"/>
      <c r="F1143" s="3"/>
      <c r="G1143" s="3"/>
      <c r="H1143" s="3"/>
      <c r="I1143" s="3"/>
      <c r="J1143" s="1"/>
      <c r="K1143" s="3"/>
      <c r="L1143" s="3"/>
      <c r="M1143" s="3"/>
      <c r="N1143" s="3"/>
      <c r="O1143" s="3"/>
      <c r="P1143" s="3"/>
      <c r="Q1143" s="3"/>
      <c r="R1143" s="3"/>
      <c r="S1143" s="3"/>
      <c r="T1143" s="3"/>
      <c r="U1143" s="3"/>
      <c r="V1143" s="3"/>
      <c r="W1143" s="3"/>
      <c r="X1143" s="3"/>
      <c r="Y1143" s="3"/>
      <c r="Z1143" s="3"/>
      <c r="AA1143" s="3"/>
      <c r="AB1143" s="3"/>
      <c r="AC1143" s="3"/>
      <c r="AD1143" s="3"/>
      <c r="AE1143" s="3"/>
      <c r="AF1143" s="3"/>
      <c r="AG1143" s="3"/>
      <c r="AH1143" s="3"/>
      <c r="AI1143" s="3"/>
      <c r="AJ1143" s="3"/>
      <c r="AK1143" s="3"/>
      <c r="AL1143" s="3"/>
      <c r="AM1143" s="3"/>
      <c r="AN1143" s="3"/>
      <c r="AO1143" s="3"/>
      <c r="AP1143" s="3"/>
      <c r="AQ1143" s="3"/>
      <c r="AR1143" s="3"/>
      <c r="AS1143" s="3"/>
      <c r="AT1143" s="3"/>
      <c r="AU1143" s="3"/>
      <c r="AV1143" s="3"/>
      <c r="AW1143" s="3"/>
      <c r="AX1143" s="3"/>
      <c r="AY1143" s="3"/>
      <c r="AZ1143" s="3"/>
      <c r="BA1143" s="3"/>
      <c r="BB1143" s="3"/>
      <c r="BC1143" s="3"/>
      <c r="BD1143" s="3"/>
      <c r="BE1143" s="3"/>
      <c r="BF1143" s="3"/>
      <c r="BG1143" s="3"/>
      <c r="BH1143" s="3"/>
      <c r="BI1143" s="3"/>
      <c r="BJ1143" s="3"/>
      <c r="BK1143" s="3"/>
      <c r="BL1143" s="3"/>
      <c r="BM1143" s="3"/>
      <c r="BN1143" s="3"/>
      <c r="BO1143" s="3"/>
      <c r="BP1143" s="3"/>
      <c r="BQ1143" s="3"/>
      <c r="BR1143" s="3"/>
      <c r="BS1143" s="3"/>
      <c r="BT1143" s="3"/>
      <c r="BU1143" s="3"/>
      <c r="BV1143" s="3"/>
      <c r="BW1143" s="3"/>
      <c r="BX1143" s="3"/>
      <c r="BY1143" s="3"/>
      <c r="BZ1143" s="3"/>
      <c r="CA1143" s="3"/>
      <c r="CB1143" s="3"/>
      <c r="CC1143" s="3"/>
      <c r="CD1143" s="3"/>
      <c r="CE1143" s="3"/>
      <c r="CF1143" s="3"/>
      <c r="CG1143" s="3"/>
      <c r="CH1143" s="3"/>
      <c r="CI1143" s="3"/>
      <c r="CJ1143" s="3"/>
      <c r="CK1143" s="3"/>
      <c r="CL1143" s="3"/>
      <c r="CM1143" s="3"/>
      <c r="CN1143" s="3"/>
    </row>
    <row r="1144" spans="1:92" x14ac:dyDescent="0.3">
      <c r="A1144" s="13"/>
      <c r="B1144" s="3"/>
      <c r="C1144" s="3"/>
      <c r="D1144" s="3"/>
      <c r="E1144" s="3"/>
      <c r="F1144" s="3"/>
      <c r="G1144" s="3"/>
      <c r="H1144" s="3"/>
      <c r="I1144" s="3"/>
      <c r="J1144" s="1"/>
      <c r="K1144" s="3"/>
      <c r="L1144" s="3"/>
      <c r="M1144" s="3"/>
      <c r="N1144" s="3"/>
      <c r="O1144" s="3"/>
      <c r="P1144" s="3"/>
      <c r="Q1144" s="3"/>
      <c r="R1144" s="3"/>
      <c r="S1144" s="3"/>
      <c r="T1144" s="3"/>
      <c r="U1144" s="3"/>
      <c r="V1144" s="3"/>
      <c r="W1144" s="3"/>
      <c r="X1144" s="3"/>
      <c r="Y1144" s="3"/>
      <c r="Z1144" s="3"/>
      <c r="AA1144" s="3"/>
      <c r="AB1144" s="3"/>
      <c r="AC1144" s="3"/>
      <c r="AD1144" s="3"/>
      <c r="AE1144" s="3"/>
      <c r="AF1144" s="3"/>
      <c r="AG1144" s="3"/>
      <c r="AH1144" s="3"/>
      <c r="AI1144" s="3"/>
      <c r="AJ1144" s="3"/>
      <c r="AK1144" s="3"/>
      <c r="AL1144" s="3"/>
      <c r="AM1144" s="3"/>
      <c r="AN1144" s="3"/>
      <c r="AO1144" s="3"/>
      <c r="AP1144" s="3"/>
      <c r="AQ1144" s="3"/>
      <c r="AR1144" s="3"/>
      <c r="AS1144" s="3"/>
      <c r="AT1144" s="3"/>
      <c r="AU1144" s="3"/>
      <c r="AV1144" s="3"/>
      <c r="AW1144" s="3"/>
      <c r="AX1144" s="3"/>
      <c r="AY1144" s="3"/>
      <c r="AZ1144" s="3"/>
      <c r="BA1144" s="3"/>
      <c r="BB1144" s="3"/>
      <c r="BC1144" s="3"/>
      <c r="BD1144" s="3"/>
      <c r="BE1144" s="3"/>
      <c r="BF1144" s="3"/>
      <c r="BG1144" s="3"/>
      <c r="BH1144" s="3"/>
      <c r="BI1144" s="3"/>
      <c r="BJ1144" s="3"/>
      <c r="BK1144" s="3"/>
      <c r="BL1144" s="3"/>
      <c r="BM1144" s="3"/>
      <c r="BN1144" s="3"/>
      <c r="BO1144" s="3"/>
      <c r="BP1144" s="3"/>
      <c r="BQ1144" s="3"/>
      <c r="BR1144" s="3"/>
      <c r="BS1144" s="3"/>
      <c r="BT1144" s="3"/>
      <c r="BU1144" s="3"/>
      <c r="BV1144" s="3"/>
      <c r="BW1144" s="3"/>
      <c r="BX1144" s="3"/>
      <c r="BY1144" s="3"/>
      <c r="BZ1144" s="3"/>
      <c r="CA1144" s="3"/>
      <c r="CB1144" s="3"/>
      <c r="CC1144" s="3"/>
      <c r="CD1144" s="3"/>
      <c r="CE1144" s="3"/>
      <c r="CF1144" s="3"/>
      <c r="CG1144" s="3"/>
      <c r="CH1144" s="3"/>
      <c r="CI1144" s="3"/>
      <c r="CJ1144" s="3"/>
      <c r="CK1144" s="3"/>
      <c r="CL1144" s="3"/>
      <c r="CM1144" s="3"/>
      <c r="CN1144" s="3"/>
    </row>
    <row r="1145" spans="1:92" x14ac:dyDescent="0.3">
      <c r="A1145" s="13"/>
      <c r="B1145" s="3"/>
      <c r="C1145" s="3"/>
      <c r="D1145" s="3"/>
      <c r="E1145" s="3"/>
      <c r="F1145" s="3"/>
      <c r="G1145" s="3"/>
      <c r="H1145" s="3"/>
      <c r="I1145" s="3"/>
      <c r="J1145" s="1"/>
      <c r="K1145" s="3"/>
      <c r="L1145" s="3"/>
      <c r="M1145" s="3"/>
      <c r="N1145" s="3"/>
      <c r="O1145" s="3"/>
      <c r="P1145" s="3"/>
      <c r="Q1145" s="3"/>
      <c r="R1145" s="3"/>
      <c r="S1145" s="3"/>
      <c r="T1145" s="3"/>
      <c r="U1145" s="3"/>
      <c r="V1145" s="3"/>
      <c r="W1145" s="3"/>
      <c r="X1145" s="3"/>
      <c r="Y1145" s="3"/>
      <c r="Z1145" s="3"/>
      <c r="AA1145" s="3"/>
      <c r="AB1145" s="3"/>
      <c r="AC1145" s="3"/>
      <c r="AD1145" s="3"/>
      <c r="AE1145" s="3"/>
      <c r="AF1145" s="3"/>
      <c r="AG1145" s="3"/>
      <c r="AH1145" s="3"/>
      <c r="AI1145" s="3"/>
      <c r="AJ1145" s="3"/>
      <c r="AK1145" s="3"/>
      <c r="AL1145" s="3"/>
      <c r="AM1145" s="3"/>
      <c r="AN1145" s="3"/>
      <c r="AO1145" s="3"/>
      <c r="AP1145" s="3"/>
      <c r="AQ1145" s="3"/>
      <c r="AR1145" s="3"/>
      <c r="AS1145" s="3"/>
      <c r="AT1145" s="3"/>
      <c r="AU1145" s="3"/>
      <c r="AV1145" s="3"/>
      <c r="AW1145" s="3"/>
      <c r="AX1145" s="3"/>
      <c r="AY1145" s="3"/>
      <c r="AZ1145" s="3"/>
      <c r="BA1145" s="3"/>
      <c r="BB1145" s="3"/>
      <c r="BC1145" s="3"/>
      <c r="BD1145" s="3"/>
      <c r="BE1145" s="3"/>
      <c r="BF1145" s="3"/>
      <c r="BG1145" s="3"/>
      <c r="BH1145" s="3"/>
      <c r="BI1145" s="3"/>
      <c r="BJ1145" s="3"/>
      <c r="BK1145" s="3"/>
      <c r="BL1145" s="3"/>
      <c r="BM1145" s="3"/>
      <c r="BN1145" s="3"/>
      <c r="BO1145" s="3"/>
      <c r="BP1145" s="3"/>
      <c r="BQ1145" s="3"/>
      <c r="BR1145" s="3"/>
      <c r="BS1145" s="3"/>
      <c r="BT1145" s="3"/>
      <c r="BU1145" s="3"/>
      <c r="BV1145" s="3"/>
      <c r="BW1145" s="3"/>
      <c r="BX1145" s="3"/>
      <c r="BY1145" s="3"/>
      <c r="BZ1145" s="3"/>
      <c r="CA1145" s="3"/>
      <c r="CB1145" s="3"/>
      <c r="CC1145" s="3"/>
      <c r="CD1145" s="3"/>
      <c r="CE1145" s="3"/>
      <c r="CF1145" s="3"/>
      <c r="CG1145" s="3"/>
      <c r="CH1145" s="3"/>
      <c r="CI1145" s="3"/>
      <c r="CJ1145" s="3"/>
      <c r="CK1145" s="3"/>
      <c r="CL1145" s="3"/>
      <c r="CM1145" s="3"/>
      <c r="CN1145" s="3"/>
    </row>
    <row r="1146" spans="1:92" x14ac:dyDescent="0.3">
      <c r="A1146" s="13"/>
      <c r="B1146" s="3"/>
      <c r="C1146" s="3"/>
      <c r="D1146" s="3"/>
      <c r="E1146" s="3"/>
      <c r="F1146" s="3"/>
      <c r="G1146" s="3"/>
      <c r="H1146" s="3"/>
      <c r="I1146" s="3"/>
      <c r="J1146" s="1"/>
      <c r="K1146" s="3"/>
      <c r="L1146" s="3"/>
      <c r="M1146" s="3"/>
      <c r="N1146" s="3"/>
      <c r="O1146" s="3"/>
      <c r="P1146" s="3"/>
      <c r="Q1146" s="3"/>
      <c r="R1146" s="3"/>
      <c r="S1146" s="3"/>
      <c r="T1146" s="3"/>
      <c r="U1146" s="3"/>
      <c r="V1146" s="3"/>
      <c r="W1146" s="3"/>
      <c r="X1146" s="3"/>
      <c r="Y1146" s="3"/>
      <c r="Z1146" s="3"/>
      <c r="AA1146" s="3"/>
      <c r="AB1146" s="3"/>
      <c r="AC1146" s="3"/>
      <c r="AD1146" s="3"/>
      <c r="AE1146" s="3"/>
      <c r="AF1146" s="3"/>
      <c r="AG1146" s="3"/>
      <c r="AH1146" s="3"/>
      <c r="AI1146" s="3"/>
      <c r="AJ1146" s="3"/>
      <c r="AK1146" s="3"/>
      <c r="AL1146" s="3"/>
      <c r="AM1146" s="3"/>
      <c r="AN1146" s="3"/>
      <c r="AO1146" s="3"/>
      <c r="AP1146" s="3"/>
      <c r="AQ1146" s="3"/>
      <c r="AR1146" s="3"/>
      <c r="AS1146" s="3"/>
      <c r="AT1146" s="3"/>
      <c r="AU1146" s="3"/>
      <c r="AV1146" s="3"/>
      <c r="AW1146" s="3"/>
      <c r="AX1146" s="3"/>
      <c r="AY1146" s="3"/>
      <c r="AZ1146" s="3"/>
      <c r="BA1146" s="3"/>
      <c r="BB1146" s="3"/>
      <c r="BC1146" s="3"/>
      <c r="BD1146" s="3"/>
      <c r="BE1146" s="3"/>
      <c r="BF1146" s="3"/>
      <c r="BG1146" s="3"/>
      <c r="BH1146" s="3"/>
      <c r="BI1146" s="3"/>
      <c r="BJ1146" s="3"/>
      <c r="BK1146" s="3"/>
      <c r="BL1146" s="3"/>
      <c r="BM1146" s="3"/>
      <c r="BN1146" s="3"/>
      <c r="BO1146" s="3"/>
      <c r="BP1146" s="3"/>
      <c r="BQ1146" s="3"/>
      <c r="BR1146" s="3"/>
      <c r="BS1146" s="3"/>
      <c r="BT1146" s="3"/>
      <c r="BU1146" s="3"/>
      <c r="BV1146" s="3"/>
      <c r="BW1146" s="3"/>
      <c r="BX1146" s="3"/>
      <c r="BY1146" s="3"/>
      <c r="BZ1146" s="3"/>
      <c r="CA1146" s="3"/>
      <c r="CB1146" s="3"/>
      <c r="CC1146" s="3"/>
      <c r="CD1146" s="3"/>
      <c r="CE1146" s="3"/>
      <c r="CF1146" s="3"/>
      <c r="CG1146" s="3"/>
      <c r="CH1146" s="3"/>
      <c r="CI1146" s="3"/>
      <c r="CJ1146" s="3"/>
      <c r="CK1146" s="3"/>
      <c r="CL1146" s="3"/>
      <c r="CM1146" s="3"/>
      <c r="CN1146" s="3"/>
    </row>
    <row r="1147" spans="1:92" x14ac:dyDescent="0.3">
      <c r="A1147" s="13"/>
      <c r="B1147" s="3"/>
      <c r="C1147" s="3"/>
      <c r="D1147" s="3"/>
      <c r="E1147" s="3"/>
      <c r="F1147" s="3"/>
      <c r="G1147" s="3"/>
      <c r="H1147" s="3"/>
      <c r="I1147" s="3"/>
      <c r="J1147" s="1"/>
      <c r="K1147" s="3"/>
      <c r="L1147" s="3"/>
      <c r="M1147" s="3"/>
      <c r="N1147" s="3"/>
      <c r="O1147" s="3"/>
      <c r="P1147" s="3"/>
      <c r="Q1147" s="3"/>
      <c r="R1147" s="3"/>
      <c r="S1147" s="3"/>
      <c r="T1147" s="3"/>
      <c r="U1147" s="3"/>
      <c r="V1147" s="3"/>
      <c r="W1147" s="3"/>
      <c r="X1147" s="3"/>
      <c r="Y1147" s="3"/>
      <c r="Z1147" s="3"/>
      <c r="AA1147" s="3"/>
      <c r="AB1147" s="3"/>
      <c r="AC1147" s="3"/>
      <c r="AD1147" s="3"/>
      <c r="AE1147" s="3"/>
      <c r="AF1147" s="3"/>
      <c r="AG1147" s="3"/>
      <c r="AH1147" s="3"/>
      <c r="AI1147" s="3"/>
      <c r="AJ1147" s="3"/>
      <c r="AK1147" s="3"/>
      <c r="AL1147" s="3"/>
      <c r="AM1147" s="3"/>
      <c r="AN1147" s="3"/>
      <c r="AO1147" s="3"/>
      <c r="AP1147" s="3"/>
      <c r="AQ1147" s="3"/>
      <c r="AR1147" s="3"/>
      <c r="AS1147" s="3"/>
      <c r="AT1147" s="3"/>
      <c r="AU1147" s="3"/>
      <c r="AV1147" s="3"/>
      <c r="AW1147" s="3"/>
      <c r="AX1147" s="3"/>
      <c r="AY1147" s="3"/>
      <c r="AZ1147" s="3"/>
      <c r="BA1147" s="3"/>
      <c r="BB1147" s="3"/>
      <c r="BC1147" s="3"/>
      <c r="BD1147" s="3"/>
      <c r="BE1147" s="3"/>
      <c r="BF1147" s="3"/>
      <c r="BG1147" s="3"/>
      <c r="BH1147" s="3"/>
      <c r="BI1147" s="3"/>
      <c r="BJ1147" s="3"/>
      <c r="BK1147" s="3"/>
      <c r="BL1147" s="3"/>
      <c r="BM1147" s="3"/>
      <c r="BN1147" s="3"/>
      <c r="BO1147" s="3"/>
      <c r="BP1147" s="3"/>
      <c r="BQ1147" s="3"/>
      <c r="BR1147" s="3"/>
      <c r="BS1147" s="3"/>
      <c r="BT1147" s="3"/>
      <c r="BU1147" s="3"/>
      <c r="BV1147" s="3"/>
      <c r="BW1147" s="3"/>
      <c r="BX1147" s="3"/>
      <c r="BY1147" s="3"/>
      <c r="BZ1147" s="3"/>
      <c r="CA1147" s="3"/>
      <c r="CB1147" s="3"/>
      <c r="CC1147" s="3"/>
      <c r="CD1147" s="3"/>
      <c r="CE1147" s="3"/>
      <c r="CF1147" s="3"/>
      <c r="CG1147" s="3"/>
      <c r="CH1147" s="3"/>
      <c r="CI1147" s="3"/>
      <c r="CJ1147" s="3"/>
      <c r="CK1147" s="3"/>
      <c r="CL1147" s="3"/>
      <c r="CM1147" s="3"/>
      <c r="CN1147" s="3"/>
    </row>
    <row r="1148" spans="1:92" x14ac:dyDescent="0.3">
      <c r="A1148" s="13"/>
      <c r="B1148" s="3"/>
      <c r="C1148" s="3"/>
      <c r="D1148" s="3"/>
      <c r="E1148" s="3"/>
      <c r="F1148" s="3"/>
      <c r="G1148" s="3"/>
      <c r="H1148" s="3"/>
      <c r="I1148" s="3"/>
      <c r="J1148" s="1"/>
      <c r="K1148" s="3"/>
      <c r="L1148" s="3"/>
      <c r="M1148" s="3"/>
      <c r="N1148" s="3"/>
      <c r="O1148" s="3"/>
      <c r="P1148" s="3"/>
      <c r="Q1148" s="3"/>
      <c r="R1148" s="3"/>
      <c r="S1148" s="3"/>
      <c r="T1148" s="3"/>
      <c r="U1148" s="3"/>
      <c r="V1148" s="3"/>
      <c r="W1148" s="3"/>
      <c r="X1148" s="3"/>
      <c r="Y1148" s="3"/>
      <c r="Z1148" s="3"/>
      <c r="AA1148" s="3"/>
      <c r="AB1148" s="3"/>
      <c r="AC1148" s="3"/>
      <c r="AD1148" s="3"/>
      <c r="AE1148" s="3"/>
      <c r="AF1148" s="3"/>
      <c r="AG1148" s="3"/>
      <c r="AH1148" s="3"/>
      <c r="AI1148" s="3"/>
      <c r="AJ1148" s="3"/>
      <c r="AK1148" s="3"/>
      <c r="AL1148" s="3"/>
      <c r="AM1148" s="3"/>
      <c r="AN1148" s="3"/>
      <c r="AO1148" s="3"/>
      <c r="AP1148" s="3"/>
      <c r="AQ1148" s="3"/>
      <c r="AR1148" s="3"/>
      <c r="AS1148" s="3"/>
      <c r="AT1148" s="3"/>
      <c r="AU1148" s="3"/>
      <c r="AV1148" s="3"/>
      <c r="AW1148" s="3"/>
      <c r="AX1148" s="3"/>
      <c r="AY1148" s="3"/>
      <c r="AZ1148" s="3"/>
      <c r="BA1148" s="3"/>
      <c r="BB1148" s="3"/>
      <c r="BC1148" s="3"/>
      <c r="BD1148" s="3"/>
      <c r="BE1148" s="3"/>
      <c r="BF1148" s="3"/>
      <c r="BG1148" s="3"/>
      <c r="BH1148" s="3"/>
      <c r="BI1148" s="3"/>
      <c r="BJ1148" s="3"/>
      <c r="BK1148" s="3"/>
      <c r="BL1148" s="3"/>
      <c r="BM1148" s="3"/>
      <c r="BN1148" s="3"/>
      <c r="BO1148" s="3"/>
      <c r="BP1148" s="3"/>
      <c r="BQ1148" s="3"/>
      <c r="BR1148" s="3"/>
      <c r="BS1148" s="3"/>
      <c r="BT1148" s="3"/>
      <c r="BU1148" s="3"/>
      <c r="BV1148" s="3"/>
      <c r="BW1148" s="3"/>
      <c r="BX1148" s="3"/>
      <c r="BY1148" s="3"/>
      <c r="BZ1148" s="3"/>
      <c r="CA1148" s="3"/>
      <c r="CB1148" s="3"/>
      <c r="CC1148" s="3"/>
      <c r="CD1148" s="3"/>
      <c r="CE1148" s="3"/>
      <c r="CF1148" s="3"/>
      <c r="CG1148" s="3"/>
      <c r="CH1148" s="3"/>
      <c r="CI1148" s="3"/>
      <c r="CJ1148" s="3"/>
      <c r="CK1148" s="3"/>
      <c r="CL1148" s="3"/>
      <c r="CM1148" s="3"/>
      <c r="CN1148" s="3"/>
    </row>
    <row r="1149" spans="1:92" x14ac:dyDescent="0.3">
      <c r="A1149" s="13"/>
      <c r="B1149" s="3"/>
      <c r="C1149" s="3"/>
      <c r="D1149" s="3"/>
      <c r="E1149" s="3"/>
      <c r="F1149" s="3"/>
      <c r="G1149" s="3"/>
      <c r="H1149" s="3"/>
      <c r="I1149" s="3"/>
      <c r="J1149" s="1"/>
      <c r="K1149" s="3"/>
      <c r="L1149" s="3"/>
      <c r="M1149" s="3"/>
      <c r="N1149" s="3"/>
      <c r="O1149" s="3"/>
      <c r="P1149" s="3"/>
      <c r="Q1149" s="3"/>
      <c r="R1149" s="3"/>
      <c r="S1149" s="3"/>
      <c r="T1149" s="3"/>
      <c r="U1149" s="3"/>
      <c r="V1149" s="3"/>
      <c r="W1149" s="3"/>
      <c r="X1149" s="3"/>
      <c r="Y1149" s="3"/>
      <c r="Z1149" s="3"/>
      <c r="AA1149" s="3"/>
      <c r="AB1149" s="3"/>
      <c r="AC1149" s="3"/>
      <c r="AD1149" s="3"/>
      <c r="AE1149" s="3"/>
      <c r="AF1149" s="3"/>
      <c r="AG1149" s="3"/>
      <c r="AH1149" s="3"/>
      <c r="AI1149" s="3"/>
      <c r="AJ1149" s="3"/>
      <c r="AK1149" s="3"/>
      <c r="AL1149" s="3"/>
      <c r="AM1149" s="3"/>
      <c r="AN1149" s="3"/>
      <c r="AO1149" s="3"/>
      <c r="AP1149" s="3"/>
      <c r="AQ1149" s="3"/>
      <c r="AR1149" s="3"/>
      <c r="AS1149" s="3"/>
      <c r="AT1149" s="3"/>
      <c r="AU1149" s="3"/>
      <c r="AV1149" s="3"/>
      <c r="AW1149" s="3"/>
      <c r="AX1149" s="3"/>
      <c r="AY1149" s="3"/>
      <c r="AZ1149" s="3"/>
      <c r="BA1149" s="3"/>
      <c r="BB1149" s="3"/>
      <c r="BC1149" s="3"/>
      <c r="BD1149" s="3"/>
      <c r="BE1149" s="3"/>
      <c r="BF1149" s="3"/>
      <c r="BG1149" s="3"/>
      <c r="BH1149" s="3"/>
      <c r="BI1149" s="3"/>
      <c r="BJ1149" s="3"/>
      <c r="BK1149" s="3"/>
      <c r="BL1149" s="3"/>
      <c r="BM1149" s="3"/>
      <c r="BN1149" s="3"/>
      <c r="BO1149" s="3"/>
      <c r="BP1149" s="3"/>
      <c r="BQ1149" s="3"/>
      <c r="BR1149" s="3"/>
      <c r="BS1149" s="3"/>
      <c r="BT1149" s="3"/>
      <c r="BU1149" s="3"/>
      <c r="BV1149" s="3"/>
      <c r="BW1149" s="3"/>
      <c r="BX1149" s="3"/>
      <c r="BY1149" s="3"/>
      <c r="BZ1149" s="3"/>
      <c r="CA1149" s="3"/>
      <c r="CB1149" s="3"/>
      <c r="CC1149" s="3"/>
      <c r="CD1149" s="3"/>
      <c r="CE1149" s="3"/>
      <c r="CF1149" s="3"/>
      <c r="CG1149" s="3"/>
      <c r="CH1149" s="3"/>
      <c r="CI1149" s="3"/>
      <c r="CJ1149" s="3"/>
      <c r="CK1149" s="3"/>
      <c r="CL1149" s="3"/>
      <c r="CM1149" s="3"/>
      <c r="CN1149" s="3"/>
    </row>
    <row r="1150" spans="1:92" x14ac:dyDescent="0.3">
      <c r="A1150" s="13"/>
      <c r="B1150" s="3"/>
      <c r="C1150" s="3"/>
      <c r="D1150" s="3"/>
      <c r="E1150" s="3"/>
      <c r="F1150" s="3"/>
      <c r="G1150" s="3"/>
      <c r="H1150" s="3"/>
      <c r="I1150" s="3"/>
      <c r="J1150" s="1"/>
      <c r="K1150" s="3"/>
      <c r="L1150" s="3"/>
      <c r="M1150" s="3"/>
      <c r="N1150" s="3"/>
      <c r="O1150" s="3"/>
      <c r="P1150" s="3"/>
      <c r="Q1150" s="3"/>
      <c r="R1150" s="3"/>
      <c r="S1150" s="3"/>
      <c r="T1150" s="3"/>
      <c r="U1150" s="3"/>
      <c r="V1150" s="3"/>
      <c r="W1150" s="3"/>
      <c r="X1150" s="3"/>
      <c r="Y1150" s="3"/>
      <c r="Z1150" s="3"/>
      <c r="AA1150" s="3"/>
      <c r="AB1150" s="3"/>
      <c r="AC1150" s="3"/>
      <c r="AD1150" s="3"/>
      <c r="AE1150" s="3"/>
      <c r="AF1150" s="3"/>
      <c r="AG1150" s="3"/>
      <c r="AH1150" s="3"/>
      <c r="AI1150" s="3"/>
      <c r="AJ1150" s="3"/>
      <c r="AK1150" s="3"/>
      <c r="AL1150" s="3"/>
      <c r="AM1150" s="3"/>
      <c r="AN1150" s="3"/>
      <c r="AO1150" s="3"/>
      <c r="AP1150" s="3"/>
      <c r="AQ1150" s="3"/>
      <c r="AR1150" s="3"/>
      <c r="AS1150" s="3"/>
      <c r="AT1150" s="3"/>
      <c r="AU1150" s="3"/>
      <c r="AV1150" s="3"/>
      <c r="AW1150" s="3"/>
      <c r="AX1150" s="3"/>
      <c r="AY1150" s="3"/>
      <c r="AZ1150" s="3"/>
      <c r="BA1150" s="3"/>
      <c r="BB1150" s="3"/>
      <c r="BC1150" s="3"/>
      <c r="BD1150" s="3"/>
      <c r="BE1150" s="3"/>
      <c r="BF1150" s="3"/>
      <c r="BG1150" s="3"/>
      <c r="BH1150" s="3"/>
      <c r="BI1150" s="3"/>
      <c r="BJ1150" s="3"/>
      <c r="BK1150" s="3"/>
      <c r="BL1150" s="3"/>
      <c r="BM1150" s="3"/>
      <c r="BN1150" s="3"/>
      <c r="BO1150" s="3"/>
      <c r="BP1150" s="3"/>
      <c r="BQ1150" s="3"/>
      <c r="BR1150" s="3"/>
      <c r="BS1150" s="3"/>
      <c r="BT1150" s="3"/>
      <c r="BU1150" s="3"/>
      <c r="BV1150" s="3"/>
      <c r="BW1150" s="3"/>
      <c r="BX1150" s="3"/>
      <c r="BY1150" s="3"/>
      <c r="BZ1150" s="3"/>
      <c r="CA1150" s="3"/>
      <c r="CB1150" s="3"/>
      <c r="CC1150" s="3"/>
      <c r="CD1150" s="3"/>
      <c r="CE1150" s="3"/>
      <c r="CF1150" s="3"/>
      <c r="CG1150" s="3"/>
      <c r="CH1150" s="3"/>
      <c r="CI1150" s="3"/>
      <c r="CJ1150" s="3"/>
      <c r="CK1150" s="3"/>
      <c r="CL1150" s="3"/>
      <c r="CM1150" s="3"/>
      <c r="CN1150" s="3"/>
    </row>
    <row r="1151" spans="1:92" x14ac:dyDescent="0.3">
      <c r="A1151" s="13"/>
      <c r="B1151" s="3"/>
      <c r="C1151" s="3"/>
      <c r="D1151" s="3"/>
      <c r="E1151" s="3"/>
      <c r="F1151" s="3"/>
      <c r="G1151" s="3"/>
      <c r="H1151" s="3"/>
      <c r="I1151" s="3"/>
      <c r="J1151" s="1"/>
      <c r="K1151" s="3"/>
      <c r="L1151" s="3"/>
      <c r="M1151" s="3"/>
      <c r="N1151" s="3"/>
      <c r="O1151" s="3"/>
      <c r="P1151" s="3"/>
      <c r="Q1151" s="3"/>
      <c r="R1151" s="3"/>
      <c r="S1151" s="3"/>
      <c r="T1151" s="3"/>
      <c r="U1151" s="3"/>
      <c r="V1151" s="3"/>
      <c r="W1151" s="3"/>
      <c r="X1151" s="3"/>
      <c r="Y1151" s="3"/>
      <c r="Z1151" s="3"/>
      <c r="AA1151" s="3"/>
      <c r="AB1151" s="3"/>
      <c r="AC1151" s="3"/>
      <c r="AD1151" s="3"/>
      <c r="AE1151" s="3"/>
      <c r="AF1151" s="3"/>
      <c r="AG1151" s="3"/>
      <c r="AH1151" s="3"/>
      <c r="AI1151" s="3"/>
      <c r="AJ1151" s="3"/>
      <c r="AK1151" s="3"/>
      <c r="AL1151" s="3"/>
      <c r="AM1151" s="3"/>
      <c r="AN1151" s="3"/>
      <c r="AO1151" s="3"/>
      <c r="AP1151" s="3"/>
      <c r="AQ1151" s="3"/>
      <c r="AR1151" s="3"/>
      <c r="AS1151" s="3"/>
      <c r="AT1151" s="3"/>
      <c r="AU1151" s="3"/>
      <c r="AV1151" s="3"/>
      <c r="AW1151" s="3"/>
      <c r="AX1151" s="3"/>
      <c r="AY1151" s="3"/>
      <c r="AZ1151" s="3"/>
      <c r="BA1151" s="3"/>
      <c r="BB1151" s="3"/>
      <c r="BC1151" s="3"/>
      <c r="BD1151" s="3"/>
      <c r="BE1151" s="3"/>
      <c r="BF1151" s="3"/>
      <c r="BG1151" s="3"/>
      <c r="BH1151" s="3"/>
      <c r="BI1151" s="3"/>
      <c r="BJ1151" s="3"/>
      <c r="BK1151" s="3"/>
      <c r="BL1151" s="3"/>
      <c r="BM1151" s="3"/>
      <c r="BN1151" s="3"/>
      <c r="BO1151" s="3"/>
      <c r="BP1151" s="3"/>
      <c r="BQ1151" s="3"/>
      <c r="BR1151" s="3"/>
      <c r="BS1151" s="3"/>
      <c r="BT1151" s="3"/>
      <c r="BU1151" s="3"/>
      <c r="BV1151" s="3"/>
      <c r="BW1151" s="3"/>
      <c r="BX1151" s="3"/>
      <c r="BY1151" s="3"/>
      <c r="BZ1151" s="3"/>
      <c r="CA1151" s="3"/>
      <c r="CB1151" s="3"/>
      <c r="CC1151" s="3"/>
      <c r="CD1151" s="3"/>
      <c r="CE1151" s="3"/>
      <c r="CF1151" s="3"/>
      <c r="CG1151" s="3"/>
      <c r="CH1151" s="3"/>
      <c r="CI1151" s="3"/>
      <c r="CJ1151" s="3"/>
      <c r="CK1151" s="3"/>
      <c r="CL1151" s="3"/>
      <c r="CM1151" s="3"/>
      <c r="CN1151" s="3"/>
    </row>
    <row r="1152" spans="1:92" x14ac:dyDescent="0.3">
      <c r="A1152" s="13"/>
      <c r="B1152" s="3"/>
      <c r="C1152" s="3"/>
      <c r="D1152" s="3"/>
      <c r="E1152" s="3"/>
      <c r="F1152" s="3"/>
      <c r="G1152" s="3"/>
      <c r="H1152" s="3"/>
      <c r="I1152" s="3"/>
      <c r="J1152" s="1"/>
      <c r="K1152" s="3"/>
      <c r="L1152" s="3"/>
      <c r="M1152" s="3"/>
      <c r="N1152" s="3"/>
      <c r="O1152" s="3"/>
      <c r="P1152" s="3"/>
      <c r="Q1152" s="3"/>
      <c r="R1152" s="3"/>
      <c r="S1152" s="3"/>
      <c r="T1152" s="3"/>
      <c r="U1152" s="3"/>
      <c r="V1152" s="3"/>
      <c r="W1152" s="3"/>
      <c r="X1152" s="3"/>
      <c r="Y1152" s="3"/>
      <c r="Z1152" s="3"/>
      <c r="AA1152" s="3"/>
      <c r="AB1152" s="3"/>
      <c r="AC1152" s="3"/>
      <c r="AD1152" s="3"/>
      <c r="AE1152" s="3"/>
      <c r="AF1152" s="3"/>
      <c r="AG1152" s="3"/>
      <c r="AH1152" s="3"/>
      <c r="AI1152" s="3"/>
      <c r="AJ1152" s="3"/>
      <c r="AK1152" s="3"/>
      <c r="AL1152" s="3"/>
      <c r="AM1152" s="3"/>
      <c r="AN1152" s="3"/>
      <c r="AO1152" s="3"/>
      <c r="AP1152" s="3"/>
      <c r="AQ1152" s="3"/>
      <c r="AR1152" s="3"/>
      <c r="AS1152" s="3"/>
      <c r="AT1152" s="3"/>
      <c r="AU1152" s="3"/>
      <c r="AV1152" s="3"/>
      <c r="AW1152" s="3"/>
      <c r="AX1152" s="3"/>
      <c r="AY1152" s="3"/>
      <c r="AZ1152" s="3"/>
      <c r="BA1152" s="3"/>
      <c r="BB1152" s="3"/>
      <c r="BC1152" s="3"/>
      <c r="BD1152" s="3"/>
      <c r="BE1152" s="3"/>
      <c r="BF1152" s="3"/>
      <c r="BG1152" s="3"/>
      <c r="BH1152" s="3"/>
      <c r="BI1152" s="3"/>
      <c r="BJ1152" s="3"/>
      <c r="BK1152" s="3"/>
      <c r="BL1152" s="3"/>
      <c r="BM1152" s="3"/>
      <c r="BN1152" s="3"/>
      <c r="BO1152" s="3"/>
      <c r="BP1152" s="3"/>
      <c r="BQ1152" s="3"/>
      <c r="BR1152" s="3"/>
      <c r="BS1152" s="3"/>
      <c r="BT1152" s="3"/>
      <c r="BU1152" s="3"/>
      <c r="BV1152" s="3"/>
      <c r="BW1152" s="3"/>
      <c r="BX1152" s="3"/>
      <c r="BY1152" s="3"/>
      <c r="BZ1152" s="3"/>
      <c r="CA1152" s="3"/>
      <c r="CB1152" s="3"/>
      <c r="CC1152" s="3"/>
      <c r="CD1152" s="3"/>
      <c r="CE1152" s="3"/>
      <c r="CF1152" s="3"/>
      <c r="CG1152" s="3"/>
      <c r="CH1152" s="3"/>
      <c r="CI1152" s="3"/>
      <c r="CJ1152" s="3"/>
      <c r="CK1152" s="3"/>
      <c r="CL1152" s="3"/>
      <c r="CM1152" s="3"/>
      <c r="CN1152" s="3"/>
    </row>
    <row r="1153" spans="1:92" x14ac:dyDescent="0.3">
      <c r="A1153" s="13"/>
      <c r="B1153" s="3"/>
      <c r="C1153" s="3"/>
      <c r="D1153" s="3"/>
      <c r="E1153" s="3"/>
      <c r="F1153" s="3"/>
      <c r="G1153" s="3"/>
      <c r="H1153" s="3"/>
      <c r="I1153" s="3"/>
      <c r="J1153" s="1"/>
      <c r="K1153" s="3"/>
      <c r="L1153" s="3"/>
      <c r="M1153" s="3"/>
      <c r="N1153" s="3"/>
      <c r="O1153" s="3"/>
      <c r="P1153" s="3"/>
      <c r="Q1153" s="3"/>
      <c r="R1153" s="3"/>
      <c r="S1153" s="3"/>
      <c r="T1153" s="3"/>
      <c r="U1153" s="3"/>
      <c r="V1153" s="3"/>
      <c r="W1153" s="3"/>
      <c r="X1153" s="3"/>
      <c r="Y1153" s="3"/>
      <c r="Z1153" s="3"/>
      <c r="AA1153" s="3"/>
      <c r="AB1153" s="3"/>
      <c r="AC1153" s="3"/>
      <c r="AD1153" s="3"/>
      <c r="AE1153" s="3"/>
      <c r="AF1153" s="3"/>
      <c r="AG1153" s="3"/>
      <c r="AH1153" s="3"/>
      <c r="AI1153" s="3"/>
      <c r="AJ1153" s="3"/>
      <c r="AK1153" s="3"/>
      <c r="AL1153" s="3"/>
      <c r="AM1153" s="3"/>
      <c r="AN1153" s="3"/>
      <c r="AO1153" s="3"/>
      <c r="AP1153" s="3"/>
      <c r="AQ1153" s="3"/>
      <c r="AR1153" s="3"/>
      <c r="AS1153" s="3"/>
      <c r="AT1153" s="3"/>
      <c r="AU1153" s="3"/>
      <c r="AV1153" s="3"/>
      <c r="AW1153" s="3"/>
      <c r="AX1153" s="3"/>
      <c r="AY1153" s="3"/>
      <c r="AZ1153" s="3"/>
      <c r="BA1153" s="3"/>
      <c r="BB1153" s="3"/>
      <c r="BC1153" s="3"/>
      <c r="BD1153" s="3"/>
      <c r="BE1153" s="3"/>
      <c r="BF1153" s="3"/>
      <c r="BG1153" s="3"/>
      <c r="BH1153" s="3"/>
      <c r="BI1153" s="3"/>
      <c r="BJ1153" s="3"/>
      <c r="BK1153" s="3"/>
      <c r="BL1153" s="3"/>
      <c r="BM1153" s="3"/>
      <c r="BN1153" s="3"/>
      <c r="BO1153" s="3"/>
      <c r="BP1153" s="3"/>
      <c r="BQ1153" s="3"/>
      <c r="BR1153" s="3"/>
      <c r="BS1153" s="3"/>
      <c r="BT1153" s="3"/>
      <c r="BU1153" s="3"/>
      <c r="BV1153" s="3"/>
      <c r="BW1153" s="3"/>
      <c r="BX1153" s="3"/>
      <c r="BY1153" s="3"/>
      <c r="BZ1153" s="3"/>
      <c r="CA1153" s="3"/>
      <c r="CB1153" s="3"/>
      <c r="CC1153" s="3"/>
      <c r="CD1153" s="3"/>
      <c r="CE1153" s="3"/>
      <c r="CF1153" s="3"/>
      <c r="CG1153" s="3"/>
      <c r="CH1153" s="3"/>
      <c r="CI1153" s="3"/>
      <c r="CJ1153" s="3"/>
      <c r="CK1153" s="3"/>
      <c r="CL1153" s="3"/>
      <c r="CM1153" s="3"/>
      <c r="CN1153" s="3"/>
    </row>
    <row r="1154" spans="1:92" x14ac:dyDescent="0.3">
      <c r="A1154" s="13"/>
      <c r="B1154" s="3"/>
      <c r="C1154" s="3"/>
      <c r="D1154" s="3"/>
      <c r="E1154" s="3"/>
      <c r="F1154" s="3"/>
      <c r="G1154" s="3"/>
      <c r="H1154" s="3"/>
      <c r="I1154" s="3"/>
      <c r="J1154" s="1"/>
      <c r="K1154" s="3"/>
      <c r="L1154" s="3"/>
      <c r="M1154" s="3"/>
      <c r="N1154" s="3"/>
      <c r="O1154" s="3"/>
      <c r="P1154" s="3"/>
      <c r="Q1154" s="3"/>
      <c r="R1154" s="3"/>
      <c r="S1154" s="3"/>
      <c r="T1154" s="3"/>
      <c r="U1154" s="3"/>
      <c r="V1154" s="3"/>
      <c r="W1154" s="3"/>
      <c r="X1154" s="3"/>
      <c r="Y1154" s="3"/>
      <c r="Z1154" s="3"/>
      <c r="AA1154" s="3"/>
      <c r="AB1154" s="3"/>
      <c r="AC1154" s="3"/>
      <c r="AD1154" s="3"/>
      <c r="AE1154" s="3"/>
      <c r="AF1154" s="3"/>
      <c r="AG1154" s="3"/>
      <c r="AH1154" s="3"/>
      <c r="AI1154" s="3"/>
      <c r="AJ1154" s="3"/>
      <c r="AK1154" s="3"/>
      <c r="AL1154" s="3"/>
      <c r="AM1154" s="3"/>
      <c r="AN1154" s="3"/>
      <c r="AO1154" s="3"/>
      <c r="AP1154" s="3"/>
      <c r="AQ1154" s="3"/>
      <c r="AR1154" s="3"/>
      <c r="AS1154" s="3"/>
      <c r="AT1154" s="3"/>
      <c r="AU1154" s="3"/>
      <c r="AV1154" s="3"/>
      <c r="AW1154" s="3"/>
      <c r="AX1154" s="3"/>
      <c r="AY1154" s="3"/>
      <c r="AZ1154" s="3"/>
      <c r="BA1154" s="3"/>
      <c r="BB1154" s="3"/>
      <c r="BC1154" s="3"/>
      <c r="BD1154" s="3"/>
      <c r="BE1154" s="3"/>
      <c r="BF1154" s="3"/>
      <c r="BG1154" s="3"/>
      <c r="BH1154" s="3"/>
      <c r="BI1154" s="3"/>
      <c r="BJ1154" s="3"/>
      <c r="BK1154" s="3"/>
      <c r="BL1154" s="3"/>
      <c r="BM1154" s="3"/>
      <c r="BN1154" s="3"/>
      <c r="BO1154" s="3"/>
      <c r="BP1154" s="3"/>
      <c r="BQ1154" s="3"/>
      <c r="BR1154" s="3"/>
      <c r="BS1154" s="3"/>
      <c r="BT1154" s="3"/>
      <c r="BU1154" s="3"/>
      <c r="BV1154" s="3"/>
      <c r="BW1154" s="3"/>
      <c r="BX1154" s="3"/>
      <c r="BY1154" s="3"/>
      <c r="BZ1154" s="3"/>
      <c r="CA1154" s="3"/>
      <c r="CB1154" s="3"/>
      <c r="CC1154" s="3"/>
      <c r="CD1154" s="3"/>
      <c r="CE1154" s="3"/>
      <c r="CF1154" s="3"/>
      <c r="CG1154" s="3"/>
      <c r="CH1154" s="3"/>
      <c r="CI1154" s="3"/>
      <c r="CJ1154" s="3"/>
      <c r="CK1154" s="3"/>
      <c r="CL1154" s="3"/>
      <c r="CM1154" s="3"/>
      <c r="CN1154" s="3"/>
    </row>
    <row r="1155" spans="1:92" x14ac:dyDescent="0.3">
      <c r="A1155" s="13"/>
      <c r="B1155" s="3"/>
      <c r="C1155" s="3"/>
      <c r="D1155" s="3"/>
      <c r="E1155" s="3"/>
      <c r="F1155" s="3"/>
      <c r="G1155" s="3"/>
      <c r="H1155" s="3"/>
      <c r="I1155" s="3"/>
      <c r="J1155" s="1"/>
      <c r="K1155" s="3"/>
      <c r="L1155" s="3"/>
      <c r="M1155" s="3"/>
      <c r="N1155" s="3"/>
      <c r="O1155" s="3"/>
      <c r="P1155" s="3"/>
      <c r="Q1155" s="3"/>
      <c r="R1155" s="3"/>
      <c r="S1155" s="3"/>
      <c r="T1155" s="3"/>
      <c r="U1155" s="3"/>
      <c r="V1155" s="3"/>
      <c r="W1155" s="3"/>
      <c r="X1155" s="3"/>
      <c r="Y1155" s="3"/>
      <c r="Z1155" s="3"/>
      <c r="AA1155" s="3"/>
      <c r="AB1155" s="3"/>
      <c r="AC1155" s="3"/>
      <c r="AD1155" s="3"/>
      <c r="AE1155" s="3"/>
      <c r="AF1155" s="3"/>
      <c r="AG1155" s="3"/>
      <c r="AH1155" s="3"/>
      <c r="AI1155" s="3"/>
      <c r="AJ1155" s="3"/>
      <c r="AK1155" s="3"/>
      <c r="AL1155" s="3"/>
      <c r="AM1155" s="3"/>
      <c r="AN1155" s="3"/>
      <c r="AO1155" s="3"/>
      <c r="AP1155" s="3"/>
      <c r="AQ1155" s="3"/>
      <c r="AR1155" s="3"/>
      <c r="AS1155" s="3"/>
      <c r="AT1155" s="3"/>
      <c r="AU1155" s="3"/>
      <c r="AV1155" s="3"/>
      <c r="AW1155" s="3"/>
      <c r="AX1155" s="3"/>
      <c r="AY1155" s="3"/>
      <c r="AZ1155" s="3"/>
      <c r="BA1155" s="3"/>
      <c r="BB1155" s="3"/>
      <c r="BC1155" s="3"/>
      <c r="BD1155" s="3"/>
      <c r="BE1155" s="3"/>
      <c r="BF1155" s="3"/>
      <c r="BG1155" s="3"/>
      <c r="BH1155" s="3"/>
      <c r="BI1155" s="3"/>
      <c r="BJ1155" s="3"/>
      <c r="BK1155" s="3"/>
      <c r="BL1155" s="3"/>
      <c r="BM1155" s="3"/>
      <c r="BN1155" s="3"/>
      <c r="BO1155" s="3"/>
      <c r="BP1155" s="3"/>
      <c r="BQ1155" s="3"/>
      <c r="BR1155" s="3"/>
      <c r="BS1155" s="3"/>
      <c r="BT1155" s="3"/>
      <c r="BU1155" s="3"/>
      <c r="BV1155" s="3"/>
      <c r="BW1155" s="3"/>
      <c r="BX1155" s="3"/>
      <c r="BY1155" s="3"/>
      <c r="BZ1155" s="3"/>
      <c r="CA1155" s="3"/>
      <c r="CB1155" s="3"/>
      <c r="CC1155" s="3"/>
      <c r="CD1155" s="3"/>
      <c r="CE1155" s="3"/>
      <c r="CF1155" s="3"/>
      <c r="CG1155" s="3"/>
      <c r="CH1155" s="3"/>
      <c r="CI1155" s="3"/>
      <c r="CJ1155" s="3"/>
      <c r="CK1155" s="3"/>
      <c r="CL1155" s="3"/>
      <c r="CM1155" s="3"/>
      <c r="CN1155" s="3"/>
    </row>
    <row r="1156" spans="1:92" x14ac:dyDescent="0.3">
      <c r="A1156" s="13"/>
      <c r="B1156" s="3"/>
      <c r="C1156" s="3"/>
      <c r="D1156" s="3"/>
      <c r="E1156" s="3"/>
      <c r="F1156" s="3"/>
      <c r="G1156" s="3"/>
      <c r="H1156" s="3"/>
      <c r="I1156" s="3"/>
      <c r="J1156" s="1"/>
      <c r="K1156" s="3"/>
      <c r="L1156" s="3"/>
      <c r="M1156" s="3"/>
      <c r="N1156" s="3"/>
      <c r="O1156" s="3"/>
      <c r="P1156" s="3"/>
      <c r="Q1156" s="3"/>
      <c r="R1156" s="3"/>
      <c r="S1156" s="3"/>
      <c r="T1156" s="3"/>
      <c r="U1156" s="3"/>
      <c r="V1156" s="3"/>
      <c r="W1156" s="3"/>
      <c r="X1156" s="3"/>
      <c r="Y1156" s="3"/>
      <c r="Z1156" s="3"/>
      <c r="AA1156" s="3"/>
      <c r="AB1156" s="3"/>
      <c r="AC1156" s="3"/>
      <c r="AD1156" s="3"/>
      <c r="AE1156" s="3"/>
      <c r="AF1156" s="3"/>
      <c r="AG1156" s="3"/>
      <c r="AH1156" s="3"/>
      <c r="AI1156" s="3"/>
      <c r="AJ1156" s="3"/>
      <c r="AK1156" s="3"/>
      <c r="AL1156" s="3"/>
      <c r="AM1156" s="3"/>
      <c r="AN1156" s="3"/>
      <c r="AO1156" s="3"/>
      <c r="AP1156" s="3"/>
      <c r="AQ1156" s="3"/>
      <c r="AR1156" s="3"/>
      <c r="AS1156" s="3"/>
      <c r="AT1156" s="3"/>
      <c r="AU1156" s="3"/>
      <c r="AV1156" s="3"/>
      <c r="AW1156" s="3"/>
      <c r="AX1156" s="3"/>
      <c r="AY1156" s="3"/>
      <c r="AZ1156" s="3"/>
      <c r="BA1156" s="3"/>
      <c r="BB1156" s="3"/>
      <c r="BC1156" s="3"/>
      <c r="BD1156" s="3"/>
      <c r="BE1156" s="3"/>
      <c r="BF1156" s="3"/>
      <c r="BG1156" s="3"/>
      <c r="BH1156" s="3"/>
      <c r="BI1156" s="3"/>
      <c r="BJ1156" s="3"/>
      <c r="BK1156" s="3"/>
      <c r="BL1156" s="3"/>
      <c r="BM1156" s="3"/>
      <c r="BN1156" s="3"/>
      <c r="BO1156" s="3"/>
      <c r="BP1156" s="3"/>
      <c r="BQ1156" s="3"/>
      <c r="BR1156" s="3"/>
      <c r="BS1156" s="3"/>
      <c r="BT1156" s="3"/>
      <c r="BU1156" s="3"/>
      <c r="BV1156" s="3"/>
      <c r="BW1156" s="3"/>
      <c r="BX1156" s="3"/>
      <c r="BY1156" s="3"/>
      <c r="BZ1156" s="3"/>
      <c r="CA1156" s="3"/>
      <c r="CB1156" s="3"/>
      <c r="CC1156" s="3"/>
      <c r="CD1156" s="3"/>
      <c r="CE1156" s="3"/>
      <c r="CF1156" s="3"/>
      <c r="CG1156" s="3"/>
      <c r="CH1156" s="3"/>
      <c r="CI1156" s="3"/>
      <c r="CJ1156" s="3"/>
      <c r="CK1156" s="3"/>
      <c r="CL1156" s="3"/>
      <c r="CM1156" s="3"/>
      <c r="CN1156" s="3"/>
    </row>
    <row r="1157" spans="1:92" x14ac:dyDescent="0.3">
      <c r="A1157" s="13"/>
      <c r="B1157" s="3"/>
      <c r="C1157" s="3"/>
      <c r="D1157" s="3"/>
      <c r="E1157" s="3"/>
      <c r="F1157" s="3"/>
      <c r="G1157" s="3"/>
      <c r="H1157" s="3"/>
      <c r="I1157" s="3"/>
      <c r="J1157" s="1"/>
      <c r="K1157" s="3"/>
      <c r="L1157" s="3"/>
      <c r="M1157" s="3"/>
      <c r="N1157" s="3"/>
      <c r="O1157" s="3"/>
      <c r="P1157" s="3"/>
      <c r="Q1157" s="3"/>
      <c r="R1157" s="3"/>
      <c r="S1157" s="3"/>
      <c r="T1157" s="3"/>
      <c r="U1157" s="3"/>
      <c r="V1157" s="3"/>
      <c r="W1157" s="3"/>
      <c r="X1157" s="3"/>
      <c r="Y1157" s="3"/>
      <c r="Z1157" s="3"/>
      <c r="AA1157" s="3"/>
      <c r="AB1157" s="3"/>
      <c r="AC1157" s="3"/>
      <c r="AD1157" s="3"/>
      <c r="AE1157" s="3"/>
      <c r="AF1157" s="3"/>
      <c r="AG1157" s="3"/>
      <c r="AH1157" s="3"/>
      <c r="AI1157" s="3"/>
      <c r="AJ1157" s="3"/>
      <c r="AK1157" s="3"/>
      <c r="AL1157" s="3"/>
      <c r="AM1157" s="3"/>
      <c r="AN1157" s="3"/>
      <c r="AO1157" s="3"/>
      <c r="AP1157" s="3"/>
      <c r="AQ1157" s="3"/>
      <c r="AR1157" s="3"/>
      <c r="AS1157" s="3"/>
      <c r="AT1157" s="3"/>
      <c r="AU1157" s="3"/>
      <c r="AV1157" s="3"/>
      <c r="AW1157" s="3"/>
      <c r="AX1157" s="3"/>
      <c r="AY1157" s="3"/>
      <c r="AZ1157" s="3"/>
      <c r="BA1157" s="3"/>
      <c r="BB1157" s="3"/>
      <c r="BC1157" s="3"/>
      <c r="BD1157" s="3"/>
      <c r="BE1157" s="3"/>
      <c r="BF1157" s="3"/>
      <c r="BG1157" s="3"/>
      <c r="BH1157" s="3"/>
      <c r="BI1157" s="3"/>
      <c r="BJ1157" s="3"/>
      <c r="BK1157" s="3"/>
      <c r="BL1157" s="3"/>
      <c r="BM1157" s="3"/>
      <c r="BN1157" s="3"/>
      <c r="BO1157" s="3"/>
      <c r="BP1157" s="3"/>
      <c r="BQ1157" s="3"/>
      <c r="BR1157" s="3"/>
      <c r="BS1157" s="3"/>
      <c r="BT1157" s="3"/>
      <c r="BU1157" s="3"/>
      <c r="BV1157" s="3"/>
      <c r="BW1157" s="3"/>
      <c r="BX1157" s="3"/>
      <c r="BY1157" s="3"/>
      <c r="BZ1157" s="3"/>
      <c r="CA1157" s="3"/>
      <c r="CB1157" s="3"/>
      <c r="CC1157" s="3"/>
      <c r="CD1157" s="3"/>
      <c r="CE1157" s="3"/>
      <c r="CF1157" s="3"/>
      <c r="CG1157" s="3"/>
      <c r="CH1157" s="3"/>
      <c r="CI1157" s="3"/>
      <c r="CJ1157" s="3"/>
      <c r="CK1157" s="3"/>
      <c r="CL1157" s="3"/>
      <c r="CM1157" s="3"/>
      <c r="CN1157" s="3"/>
    </row>
    <row r="1158" spans="1:92" x14ac:dyDescent="0.3">
      <c r="A1158" s="13"/>
      <c r="B1158" s="3"/>
      <c r="C1158" s="3"/>
      <c r="D1158" s="3"/>
      <c r="E1158" s="3"/>
      <c r="F1158" s="3"/>
      <c r="G1158" s="3"/>
      <c r="H1158" s="3"/>
      <c r="I1158" s="3"/>
      <c r="J1158" s="1"/>
      <c r="K1158" s="3"/>
      <c r="L1158" s="3"/>
      <c r="M1158" s="3"/>
      <c r="N1158" s="3"/>
      <c r="O1158" s="3"/>
      <c r="P1158" s="3"/>
      <c r="Q1158" s="3"/>
      <c r="R1158" s="3"/>
      <c r="S1158" s="3"/>
      <c r="T1158" s="3"/>
      <c r="U1158" s="3"/>
      <c r="V1158" s="3"/>
      <c r="W1158" s="3"/>
      <c r="X1158" s="3"/>
      <c r="Y1158" s="3"/>
      <c r="Z1158" s="3"/>
      <c r="AA1158" s="3"/>
      <c r="AB1158" s="3"/>
      <c r="AC1158" s="3"/>
      <c r="AD1158" s="3"/>
      <c r="AE1158" s="3"/>
      <c r="AF1158" s="3"/>
      <c r="AG1158" s="3"/>
      <c r="AH1158" s="3"/>
      <c r="AI1158" s="3"/>
      <c r="AJ1158" s="3"/>
      <c r="AK1158" s="3"/>
      <c r="AL1158" s="3"/>
      <c r="AM1158" s="3"/>
      <c r="AN1158" s="3"/>
      <c r="AO1158" s="3"/>
      <c r="AP1158" s="3"/>
      <c r="AQ1158" s="3"/>
      <c r="AR1158" s="3"/>
      <c r="AS1158" s="3"/>
      <c r="AT1158" s="3"/>
      <c r="AU1158" s="3"/>
      <c r="AV1158" s="3"/>
      <c r="AW1158" s="3"/>
      <c r="AX1158" s="3"/>
      <c r="AY1158" s="3"/>
      <c r="AZ1158" s="3"/>
      <c r="BA1158" s="3"/>
      <c r="BB1158" s="3"/>
      <c r="BC1158" s="3"/>
      <c r="BD1158" s="3"/>
      <c r="BE1158" s="3"/>
      <c r="BF1158" s="3"/>
      <c r="BG1158" s="3"/>
      <c r="BH1158" s="3"/>
      <c r="BI1158" s="3"/>
      <c r="BJ1158" s="3"/>
      <c r="BK1158" s="3"/>
      <c r="BL1158" s="3"/>
      <c r="BM1158" s="3"/>
      <c r="BN1158" s="3"/>
      <c r="BO1158" s="3"/>
      <c r="BP1158" s="3"/>
      <c r="BQ1158" s="3"/>
      <c r="BR1158" s="3"/>
      <c r="BS1158" s="3"/>
      <c r="BT1158" s="3"/>
      <c r="BU1158" s="3"/>
      <c r="BV1158" s="3"/>
      <c r="BW1158" s="3"/>
      <c r="BX1158" s="3"/>
      <c r="BY1158" s="3"/>
      <c r="BZ1158" s="3"/>
      <c r="CA1158" s="3"/>
      <c r="CB1158" s="3"/>
      <c r="CC1158" s="3"/>
      <c r="CD1158" s="3"/>
      <c r="CE1158" s="3"/>
      <c r="CF1158" s="3"/>
      <c r="CG1158" s="3"/>
      <c r="CH1158" s="3"/>
      <c r="CI1158" s="3"/>
      <c r="CJ1158" s="3"/>
      <c r="CK1158" s="3"/>
      <c r="CL1158" s="3"/>
      <c r="CM1158" s="3"/>
      <c r="CN1158" s="3"/>
    </row>
    <row r="1159" spans="1:92" x14ac:dyDescent="0.3">
      <c r="A1159" s="13"/>
      <c r="B1159" s="3"/>
      <c r="C1159" s="3"/>
      <c r="D1159" s="3"/>
      <c r="E1159" s="3"/>
      <c r="F1159" s="3"/>
      <c r="G1159" s="3"/>
      <c r="H1159" s="3"/>
      <c r="I1159" s="3"/>
      <c r="J1159" s="1"/>
      <c r="K1159" s="3"/>
      <c r="L1159" s="3"/>
      <c r="M1159" s="3"/>
      <c r="N1159" s="3"/>
      <c r="O1159" s="3"/>
      <c r="P1159" s="3"/>
      <c r="Q1159" s="3"/>
      <c r="R1159" s="3"/>
      <c r="S1159" s="3"/>
      <c r="T1159" s="3"/>
      <c r="U1159" s="3"/>
      <c r="V1159" s="3"/>
      <c r="W1159" s="3"/>
      <c r="X1159" s="3"/>
      <c r="Y1159" s="3"/>
      <c r="Z1159" s="3"/>
      <c r="AA1159" s="3"/>
      <c r="AB1159" s="3"/>
      <c r="AC1159" s="3"/>
      <c r="AD1159" s="3"/>
      <c r="AE1159" s="3"/>
      <c r="AF1159" s="3"/>
      <c r="AG1159" s="3"/>
      <c r="AH1159" s="3"/>
      <c r="AI1159" s="3"/>
      <c r="AJ1159" s="3"/>
      <c r="AK1159" s="3"/>
      <c r="AL1159" s="3"/>
      <c r="AM1159" s="3"/>
      <c r="AN1159" s="3"/>
      <c r="AO1159" s="3"/>
      <c r="AP1159" s="3"/>
      <c r="AQ1159" s="3"/>
      <c r="AR1159" s="3"/>
      <c r="AS1159" s="3"/>
      <c r="AT1159" s="3"/>
      <c r="AU1159" s="3"/>
      <c r="AV1159" s="3"/>
      <c r="AW1159" s="3"/>
      <c r="AX1159" s="3"/>
      <c r="AY1159" s="3"/>
      <c r="AZ1159" s="3"/>
      <c r="BA1159" s="3"/>
      <c r="BB1159" s="3"/>
      <c r="BC1159" s="3"/>
      <c r="BD1159" s="3"/>
      <c r="BE1159" s="3"/>
      <c r="BF1159" s="3"/>
      <c r="BG1159" s="3"/>
      <c r="BH1159" s="3"/>
      <c r="BI1159" s="3"/>
      <c r="BJ1159" s="3"/>
      <c r="BK1159" s="3"/>
      <c r="BL1159" s="3"/>
      <c r="BM1159" s="3"/>
      <c r="BN1159" s="3"/>
      <c r="BO1159" s="3"/>
      <c r="BP1159" s="3"/>
      <c r="BQ1159" s="3"/>
      <c r="BR1159" s="3"/>
      <c r="BS1159" s="3"/>
      <c r="BT1159" s="3"/>
      <c r="BU1159" s="3"/>
      <c r="BV1159" s="3"/>
      <c r="BW1159" s="3"/>
      <c r="BX1159" s="3"/>
      <c r="BY1159" s="3"/>
      <c r="BZ1159" s="3"/>
      <c r="CA1159" s="3"/>
      <c r="CB1159" s="3"/>
      <c r="CC1159" s="3"/>
      <c r="CD1159" s="3"/>
      <c r="CE1159" s="3"/>
      <c r="CF1159" s="3"/>
      <c r="CG1159" s="3"/>
      <c r="CH1159" s="3"/>
      <c r="CI1159" s="3"/>
      <c r="CJ1159" s="3"/>
      <c r="CK1159" s="3"/>
      <c r="CL1159" s="3"/>
      <c r="CM1159" s="3"/>
      <c r="CN1159" s="3"/>
    </row>
    <row r="1160" spans="1:92" x14ac:dyDescent="0.3">
      <c r="A1160" s="13"/>
      <c r="B1160" s="3"/>
      <c r="C1160" s="3"/>
      <c r="D1160" s="3"/>
      <c r="E1160" s="3"/>
      <c r="F1160" s="3"/>
      <c r="G1160" s="3"/>
      <c r="H1160" s="3"/>
      <c r="I1160" s="3"/>
      <c r="J1160" s="1"/>
      <c r="K1160" s="3"/>
      <c r="L1160" s="3"/>
      <c r="M1160" s="3"/>
      <c r="N1160" s="3"/>
      <c r="O1160" s="3"/>
      <c r="P1160" s="3"/>
      <c r="Q1160" s="3"/>
      <c r="R1160" s="3"/>
      <c r="S1160" s="3"/>
      <c r="T1160" s="3"/>
      <c r="U1160" s="3"/>
      <c r="V1160" s="3"/>
      <c r="W1160" s="3"/>
      <c r="X1160" s="3"/>
      <c r="Y1160" s="3"/>
      <c r="Z1160" s="3"/>
      <c r="AA1160" s="3"/>
      <c r="AB1160" s="3"/>
      <c r="AC1160" s="3"/>
      <c r="AD1160" s="3"/>
      <c r="AE1160" s="3"/>
      <c r="AF1160" s="3"/>
      <c r="AG1160" s="3"/>
      <c r="AH1160" s="3"/>
      <c r="AI1160" s="3"/>
      <c r="AJ1160" s="3"/>
      <c r="AK1160" s="3"/>
      <c r="AL1160" s="3"/>
      <c r="AM1160" s="3"/>
      <c r="AN1160" s="3"/>
      <c r="AO1160" s="3"/>
      <c r="AP1160" s="3"/>
      <c r="AQ1160" s="3"/>
      <c r="AR1160" s="3"/>
      <c r="AS1160" s="3"/>
      <c r="AT1160" s="3"/>
      <c r="AU1160" s="3"/>
      <c r="AV1160" s="3"/>
      <c r="AW1160" s="3"/>
      <c r="AX1160" s="3"/>
      <c r="AY1160" s="3"/>
      <c r="AZ1160" s="3"/>
      <c r="BA1160" s="3"/>
      <c r="BB1160" s="3"/>
      <c r="BC1160" s="3"/>
      <c r="BD1160" s="3"/>
      <c r="BE1160" s="3"/>
      <c r="BF1160" s="3"/>
      <c r="BG1160" s="3"/>
      <c r="BH1160" s="3"/>
      <c r="BI1160" s="3"/>
      <c r="BJ1160" s="3"/>
      <c r="BK1160" s="3"/>
      <c r="BL1160" s="3"/>
      <c r="BM1160" s="3"/>
      <c r="BN1160" s="3"/>
      <c r="BO1160" s="3"/>
      <c r="BP1160" s="3"/>
      <c r="BQ1160" s="3"/>
      <c r="BR1160" s="3"/>
      <c r="BS1160" s="3"/>
      <c r="BT1160" s="3"/>
      <c r="BU1160" s="3"/>
      <c r="BV1160" s="3"/>
      <c r="BW1160" s="3"/>
      <c r="BX1160" s="3"/>
      <c r="BY1160" s="3"/>
      <c r="BZ1160" s="3"/>
      <c r="CA1160" s="3"/>
      <c r="CB1160" s="3"/>
      <c r="CC1160" s="3"/>
      <c r="CD1160" s="3"/>
      <c r="CE1160" s="3"/>
      <c r="CF1160" s="3"/>
      <c r="CG1160" s="3"/>
      <c r="CH1160" s="3"/>
      <c r="CI1160" s="3"/>
      <c r="CJ1160" s="3"/>
      <c r="CK1160" s="3"/>
      <c r="CL1160" s="3"/>
      <c r="CM1160" s="3"/>
      <c r="CN1160" s="3"/>
    </row>
    <row r="1161" spans="1:92" x14ac:dyDescent="0.3">
      <c r="A1161" s="13"/>
      <c r="B1161" s="3"/>
      <c r="C1161" s="3"/>
      <c r="D1161" s="3"/>
      <c r="E1161" s="3"/>
      <c r="F1161" s="3"/>
      <c r="G1161" s="3"/>
      <c r="H1161" s="3"/>
      <c r="I1161" s="3"/>
      <c r="J1161" s="1"/>
      <c r="K1161" s="3"/>
      <c r="L1161" s="3"/>
      <c r="M1161" s="3"/>
      <c r="N1161" s="3"/>
      <c r="O1161" s="3"/>
      <c r="P1161" s="3"/>
      <c r="Q1161" s="3"/>
      <c r="R1161" s="3"/>
      <c r="S1161" s="3"/>
      <c r="T1161" s="3"/>
      <c r="U1161" s="3"/>
      <c r="V1161" s="3"/>
      <c r="W1161" s="3"/>
      <c r="X1161" s="3"/>
      <c r="Y1161" s="3"/>
      <c r="Z1161" s="3"/>
      <c r="AA1161" s="3"/>
      <c r="AB1161" s="3"/>
      <c r="AC1161" s="3"/>
      <c r="AD1161" s="3"/>
      <c r="AE1161" s="3"/>
      <c r="AF1161" s="3"/>
      <c r="AG1161" s="3"/>
      <c r="AH1161" s="3"/>
      <c r="AI1161" s="3"/>
      <c r="AJ1161" s="3"/>
      <c r="AK1161" s="3"/>
      <c r="AL1161" s="3"/>
      <c r="AM1161" s="3"/>
      <c r="AN1161" s="3"/>
      <c r="AO1161" s="3"/>
      <c r="AP1161" s="3"/>
      <c r="AQ1161" s="3"/>
      <c r="AR1161" s="3"/>
      <c r="AS1161" s="3"/>
      <c r="AT1161" s="3"/>
      <c r="AU1161" s="3"/>
      <c r="AV1161" s="3"/>
      <c r="AW1161" s="3"/>
      <c r="AX1161" s="3"/>
      <c r="AY1161" s="3"/>
      <c r="AZ1161" s="3"/>
      <c r="BA1161" s="3"/>
      <c r="BB1161" s="3"/>
      <c r="BC1161" s="3"/>
      <c r="BD1161" s="3"/>
      <c r="BE1161" s="3"/>
      <c r="BF1161" s="3"/>
      <c r="BG1161" s="3"/>
      <c r="BH1161" s="3"/>
      <c r="BI1161" s="3"/>
      <c r="BJ1161" s="3"/>
      <c r="BK1161" s="3"/>
      <c r="BL1161" s="3"/>
      <c r="BM1161" s="3"/>
      <c r="BN1161" s="3"/>
      <c r="BO1161" s="3"/>
      <c r="BP1161" s="3"/>
      <c r="BQ1161" s="3"/>
      <c r="BR1161" s="3"/>
      <c r="BS1161" s="3"/>
      <c r="BT1161" s="3"/>
      <c r="BU1161" s="3"/>
      <c r="BV1161" s="3"/>
      <c r="BW1161" s="3"/>
      <c r="BX1161" s="3"/>
      <c r="BY1161" s="3"/>
      <c r="BZ1161" s="3"/>
      <c r="CA1161" s="3"/>
      <c r="CB1161" s="3"/>
      <c r="CC1161" s="3"/>
      <c r="CD1161" s="3"/>
      <c r="CE1161" s="3"/>
      <c r="CF1161" s="3"/>
      <c r="CG1161" s="3"/>
      <c r="CH1161" s="3"/>
      <c r="CI1161" s="3"/>
      <c r="CJ1161" s="3"/>
      <c r="CK1161" s="3"/>
      <c r="CL1161" s="3"/>
      <c r="CM1161" s="3"/>
      <c r="CN1161" s="3"/>
    </row>
    <row r="1162" spans="1:92" x14ac:dyDescent="0.3">
      <c r="A1162" s="13"/>
      <c r="B1162" s="3"/>
      <c r="C1162" s="3"/>
      <c r="D1162" s="3"/>
      <c r="E1162" s="3"/>
      <c r="F1162" s="3"/>
      <c r="G1162" s="3"/>
      <c r="H1162" s="3"/>
      <c r="I1162" s="3"/>
      <c r="J1162" s="1"/>
      <c r="K1162" s="3"/>
      <c r="L1162" s="3"/>
      <c r="M1162" s="3"/>
      <c r="N1162" s="3"/>
      <c r="O1162" s="3"/>
      <c r="P1162" s="3"/>
      <c r="Q1162" s="3"/>
      <c r="R1162" s="3"/>
      <c r="S1162" s="3"/>
      <c r="T1162" s="3"/>
      <c r="U1162" s="3"/>
      <c r="V1162" s="3"/>
      <c r="W1162" s="3"/>
      <c r="X1162" s="3"/>
      <c r="Y1162" s="3"/>
      <c r="Z1162" s="3"/>
      <c r="AA1162" s="3"/>
      <c r="AB1162" s="3"/>
      <c r="AC1162" s="3"/>
      <c r="AD1162" s="3"/>
      <c r="AE1162" s="3"/>
      <c r="AF1162" s="3"/>
      <c r="AG1162" s="3"/>
      <c r="AH1162" s="3"/>
      <c r="AI1162" s="3"/>
      <c r="AJ1162" s="3"/>
      <c r="AK1162" s="3"/>
      <c r="AL1162" s="3"/>
      <c r="AM1162" s="3"/>
      <c r="AN1162" s="3"/>
      <c r="AO1162" s="3"/>
      <c r="AP1162" s="3"/>
      <c r="AQ1162" s="3"/>
      <c r="AR1162" s="3"/>
      <c r="AS1162" s="3"/>
      <c r="AT1162" s="3"/>
      <c r="AU1162" s="3"/>
      <c r="AV1162" s="3"/>
      <c r="AW1162" s="3"/>
      <c r="AX1162" s="3"/>
      <c r="AY1162" s="3"/>
      <c r="AZ1162" s="3"/>
      <c r="BA1162" s="3"/>
      <c r="BB1162" s="3"/>
      <c r="BC1162" s="3"/>
      <c r="BD1162" s="3"/>
      <c r="BE1162" s="3"/>
      <c r="BF1162" s="3"/>
      <c r="BG1162" s="3"/>
      <c r="BH1162" s="3"/>
      <c r="BI1162" s="3"/>
      <c r="BJ1162" s="3"/>
      <c r="BK1162" s="3"/>
      <c r="BL1162" s="3"/>
      <c r="BM1162" s="3"/>
      <c r="BN1162" s="3"/>
      <c r="BO1162" s="3"/>
      <c r="BP1162" s="3"/>
      <c r="BQ1162" s="3"/>
      <c r="BR1162" s="3"/>
      <c r="BS1162" s="3"/>
      <c r="BT1162" s="3"/>
      <c r="BU1162" s="3"/>
      <c r="BV1162" s="3"/>
      <c r="BW1162" s="3"/>
      <c r="BX1162" s="3"/>
      <c r="BY1162" s="3"/>
      <c r="BZ1162" s="3"/>
      <c r="CA1162" s="3"/>
      <c r="CB1162" s="3"/>
      <c r="CC1162" s="3"/>
      <c r="CD1162" s="3"/>
      <c r="CE1162" s="3"/>
      <c r="CF1162" s="3"/>
      <c r="CG1162" s="3"/>
      <c r="CH1162" s="3"/>
      <c r="CI1162" s="3"/>
      <c r="CJ1162" s="3"/>
      <c r="CK1162" s="3"/>
      <c r="CL1162" s="3"/>
      <c r="CM1162" s="3"/>
      <c r="CN1162" s="3"/>
    </row>
    <row r="1163" spans="1:92" x14ac:dyDescent="0.3">
      <c r="A1163" s="13"/>
      <c r="B1163" s="3"/>
      <c r="C1163" s="3"/>
      <c r="D1163" s="3"/>
      <c r="E1163" s="3"/>
      <c r="F1163" s="3"/>
      <c r="G1163" s="3"/>
      <c r="H1163" s="3"/>
      <c r="I1163" s="3"/>
      <c r="J1163" s="1"/>
      <c r="K1163" s="3"/>
      <c r="L1163" s="3"/>
      <c r="M1163" s="3"/>
      <c r="N1163" s="3"/>
      <c r="O1163" s="3"/>
      <c r="P1163" s="3"/>
      <c r="Q1163" s="3"/>
      <c r="R1163" s="3"/>
      <c r="S1163" s="3"/>
      <c r="T1163" s="3"/>
      <c r="U1163" s="3"/>
      <c r="V1163" s="3"/>
      <c r="W1163" s="3"/>
      <c r="X1163" s="3"/>
      <c r="Y1163" s="3"/>
      <c r="Z1163" s="3"/>
      <c r="AA1163" s="3"/>
      <c r="AB1163" s="3"/>
      <c r="AC1163" s="3"/>
      <c r="AD1163" s="3"/>
      <c r="AE1163" s="3"/>
      <c r="AF1163" s="3"/>
      <c r="AG1163" s="3"/>
      <c r="AH1163" s="3"/>
      <c r="AI1163" s="3"/>
      <c r="AJ1163" s="3"/>
      <c r="AK1163" s="3"/>
      <c r="AL1163" s="3"/>
      <c r="AM1163" s="3"/>
      <c r="AN1163" s="3"/>
      <c r="AO1163" s="3"/>
      <c r="AP1163" s="3"/>
      <c r="AQ1163" s="3"/>
      <c r="AR1163" s="3"/>
      <c r="AS1163" s="3"/>
      <c r="AT1163" s="3"/>
      <c r="AU1163" s="3"/>
      <c r="AV1163" s="3"/>
      <c r="AW1163" s="3"/>
      <c r="AX1163" s="3"/>
      <c r="AY1163" s="3"/>
      <c r="AZ1163" s="3"/>
      <c r="BA1163" s="3"/>
      <c r="BB1163" s="3"/>
      <c r="BC1163" s="3"/>
      <c r="BD1163" s="3"/>
      <c r="BE1163" s="3"/>
      <c r="BF1163" s="3"/>
      <c r="BG1163" s="3"/>
      <c r="BH1163" s="3"/>
      <c r="BI1163" s="3"/>
      <c r="BJ1163" s="3"/>
      <c r="BK1163" s="3"/>
      <c r="BL1163" s="3"/>
      <c r="BM1163" s="3"/>
      <c r="BN1163" s="3"/>
      <c r="BO1163" s="3"/>
      <c r="BP1163" s="3"/>
      <c r="BQ1163" s="3"/>
      <c r="BR1163" s="3"/>
      <c r="BS1163" s="3"/>
      <c r="BT1163" s="3"/>
      <c r="BU1163" s="3"/>
      <c r="BV1163" s="3"/>
      <c r="BW1163" s="3"/>
      <c r="BX1163" s="3"/>
      <c r="BY1163" s="3"/>
      <c r="BZ1163" s="3"/>
      <c r="CA1163" s="3"/>
      <c r="CB1163" s="3"/>
      <c r="CC1163" s="3"/>
      <c r="CD1163" s="3"/>
      <c r="CE1163" s="3"/>
      <c r="CF1163" s="3"/>
      <c r="CG1163" s="3"/>
      <c r="CH1163" s="3"/>
      <c r="CI1163" s="3"/>
      <c r="CJ1163" s="3"/>
      <c r="CK1163" s="3"/>
      <c r="CL1163" s="3"/>
      <c r="CM1163" s="3"/>
      <c r="CN1163" s="3"/>
    </row>
    <row r="1164" spans="1:92" x14ac:dyDescent="0.3">
      <c r="A1164" s="13"/>
      <c r="B1164" s="3"/>
      <c r="C1164" s="3"/>
      <c r="D1164" s="3"/>
      <c r="E1164" s="3"/>
      <c r="F1164" s="3"/>
      <c r="G1164" s="3"/>
      <c r="H1164" s="3"/>
      <c r="I1164" s="3"/>
      <c r="J1164" s="1"/>
      <c r="K1164" s="3"/>
      <c r="L1164" s="3"/>
      <c r="M1164" s="3"/>
      <c r="N1164" s="3"/>
      <c r="O1164" s="3"/>
      <c r="P1164" s="3"/>
      <c r="Q1164" s="3"/>
      <c r="R1164" s="3"/>
      <c r="S1164" s="3"/>
      <c r="T1164" s="3"/>
      <c r="U1164" s="3"/>
      <c r="V1164" s="3"/>
      <c r="W1164" s="3"/>
      <c r="X1164" s="3"/>
      <c r="Y1164" s="3"/>
      <c r="Z1164" s="3"/>
      <c r="AA1164" s="3"/>
      <c r="AB1164" s="3"/>
      <c r="AC1164" s="3"/>
      <c r="AD1164" s="3"/>
      <c r="AE1164" s="3"/>
      <c r="AF1164" s="3"/>
      <c r="AG1164" s="3"/>
      <c r="AH1164" s="3"/>
      <c r="AI1164" s="3"/>
      <c r="AJ1164" s="3"/>
      <c r="AK1164" s="3"/>
      <c r="AL1164" s="3"/>
      <c r="AM1164" s="3"/>
      <c r="AN1164" s="3"/>
      <c r="AO1164" s="3"/>
      <c r="AP1164" s="3"/>
      <c r="AQ1164" s="3"/>
      <c r="AR1164" s="3"/>
      <c r="AS1164" s="3"/>
      <c r="AT1164" s="3"/>
      <c r="AU1164" s="3"/>
      <c r="AV1164" s="3"/>
      <c r="AW1164" s="3"/>
      <c r="AX1164" s="3"/>
      <c r="AY1164" s="3"/>
      <c r="AZ1164" s="3"/>
      <c r="BA1164" s="3"/>
      <c r="BB1164" s="3"/>
      <c r="BC1164" s="3"/>
      <c r="BD1164" s="3"/>
      <c r="BE1164" s="3"/>
      <c r="BF1164" s="3"/>
      <c r="BG1164" s="3"/>
      <c r="BH1164" s="3"/>
      <c r="BI1164" s="3"/>
      <c r="BJ1164" s="3"/>
      <c r="BK1164" s="3"/>
      <c r="BL1164" s="3"/>
      <c r="BM1164" s="3"/>
      <c r="BN1164" s="3"/>
      <c r="BO1164" s="3"/>
      <c r="BP1164" s="3"/>
      <c r="BQ1164" s="3"/>
      <c r="BR1164" s="3"/>
      <c r="BS1164" s="3"/>
      <c r="BT1164" s="3"/>
      <c r="BU1164" s="3"/>
      <c r="BV1164" s="3"/>
      <c r="BW1164" s="3"/>
      <c r="BX1164" s="3"/>
      <c r="BY1164" s="3"/>
      <c r="BZ1164" s="3"/>
      <c r="CA1164" s="3"/>
      <c r="CB1164" s="3"/>
      <c r="CC1164" s="3"/>
      <c r="CD1164" s="3"/>
      <c r="CE1164" s="3"/>
      <c r="CF1164" s="3"/>
      <c r="CG1164" s="3"/>
      <c r="CH1164" s="3"/>
      <c r="CI1164" s="3"/>
      <c r="CJ1164" s="3"/>
      <c r="CK1164" s="3"/>
      <c r="CL1164" s="3"/>
      <c r="CM1164" s="3"/>
      <c r="CN1164" s="3"/>
    </row>
    <row r="1165" spans="1:92" x14ac:dyDescent="0.3">
      <c r="A1165" s="13"/>
      <c r="B1165" s="3"/>
      <c r="C1165" s="3"/>
      <c r="D1165" s="3"/>
      <c r="E1165" s="3"/>
      <c r="F1165" s="3"/>
      <c r="G1165" s="3"/>
      <c r="H1165" s="3"/>
      <c r="I1165" s="3"/>
      <c r="J1165" s="1"/>
      <c r="K1165" s="3"/>
      <c r="L1165" s="3"/>
      <c r="M1165" s="3"/>
      <c r="N1165" s="3"/>
      <c r="O1165" s="3"/>
      <c r="P1165" s="3"/>
      <c r="Q1165" s="3"/>
      <c r="R1165" s="3"/>
      <c r="S1165" s="3"/>
      <c r="T1165" s="3"/>
      <c r="U1165" s="3"/>
      <c r="V1165" s="3"/>
      <c r="W1165" s="3"/>
      <c r="X1165" s="3"/>
      <c r="Y1165" s="3"/>
      <c r="Z1165" s="3"/>
      <c r="AA1165" s="3"/>
      <c r="AB1165" s="3"/>
      <c r="AC1165" s="3"/>
      <c r="AD1165" s="3"/>
      <c r="AE1165" s="3"/>
      <c r="AF1165" s="3"/>
      <c r="AG1165" s="3"/>
      <c r="AH1165" s="3"/>
      <c r="AI1165" s="3"/>
      <c r="AJ1165" s="3"/>
      <c r="AK1165" s="3"/>
      <c r="AL1165" s="3"/>
      <c r="AM1165" s="3"/>
      <c r="AN1165" s="3"/>
      <c r="AO1165" s="3"/>
      <c r="AP1165" s="3"/>
      <c r="AQ1165" s="3"/>
      <c r="AR1165" s="3"/>
      <c r="AS1165" s="3"/>
      <c r="AT1165" s="3"/>
      <c r="AU1165" s="3"/>
      <c r="AV1165" s="3"/>
      <c r="AW1165" s="3"/>
      <c r="AX1165" s="3"/>
      <c r="AY1165" s="3"/>
      <c r="AZ1165" s="3"/>
      <c r="BA1165" s="3"/>
      <c r="BB1165" s="3"/>
      <c r="BC1165" s="3"/>
      <c r="BD1165" s="3"/>
      <c r="BE1165" s="3"/>
      <c r="BF1165" s="3"/>
      <c r="BG1165" s="3"/>
      <c r="BH1165" s="3"/>
      <c r="BI1165" s="3"/>
      <c r="BJ1165" s="3"/>
      <c r="BK1165" s="3"/>
      <c r="BL1165" s="3"/>
      <c r="BM1165" s="3"/>
      <c r="BN1165" s="3"/>
      <c r="BO1165" s="3"/>
      <c r="BP1165" s="3"/>
      <c r="BQ1165" s="3"/>
      <c r="BR1165" s="3"/>
      <c r="BS1165" s="3"/>
      <c r="BT1165" s="3"/>
      <c r="BU1165" s="3"/>
      <c r="BV1165" s="3"/>
      <c r="BW1165" s="3"/>
      <c r="BX1165" s="3"/>
      <c r="BY1165" s="3"/>
      <c r="BZ1165" s="3"/>
      <c r="CA1165" s="3"/>
      <c r="CB1165" s="3"/>
      <c r="CC1165" s="3"/>
      <c r="CD1165" s="3"/>
      <c r="CE1165" s="3"/>
      <c r="CF1165" s="3"/>
      <c r="CG1165" s="3"/>
      <c r="CH1165" s="3"/>
      <c r="CI1165" s="3"/>
      <c r="CJ1165" s="3"/>
      <c r="CK1165" s="3"/>
      <c r="CL1165" s="3"/>
      <c r="CM1165" s="3"/>
      <c r="CN1165" s="3"/>
    </row>
    <row r="1166" spans="1:92" x14ac:dyDescent="0.3">
      <c r="A1166" s="13"/>
      <c r="B1166" s="3"/>
      <c r="C1166" s="3"/>
      <c r="D1166" s="3"/>
      <c r="E1166" s="3"/>
      <c r="F1166" s="3"/>
      <c r="G1166" s="3"/>
      <c r="H1166" s="3"/>
      <c r="I1166" s="3"/>
      <c r="J1166" s="1"/>
      <c r="K1166" s="3"/>
      <c r="L1166" s="3"/>
      <c r="M1166" s="3"/>
      <c r="N1166" s="3"/>
      <c r="O1166" s="3"/>
      <c r="P1166" s="3"/>
      <c r="Q1166" s="3"/>
      <c r="R1166" s="3"/>
      <c r="S1166" s="3"/>
      <c r="T1166" s="3"/>
      <c r="U1166" s="3"/>
      <c r="V1166" s="3"/>
      <c r="W1166" s="3"/>
      <c r="X1166" s="3"/>
      <c r="Y1166" s="3"/>
      <c r="Z1166" s="3"/>
      <c r="AA1166" s="3"/>
      <c r="AB1166" s="3"/>
      <c r="AC1166" s="3"/>
      <c r="AD1166" s="3"/>
      <c r="AE1166" s="3"/>
      <c r="AF1166" s="3"/>
      <c r="AG1166" s="3"/>
      <c r="AH1166" s="3"/>
      <c r="AI1166" s="3"/>
      <c r="AJ1166" s="3"/>
      <c r="AK1166" s="3"/>
      <c r="AL1166" s="3"/>
      <c r="AM1166" s="3"/>
      <c r="AN1166" s="3"/>
      <c r="AO1166" s="3"/>
      <c r="AP1166" s="3"/>
      <c r="AQ1166" s="3"/>
      <c r="AR1166" s="3"/>
      <c r="AS1166" s="3"/>
      <c r="AT1166" s="3"/>
      <c r="AU1166" s="3"/>
      <c r="AV1166" s="3"/>
      <c r="AW1166" s="3"/>
      <c r="AX1166" s="3"/>
      <c r="AY1166" s="3"/>
      <c r="AZ1166" s="3"/>
      <c r="BA1166" s="3"/>
      <c r="BB1166" s="3"/>
      <c r="BC1166" s="3"/>
      <c r="BD1166" s="3"/>
      <c r="BE1166" s="3"/>
      <c r="BF1166" s="3"/>
      <c r="BG1166" s="3"/>
      <c r="BH1166" s="3"/>
      <c r="BI1166" s="3"/>
      <c r="BJ1166" s="3"/>
      <c r="BK1166" s="3"/>
      <c r="BL1166" s="3"/>
      <c r="BM1166" s="3"/>
      <c r="BN1166" s="3"/>
      <c r="BO1166" s="3"/>
      <c r="BP1166" s="3"/>
      <c r="BQ1166" s="3"/>
      <c r="BR1166" s="3"/>
      <c r="BS1166" s="3"/>
      <c r="BT1166" s="3"/>
      <c r="BU1166" s="3"/>
      <c r="BV1166" s="3"/>
      <c r="BW1166" s="3"/>
      <c r="BX1166" s="3"/>
      <c r="BY1166" s="3"/>
      <c r="BZ1166" s="3"/>
      <c r="CA1166" s="3"/>
      <c r="CB1166" s="3"/>
      <c r="CC1166" s="3"/>
      <c r="CD1166" s="3"/>
      <c r="CE1166" s="3"/>
      <c r="CF1166" s="3"/>
      <c r="CG1166" s="3"/>
      <c r="CH1166" s="3"/>
      <c r="CI1166" s="3"/>
      <c r="CJ1166" s="3"/>
      <c r="CK1166" s="3"/>
      <c r="CL1166" s="3"/>
      <c r="CM1166" s="3"/>
      <c r="CN1166" s="3"/>
    </row>
    <row r="1167" spans="1:92" x14ac:dyDescent="0.3">
      <c r="A1167" s="13"/>
      <c r="B1167" s="3"/>
      <c r="C1167" s="3"/>
      <c r="D1167" s="3"/>
      <c r="E1167" s="3"/>
      <c r="F1167" s="3"/>
      <c r="G1167" s="3"/>
      <c r="H1167" s="3"/>
      <c r="I1167" s="3"/>
      <c r="J1167" s="1"/>
      <c r="K1167" s="3"/>
      <c r="L1167" s="3"/>
      <c r="M1167" s="3"/>
      <c r="N1167" s="3"/>
      <c r="O1167" s="3"/>
      <c r="P1167" s="3"/>
      <c r="Q1167" s="3"/>
      <c r="R1167" s="3"/>
      <c r="S1167" s="3"/>
      <c r="T1167" s="3"/>
      <c r="U1167" s="3"/>
      <c r="V1167" s="3"/>
      <c r="W1167" s="3"/>
      <c r="X1167" s="3"/>
      <c r="Y1167" s="3"/>
      <c r="Z1167" s="3"/>
      <c r="AA1167" s="3"/>
      <c r="AB1167" s="3"/>
      <c r="AC1167" s="3"/>
      <c r="AD1167" s="3"/>
      <c r="AE1167" s="3"/>
      <c r="AF1167" s="3"/>
      <c r="AG1167" s="3"/>
      <c r="AH1167" s="3"/>
      <c r="AI1167" s="3"/>
      <c r="AJ1167" s="3"/>
      <c r="AK1167" s="3"/>
      <c r="AL1167" s="3"/>
      <c r="AM1167" s="3"/>
      <c r="AN1167" s="3"/>
      <c r="AO1167" s="3"/>
      <c r="AP1167" s="3"/>
      <c r="AQ1167" s="3"/>
      <c r="AR1167" s="3"/>
      <c r="AS1167" s="3"/>
      <c r="AT1167" s="3"/>
      <c r="AU1167" s="3"/>
      <c r="AV1167" s="3"/>
      <c r="AW1167" s="3"/>
      <c r="AX1167" s="3"/>
      <c r="AY1167" s="3"/>
      <c r="AZ1167" s="3"/>
      <c r="BA1167" s="3"/>
      <c r="BB1167" s="3"/>
      <c r="BC1167" s="3"/>
      <c r="BD1167" s="3"/>
      <c r="BE1167" s="3"/>
      <c r="BF1167" s="3"/>
      <c r="BG1167" s="3"/>
      <c r="BH1167" s="3"/>
      <c r="BI1167" s="3"/>
      <c r="BJ1167" s="3"/>
      <c r="BK1167" s="3"/>
      <c r="BL1167" s="3"/>
      <c r="BM1167" s="3"/>
      <c r="BN1167" s="3"/>
      <c r="BO1167" s="3"/>
      <c r="BP1167" s="3"/>
      <c r="BQ1167" s="3"/>
      <c r="BR1167" s="3"/>
      <c r="BS1167" s="3"/>
      <c r="BT1167" s="3"/>
      <c r="BU1167" s="3"/>
      <c r="BV1167" s="3"/>
      <c r="BW1167" s="3"/>
      <c r="BX1167" s="3"/>
      <c r="BY1167" s="3"/>
      <c r="BZ1167" s="3"/>
      <c r="CA1167" s="3"/>
      <c r="CB1167" s="3"/>
      <c r="CC1167" s="3"/>
      <c r="CD1167" s="3"/>
      <c r="CE1167" s="3"/>
      <c r="CF1167" s="3"/>
      <c r="CG1167" s="3"/>
      <c r="CH1167" s="3"/>
      <c r="CI1167" s="3"/>
      <c r="CJ1167" s="3"/>
      <c r="CK1167" s="3"/>
      <c r="CL1167" s="3"/>
      <c r="CM1167" s="3"/>
      <c r="CN1167" s="3"/>
    </row>
    <row r="1168" spans="1:92" x14ac:dyDescent="0.3">
      <c r="A1168" s="13"/>
      <c r="B1168" s="3"/>
      <c r="C1168" s="3"/>
      <c r="D1168" s="3"/>
      <c r="E1168" s="3"/>
      <c r="F1168" s="3"/>
      <c r="G1168" s="3"/>
      <c r="H1168" s="3"/>
      <c r="I1168" s="3"/>
      <c r="J1168" s="1"/>
      <c r="K1168" s="3"/>
      <c r="L1168" s="3"/>
      <c r="M1168" s="3"/>
      <c r="N1168" s="3"/>
      <c r="O1168" s="3"/>
      <c r="P1168" s="3"/>
      <c r="Q1168" s="3"/>
      <c r="R1168" s="3"/>
      <c r="S1168" s="3"/>
      <c r="T1168" s="3"/>
      <c r="U1168" s="3"/>
      <c r="V1168" s="3"/>
      <c r="W1168" s="3"/>
      <c r="X1168" s="3"/>
      <c r="Y1168" s="3"/>
      <c r="Z1168" s="3"/>
      <c r="AA1168" s="3"/>
      <c r="AB1168" s="3"/>
      <c r="AC1168" s="3"/>
      <c r="AD1168" s="3"/>
      <c r="AE1168" s="3"/>
      <c r="AF1168" s="3"/>
      <c r="AG1168" s="3"/>
      <c r="AH1168" s="3"/>
      <c r="AI1168" s="3"/>
      <c r="AJ1168" s="3"/>
      <c r="AK1168" s="3"/>
      <c r="AL1168" s="3"/>
      <c r="AM1168" s="3"/>
      <c r="AN1168" s="3"/>
      <c r="AO1168" s="3"/>
      <c r="AP1168" s="3"/>
      <c r="AQ1168" s="3"/>
      <c r="AR1168" s="3"/>
      <c r="AS1168" s="3"/>
      <c r="AT1168" s="3"/>
      <c r="AU1168" s="3"/>
      <c r="AV1168" s="3"/>
      <c r="AW1168" s="3"/>
      <c r="AX1168" s="3"/>
      <c r="AY1168" s="3"/>
      <c r="AZ1168" s="3"/>
      <c r="BA1168" s="3"/>
      <c r="BB1168" s="3"/>
      <c r="BC1168" s="3"/>
      <c r="BD1168" s="3"/>
      <c r="BE1168" s="3"/>
      <c r="BF1168" s="3"/>
      <c r="BG1168" s="3"/>
      <c r="BH1168" s="3"/>
      <c r="BI1168" s="3"/>
      <c r="BJ1168" s="3"/>
      <c r="BK1168" s="3"/>
      <c r="BL1168" s="3"/>
      <c r="BM1168" s="3"/>
      <c r="BN1168" s="3"/>
      <c r="BO1168" s="3"/>
      <c r="BP1168" s="3"/>
      <c r="BQ1168" s="3"/>
      <c r="BR1168" s="3"/>
      <c r="BS1168" s="3"/>
      <c r="BT1168" s="3"/>
      <c r="BU1168" s="3"/>
      <c r="BV1168" s="3"/>
      <c r="BW1168" s="3"/>
      <c r="BX1168" s="3"/>
      <c r="BY1168" s="3"/>
      <c r="BZ1168" s="3"/>
      <c r="CA1168" s="3"/>
      <c r="CB1168" s="3"/>
      <c r="CC1168" s="3"/>
      <c r="CD1168" s="3"/>
      <c r="CE1168" s="3"/>
      <c r="CF1168" s="3"/>
      <c r="CG1168" s="3"/>
      <c r="CH1168" s="3"/>
      <c r="CI1168" s="3"/>
      <c r="CJ1168" s="3"/>
      <c r="CK1168" s="3"/>
      <c r="CL1168" s="3"/>
      <c r="CM1168" s="3"/>
      <c r="CN1168" s="3"/>
    </row>
    <row r="1169" spans="1:92" x14ac:dyDescent="0.3">
      <c r="A1169" s="13"/>
      <c r="B1169" s="3"/>
      <c r="C1169" s="3"/>
      <c r="D1169" s="3"/>
      <c r="E1169" s="3"/>
      <c r="F1169" s="3"/>
      <c r="G1169" s="3"/>
      <c r="H1169" s="3"/>
      <c r="I1169" s="3"/>
      <c r="J1169" s="1"/>
      <c r="K1169" s="3"/>
      <c r="L1169" s="3"/>
      <c r="M1169" s="3"/>
      <c r="N1169" s="3"/>
      <c r="O1169" s="3"/>
      <c r="P1169" s="3"/>
      <c r="Q1169" s="3"/>
      <c r="R1169" s="3"/>
      <c r="S1169" s="3"/>
      <c r="T1169" s="3"/>
      <c r="U1169" s="3"/>
      <c r="V1169" s="3"/>
      <c r="W1169" s="3"/>
      <c r="X1169" s="3"/>
      <c r="Y1169" s="3"/>
      <c r="Z1169" s="3"/>
      <c r="AA1169" s="3"/>
      <c r="AB1169" s="3"/>
      <c r="AC1169" s="3"/>
      <c r="AD1169" s="3"/>
      <c r="AE1169" s="3"/>
      <c r="AF1169" s="3"/>
      <c r="AG1169" s="3"/>
      <c r="AH1169" s="3"/>
      <c r="AI1169" s="3"/>
      <c r="AJ1169" s="3"/>
      <c r="AK1169" s="3"/>
      <c r="AL1169" s="3"/>
      <c r="AM1169" s="3"/>
      <c r="AN1169" s="3"/>
      <c r="AO1169" s="3"/>
      <c r="AP1169" s="3"/>
      <c r="AQ1169" s="3"/>
      <c r="AR1169" s="3"/>
      <c r="AS1169" s="3"/>
      <c r="AT1169" s="3"/>
      <c r="AU1169" s="3"/>
      <c r="AV1169" s="3"/>
      <c r="AW1169" s="3"/>
      <c r="AX1169" s="3"/>
      <c r="AY1169" s="3"/>
      <c r="AZ1169" s="3"/>
      <c r="BA1169" s="3"/>
      <c r="BB1169" s="3"/>
      <c r="BC1169" s="3"/>
      <c r="BD1169" s="3"/>
      <c r="BE1169" s="3"/>
      <c r="BF1169" s="3"/>
      <c r="BG1169" s="3"/>
      <c r="BH1169" s="3"/>
      <c r="BI1169" s="3"/>
      <c r="BJ1169" s="3"/>
      <c r="BK1169" s="3"/>
      <c r="BL1169" s="3"/>
      <c r="BM1169" s="3"/>
      <c r="BN1169" s="3"/>
      <c r="BO1169" s="3"/>
      <c r="BP1169" s="3"/>
      <c r="BQ1169" s="3"/>
      <c r="BR1169" s="3"/>
      <c r="BS1169" s="3"/>
      <c r="BT1169" s="3"/>
      <c r="BU1169" s="3"/>
      <c r="BV1169" s="3"/>
      <c r="BW1169" s="3"/>
      <c r="BX1169" s="3"/>
      <c r="BY1169" s="3"/>
      <c r="BZ1169" s="3"/>
      <c r="CA1169" s="3"/>
      <c r="CB1169" s="3"/>
      <c r="CC1169" s="3"/>
      <c r="CD1169" s="3"/>
      <c r="CE1169" s="3"/>
      <c r="CF1169" s="3"/>
      <c r="CG1169" s="3"/>
      <c r="CH1169" s="3"/>
      <c r="CI1169" s="3"/>
      <c r="CJ1169" s="3"/>
      <c r="CK1169" s="3"/>
      <c r="CL1169" s="3"/>
      <c r="CM1169" s="3"/>
      <c r="CN1169" s="3"/>
    </row>
    <row r="1170" spans="1:92" x14ac:dyDescent="0.3">
      <c r="A1170" s="13"/>
      <c r="B1170" s="3"/>
      <c r="C1170" s="3"/>
      <c r="D1170" s="3"/>
      <c r="E1170" s="3"/>
      <c r="F1170" s="3"/>
      <c r="G1170" s="3"/>
      <c r="H1170" s="3"/>
      <c r="I1170" s="3"/>
      <c r="J1170" s="1"/>
      <c r="K1170" s="3"/>
      <c r="L1170" s="3"/>
      <c r="M1170" s="3"/>
      <c r="N1170" s="3"/>
      <c r="O1170" s="3"/>
      <c r="P1170" s="3"/>
      <c r="Q1170" s="3"/>
      <c r="R1170" s="3"/>
      <c r="S1170" s="3"/>
      <c r="T1170" s="3"/>
      <c r="U1170" s="3"/>
      <c r="V1170" s="3"/>
      <c r="W1170" s="3"/>
      <c r="X1170" s="3"/>
      <c r="Y1170" s="3"/>
      <c r="Z1170" s="3"/>
      <c r="AA1170" s="3"/>
      <c r="AB1170" s="3"/>
      <c r="AC1170" s="3"/>
      <c r="AD1170" s="3"/>
      <c r="AE1170" s="3"/>
      <c r="AF1170" s="3"/>
      <c r="AG1170" s="3"/>
      <c r="AH1170" s="3"/>
      <c r="AI1170" s="3"/>
      <c r="AJ1170" s="3"/>
      <c r="AK1170" s="3"/>
      <c r="AL1170" s="3"/>
      <c r="AM1170" s="3"/>
      <c r="AN1170" s="3"/>
      <c r="AO1170" s="3"/>
      <c r="AP1170" s="3"/>
      <c r="AQ1170" s="3"/>
      <c r="AR1170" s="3"/>
      <c r="AS1170" s="3"/>
      <c r="AT1170" s="3"/>
      <c r="AU1170" s="3"/>
      <c r="AV1170" s="3"/>
      <c r="AW1170" s="3"/>
      <c r="AX1170" s="3"/>
      <c r="AY1170" s="3"/>
      <c r="AZ1170" s="3"/>
      <c r="BA1170" s="3"/>
      <c r="BB1170" s="3"/>
      <c r="BC1170" s="3"/>
      <c r="BD1170" s="3"/>
      <c r="BE1170" s="3"/>
      <c r="BF1170" s="3"/>
      <c r="BG1170" s="3"/>
      <c r="BH1170" s="3"/>
      <c r="BI1170" s="3"/>
      <c r="BJ1170" s="3"/>
      <c r="BK1170" s="3"/>
      <c r="BL1170" s="3"/>
      <c r="BM1170" s="3"/>
      <c r="BN1170" s="3"/>
      <c r="BO1170" s="3"/>
      <c r="BP1170" s="3"/>
      <c r="BQ1170" s="3"/>
      <c r="BR1170" s="3"/>
      <c r="BS1170" s="3"/>
      <c r="BT1170" s="3"/>
      <c r="BU1170" s="3"/>
      <c r="BV1170" s="3"/>
      <c r="BW1170" s="3"/>
      <c r="BX1170" s="3"/>
      <c r="BY1170" s="3"/>
      <c r="BZ1170" s="3"/>
      <c r="CA1170" s="3"/>
      <c r="CB1170" s="3"/>
      <c r="CC1170" s="3"/>
      <c r="CD1170" s="3"/>
      <c r="CE1170" s="3"/>
      <c r="CF1170" s="3"/>
      <c r="CG1170" s="3"/>
      <c r="CH1170" s="3"/>
      <c r="CI1170" s="3"/>
      <c r="CJ1170" s="3"/>
      <c r="CK1170" s="3"/>
      <c r="CL1170" s="3"/>
      <c r="CM1170" s="3"/>
      <c r="CN1170" s="3"/>
    </row>
    <row r="1171" spans="1:92" x14ac:dyDescent="0.3">
      <c r="A1171" s="13"/>
      <c r="B1171" s="3"/>
      <c r="C1171" s="3"/>
      <c r="D1171" s="3"/>
      <c r="E1171" s="3"/>
      <c r="F1171" s="3"/>
      <c r="G1171" s="3"/>
      <c r="H1171" s="3"/>
      <c r="I1171" s="3"/>
      <c r="J1171" s="1"/>
      <c r="K1171" s="3"/>
      <c r="L1171" s="3"/>
      <c r="M1171" s="3"/>
      <c r="N1171" s="3"/>
      <c r="O1171" s="3"/>
      <c r="P1171" s="3"/>
      <c r="Q1171" s="3"/>
      <c r="R1171" s="3"/>
      <c r="S1171" s="3"/>
      <c r="T1171" s="3"/>
      <c r="U1171" s="3"/>
      <c r="V1171" s="3"/>
      <c r="W1171" s="3"/>
      <c r="X1171" s="3"/>
      <c r="Y1171" s="3"/>
      <c r="Z1171" s="3"/>
      <c r="AA1171" s="3"/>
      <c r="AB1171" s="3"/>
      <c r="AC1171" s="3"/>
      <c r="AD1171" s="3"/>
      <c r="AE1171" s="3"/>
      <c r="AF1171" s="3"/>
      <c r="AG1171" s="3"/>
      <c r="AH1171" s="3"/>
      <c r="AI1171" s="3"/>
      <c r="AJ1171" s="3"/>
      <c r="AK1171" s="3"/>
      <c r="AL1171" s="3"/>
      <c r="AM1171" s="3"/>
      <c r="AN1171" s="3"/>
      <c r="AO1171" s="3"/>
      <c r="AP1171" s="3"/>
      <c r="AQ1171" s="3"/>
      <c r="AR1171" s="3"/>
      <c r="AS1171" s="3"/>
      <c r="AT1171" s="3"/>
      <c r="AU1171" s="3"/>
      <c r="AV1171" s="3"/>
      <c r="AW1171" s="3"/>
      <c r="AX1171" s="3"/>
      <c r="AY1171" s="3"/>
      <c r="AZ1171" s="3"/>
      <c r="BA1171" s="3"/>
      <c r="BB1171" s="3"/>
      <c r="BC1171" s="3"/>
      <c r="BD1171" s="3"/>
      <c r="BE1171" s="3"/>
      <c r="BF1171" s="3"/>
      <c r="BG1171" s="3"/>
      <c r="BH1171" s="3"/>
      <c r="BI1171" s="3"/>
      <c r="BJ1171" s="3"/>
      <c r="BK1171" s="3"/>
      <c r="BL1171" s="3"/>
      <c r="BM1171" s="3"/>
      <c r="BN1171" s="3"/>
      <c r="BO1171" s="3"/>
      <c r="BP1171" s="3"/>
      <c r="BQ1171" s="3"/>
      <c r="BR1171" s="3"/>
      <c r="BS1171" s="3"/>
      <c r="BT1171" s="3"/>
      <c r="BU1171" s="3"/>
      <c r="BV1171" s="3"/>
      <c r="BW1171" s="3"/>
      <c r="BX1171" s="3"/>
      <c r="BY1171" s="3"/>
      <c r="BZ1171" s="3"/>
      <c r="CA1171" s="3"/>
      <c r="CB1171" s="3"/>
      <c r="CC1171" s="3"/>
      <c r="CD1171" s="3"/>
      <c r="CE1171" s="3"/>
      <c r="CF1171" s="3"/>
      <c r="CG1171" s="3"/>
      <c r="CH1171" s="3"/>
      <c r="CI1171" s="3"/>
      <c r="CJ1171" s="3"/>
      <c r="CK1171" s="3"/>
      <c r="CL1171" s="3"/>
      <c r="CM1171" s="3"/>
      <c r="CN1171" s="3"/>
    </row>
    <row r="1172" spans="1:92" x14ac:dyDescent="0.3">
      <c r="A1172" s="13"/>
      <c r="B1172" s="3"/>
      <c r="C1172" s="3"/>
      <c r="D1172" s="3"/>
      <c r="E1172" s="3"/>
      <c r="F1172" s="3"/>
      <c r="G1172" s="3"/>
      <c r="H1172" s="3"/>
      <c r="I1172" s="3"/>
      <c r="J1172" s="1"/>
      <c r="K1172" s="3"/>
      <c r="L1172" s="3"/>
      <c r="M1172" s="3"/>
      <c r="N1172" s="3"/>
      <c r="O1172" s="3"/>
      <c r="P1172" s="3"/>
      <c r="Q1172" s="3"/>
      <c r="R1172" s="3"/>
      <c r="S1172" s="3"/>
      <c r="T1172" s="3"/>
      <c r="U1172" s="3"/>
      <c r="V1172" s="3"/>
      <c r="W1172" s="3"/>
      <c r="X1172" s="3"/>
      <c r="Y1172" s="3"/>
      <c r="Z1172" s="3"/>
      <c r="AA1172" s="3"/>
      <c r="AB1172" s="3"/>
      <c r="AC1172" s="3"/>
      <c r="AD1172" s="3"/>
      <c r="AE1172" s="3"/>
      <c r="AF1172" s="3"/>
      <c r="AG1172" s="3"/>
      <c r="AH1172" s="3"/>
      <c r="AI1172" s="3"/>
      <c r="AJ1172" s="3"/>
      <c r="AK1172" s="3"/>
      <c r="AL1172" s="3"/>
      <c r="AM1172" s="3"/>
      <c r="AN1172" s="3"/>
      <c r="AO1172" s="3"/>
      <c r="AP1172" s="3"/>
      <c r="AQ1172" s="3"/>
      <c r="AR1172" s="3"/>
      <c r="AS1172" s="3"/>
      <c r="AT1172" s="3"/>
      <c r="AU1172" s="3"/>
      <c r="AV1172" s="3"/>
      <c r="AW1172" s="3"/>
      <c r="AX1172" s="3"/>
      <c r="AY1172" s="3"/>
      <c r="AZ1172" s="3"/>
      <c r="BA1172" s="3"/>
      <c r="BB1172" s="3"/>
      <c r="BC1172" s="3"/>
      <c r="BD1172" s="3"/>
      <c r="BE1172" s="3"/>
      <c r="BF1172" s="3"/>
      <c r="BG1172" s="3"/>
      <c r="BH1172" s="3"/>
      <c r="BI1172" s="3"/>
      <c r="BJ1172" s="3"/>
      <c r="BK1172" s="3"/>
      <c r="BL1172" s="3"/>
      <c r="BM1172" s="3"/>
      <c r="BN1172" s="3"/>
      <c r="BO1172" s="3"/>
      <c r="BP1172" s="3"/>
      <c r="BQ1172" s="3"/>
      <c r="BR1172" s="3"/>
      <c r="BS1172" s="3"/>
      <c r="BT1172" s="3"/>
      <c r="BU1172" s="3"/>
      <c r="BV1172" s="3"/>
      <c r="BW1172" s="3"/>
      <c r="BX1172" s="3"/>
      <c r="BY1172" s="3"/>
      <c r="BZ1172" s="3"/>
      <c r="CA1172" s="3"/>
      <c r="CB1172" s="3"/>
      <c r="CC1172" s="3"/>
      <c r="CD1172" s="3"/>
      <c r="CE1172" s="3"/>
      <c r="CF1172" s="3"/>
      <c r="CG1172" s="3"/>
      <c r="CH1172" s="3"/>
      <c r="CI1172" s="3"/>
      <c r="CJ1172" s="3"/>
      <c r="CK1172" s="3"/>
      <c r="CL1172" s="3"/>
      <c r="CM1172" s="3"/>
      <c r="CN1172" s="3"/>
    </row>
    <row r="1173" spans="1:92" x14ac:dyDescent="0.3">
      <c r="A1173" s="13"/>
      <c r="B1173" s="3"/>
      <c r="C1173" s="3"/>
      <c r="D1173" s="3"/>
      <c r="E1173" s="3"/>
      <c r="F1173" s="3"/>
      <c r="G1173" s="3"/>
      <c r="H1173" s="3"/>
      <c r="I1173" s="3"/>
      <c r="J1173" s="1"/>
      <c r="K1173" s="3"/>
      <c r="L1173" s="3"/>
      <c r="M1173" s="3"/>
      <c r="N1173" s="3"/>
      <c r="O1173" s="3"/>
      <c r="P1173" s="3"/>
      <c r="Q1173" s="3"/>
      <c r="R1173" s="3"/>
      <c r="S1173" s="3"/>
      <c r="T1173" s="3"/>
      <c r="U1173" s="3"/>
      <c r="V1173" s="3"/>
      <c r="W1173" s="3"/>
      <c r="X1173" s="3"/>
      <c r="Y1173" s="3"/>
      <c r="Z1173" s="3"/>
      <c r="AA1173" s="3"/>
      <c r="AB1173" s="3"/>
      <c r="AC1173" s="3"/>
      <c r="AD1173" s="3"/>
      <c r="AE1173" s="3"/>
      <c r="AF1173" s="3"/>
      <c r="AG1173" s="3"/>
      <c r="AH1173" s="3"/>
      <c r="AI1173" s="3"/>
      <c r="AJ1173" s="3"/>
      <c r="AK1173" s="3"/>
      <c r="AL1173" s="3"/>
      <c r="AM1173" s="3"/>
      <c r="AN1173" s="3"/>
      <c r="AO1173" s="3"/>
      <c r="AP1173" s="3"/>
      <c r="AQ1173" s="3"/>
      <c r="AR1173" s="3"/>
      <c r="AS1173" s="3"/>
      <c r="AT1173" s="3"/>
      <c r="AU1173" s="3"/>
      <c r="AV1173" s="3"/>
      <c r="AW1173" s="3"/>
      <c r="AX1173" s="3"/>
      <c r="AY1173" s="3"/>
      <c r="AZ1173" s="3"/>
      <c r="BA1173" s="3"/>
      <c r="BB1173" s="3"/>
      <c r="BC1173" s="3"/>
      <c r="BD1173" s="3"/>
      <c r="BE1173" s="3"/>
      <c r="BF1173" s="3"/>
      <c r="BG1173" s="3"/>
      <c r="BH1173" s="3"/>
      <c r="BI1173" s="3"/>
      <c r="BJ1173" s="3"/>
      <c r="BK1173" s="3"/>
      <c r="BL1173" s="3"/>
      <c r="BM1173" s="3"/>
      <c r="BN1173" s="3"/>
      <c r="BO1173" s="3"/>
      <c r="BP1173" s="3"/>
      <c r="BQ1173" s="3"/>
      <c r="BR1173" s="3"/>
      <c r="BS1173" s="3"/>
      <c r="BT1173" s="3"/>
      <c r="BU1173" s="3"/>
      <c r="BV1173" s="3"/>
      <c r="BW1173" s="3"/>
      <c r="BX1173" s="3"/>
      <c r="BY1173" s="3"/>
      <c r="BZ1173" s="3"/>
      <c r="CA1173" s="3"/>
      <c r="CB1173" s="3"/>
      <c r="CC1173" s="3"/>
      <c r="CD1173" s="3"/>
      <c r="CE1173" s="3"/>
      <c r="CF1173" s="3"/>
      <c r="CG1173" s="3"/>
      <c r="CH1173" s="3"/>
      <c r="CI1173" s="3"/>
      <c r="CJ1173" s="3"/>
      <c r="CK1173" s="3"/>
      <c r="CL1173" s="3"/>
      <c r="CM1173" s="3"/>
      <c r="CN1173" s="3"/>
    </row>
    <row r="1174" spans="1:92" x14ac:dyDescent="0.3">
      <c r="A1174" s="13"/>
      <c r="B1174" s="3"/>
      <c r="C1174" s="3"/>
      <c r="D1174" s="3"/>
      <c r="E1174" s="3"/>
      <c r="F1174" s="3"/>
      <c r="G1174" s="3"/>
      <c r="H1174" s="3"/>
      <c r="I1174" s="3"/>
      <c r="J1174" s="1"/>
      <c r="K1174" s="3"/>
      <c r="L1174" s="3"/>
      <c r="M1174" s="3"/>
      <c r="N1174" s="3"/>
      <c r="O1174" s="3"/>
      <c r="P1174" s="3"/>
      <c r="Q1174" s="3"/>
      <c r="R1174" s="3"/>
      <c r="S1174" s="3"/>
      <c r="T1174" s="3"/>
      <c r="U1174" s="3"/>
      <c r="V1174" s="3"/>
      <c r="W1174" s="3"/>
      <c r="X1174" s="3"/>
      <c r="Y1174" s="3"/>
      <c r="Z1174" s="3"/>
      <c r="AA1174" s="3"/>
      <c r="AB1174" s="3"/>
      <c r="AC1174" s="3"/>
      <c r="AD1174" s="3"/>
      <c r="AE1174" s="3"/>
      <c r="AF1174" s="3"/>
      <c r="AG1174" s="3"/>
      <c r="AH1174" s="3"/>
      <c r="AI1174" s="3"/>
      <c r="AJ1174" s="3"/>
      <c r="AK1174" s="3"/>
      <c r="AL1174" s="3"/>
      <c r="AM1174" s="3"/>
      <c r="AN1174" s="3"/>
      <c r="AO1174" s="3"/>
      <c r="AP1174" s="3"/>
      <c r="AQ1174" s="3"/>
      <c r="AR1174" s="3"/>
      <c r="AS1174" s="3"/>
      <c r="AT1174" s="3"/>
      <c r="AU1174" s="3"/>
      <c r="AV1174" s="3"/>
      <c r="AW1174" s="3"/>
      <c r="AX1174" s="3"/>
      <c r="AY1174" s="3"/>
      <c r="AZ1174" s="3"/>
      <c r="BA1174" s="3"/>
      <c r="BB1174" s="3"/>
      <c r="BC1174" s="3"/>
      <c r="BD1174" s="3"/>
      <c r="BE1174" s="3"/>
      <c r="BF1174" s="3"/>
      <c r="BG1174" s="3"/>
      <c r="BH1174" s="3"/>
      <c r="BI1174" s="3"/>
      <c r="BJ1174" s="3"/>
      <c r="BK1174" s="3"/>
      <c r="BL1174" s="3"/>
      <c r="BM1174" s="3"/>
      <c r="BN1174" s="3"/>
      <c r="BO1174" s="3"/>
      <c r="BP1174" s="3"/>
      <c r="BQ1174" s="3"/>
      <c r="BR1174" s="3"/>
      <c r="BS1174" s="3"/>
      <c r="BT1174" s="3"/>
      <c r="BU1174" s="3"/>
      <c r="BV1174" s="3"/>
      <c r="BW1174" s="3"/>
      <c r="BX1174" s="3"/>
      <c r="BY1174" s="3"/>
      <c r="BZ1174" s="3"/>
      <c r="CA1174" s="3"/>
      <c r="CB1174" s="3"/>
      <c r="CC1174" s="3"/>
      <c r="CD1174" s="3"/>
      <c r="CE1174" s="3"/>
      <c r="CF1174" s="3"/>
      <c r="CG1174" s="3"/>
      <c r="CH1174" s="3"/>
      <c r="CI1174" s="3"/>
      <c r="CJ1174" s="3"/>
      <c r="CK1174" s="3"/>
      <c r="CL1174" s="3"/>
      <c r="CM1174" s="3"/>
      <c r="CN1174" s="3"/>
    </row>
    <row r="1175" spans="1:92" x14ac:dyDescent="0.3">
      <c r="A1175" s="13"/>
      <c r="B1175" s="3"/>
      <c r="C1175" s="3"/>
      <c r="D1175" s="3"/>
      <c r="E1175" s="3"/>
      <c r="F1175" s="3"/>
      <c r="G1175" s="3"/>
      <c r="H1175" s="3"/>
      <c r="I1175" s="3"/>
      <c r="J1175" s="1"/>
      <c r="K1175" s="3"/>
      <c r="L1175" s="3"/>
      <c r="M1175" s="3"/>
      <c r="N1175" s="3"/>
      <c r="O1175" s="3"/>
      <c r="P1175" s="3"/>
      <c r="Q1175" s="3"/>
      <c r="R1175" s="3"/>
      <c r="S1175" s="3"/>
      <c r="T1175" s="3"/>
      <c r="U1175" s="3"/>
      <c r="V1175" s="3"/>
      <c r="W1175" s="3"/>
      <c r="X1175" s="3"/>
      <c r="Y1175" s="3"/>
      <c r="Z1175" s="3"/>
      <c r="AA1175" s="3"/>
      <c r="AB1175" s="3"/>
      <c r="AC1175" s="3"/>
      <c r="AD1175" s="3"/>
      <c r="AE1175" s="3"/>
      <c r="AF1175" s="3"/>
      <c r="AG1175" s="3"/>
      <c r="AH1175" s="3"/>
      <c r="AI1175" s="3"/>
      <c r="AJ1175" s="3"/>
      <c r="AK1175" s="3"/>
      <c r="AL1175" s="3"/>
      <c r="AM1175" s="3"/>
      <c r="AN1175" s="3"/>
      <c r="AO1175" s="3"/>
      <c r="AP1175" s="3"/>
      <c r="AQ1175" s="3"/>
      <c r="AR1175" s="3"/>
      <c r="AS1175" s="3"/>
      <c r="AT1175" s="3"/>
      <c r="AU1175" s="3"/>
      <c r="AV1175" s="3"/>
      <c r="AW1175" s="3"/>
      <c r="AX1175" s="3"/>
      <c r="AY1175" s="3"/>
      <c r="AZ1175" s="3"/>
      <c r="BA1175" s="3"/>
      <c r="BB1175" s="3"/>
      <c r="BC1175" s="3"/>
      <c r="BD1175" s="3"/>
      <c r="BE1175" s="3"/>
      <c r="BF1175" s="3"/>
      <c r="BG1175" s="3"/>
      <c r="BH1175" s="3"/>
      <c r="BI1175" s="3"/>
      <c r="BJ1175" s="3"/>
      <c r="BK1175" s="3"/>
      <c r="BL1175" s="3"/>
      <c r="BM1175" s="3"/>
      <c r="BN1175" s="3"/>
      <c r="BO1175" s="3"/>
      <c r="BP1175" s="3"/>
      <c r="BQ1175" s="3"/>
      <c r="BR1175" s="3"/>
      <c r="BS1175" s="3"/>
      <c r="BT1175" s="3"/>
      <c r="BU1175" s="3"/>
      <c r="BV1175" s="3"/>
      <c r="BW1175" s="3"/>
      <c r="BX1175" s="3"/>
      <c r="BY1175" s="3"/>
      <c r="BZ1175" s="3"/>
      <c r="CA1175" s="3"/>
      <c r="CB1175" s="3"/>
      <c r="CC1175" s="3"/>
      <c r="CD1175" s="3"/>
      <c r="CE1175" s="3"/>
      <c r="CF1175" s="3"/>
      <c r="CG1175" s="3"/>
      <c r="CH1175" s="3"/>
      <c r="CI1175" s="3"/>
      <c r="CJ1175" s="3"/>
      <c r="CK1175" s="3"/>
      <c r="CL1175" s="3"/>
      <c r="CM1175" s="3"/>
      <c r="CN1175" s="3"/>
    </row>
    <row r="1176" spans="1:92" x14ac:dyDescent="0.3">
      <c r="A1176" s="13"/>
      <c r="B1176" s="3"/>
      <c r="C1176" s="3"/>
      <c r="D1176" s="3"/>
      <c r="E1176" s="3"/>
      <c r="F1176" s="3"/>
      <c r="G1176" s="3"/>
      <c r="H1176" s="3"/>
      <c r="I1176" s="3"/>
      <c r="J1176" s="1"/>
      <c r="K1176" s="3"/>
      <c r="L1176" s="3"/>
      <c r="M1176" s="3"/>
      <c r="N1176" s="3"/>
      <c r="O1176" s="3"/>
      <c r="P1176" s="3"/>
      <c r="Q1176" s="3"/>
      <c r="R1176" s="3"/>
      <c r="S1176" s="3"/>
      <c r="T1176" s="3"/>
      <c r="U1176" s="3"/>
      <c r="V1176" s="3"/>
      <c r="W1176" s="3"/>
      <c r="X1176" s="3"/>
      <c r="Y1176" s="3"/>
      <c r="Z1176" s="3"/>
      <c r="AA1176" s="3"/>
      <c r="AB1176" s="3"/>
      <c r="AC1176" s="3"/>
      <c r="AD1176" s="3"/>
      <c r="AE1176" s="3"/>
      <c r="AF1176" s="3"/>
      <c r="AG1176" s="3"/>
      <c r="AH1176" s="3"/>
      <c r="AI1176" s="3"/>
      <c r="AJ1176" s="3"/>
      <c r="AK1176" s="3"/>
      <c r="AL1176" s="3"/>
      <c r="AM1176" s="3"/>
      <c r="AN1176" s="3"/>
      <c r="AO1176" s="3"/>
      <c r="AP1176" s="3"/>
      <c r="AQ1176" s="3"/>
      <c r="AR1176" s="3"/>
      <c r="AS1176" s="3"/>
      <c r="AT1176" s="3"/>
      <c r="AU1176" s="3"/>
      <c r="AV1176" s="3"/>
      <c r="AW1176" s="3"/>
      <c r="AX1176" s="3"/>
      <c r="AY1176" s="3"/>
      <c r="AZ1176" s="3"/>
      <c r="BA1176" s="3"/>
      <c r="BB1176" s="3"/>
      <c r="BC1176" s="3"/>
      <c r="BD1176" s="3"/>
      <c r="BE1176" s="3"/>
      <c r="BF1176" s="3"/>
      <c r="BG1176" s="3"/>
      <c r="BH1176" s="3"/>
      <c r="BI1176" s="3"/>
      <c r="BJ1176" s="3"/>
      <c r="BK1176" s="3"/>
      <c r="BL1176" s="3"/>
      <c r="BM1176" s="3"/>
      <c r="BN1176" s="3"/>
      <c r="BO1176" s="3"/>
      <c r="BP1176" s="3"/>
      <c r="BQ1176" s="3"/>
      <c r="BR1176" s="3"/>
      <c r="BS1176" s="3"/>
      <c r="BT1176" s="3"/>
      <c r="BU1176" s="3"/>
      <c r="BV1176" s="3"/>
      <c r="BW1176" s="3"/>
      <c r="BX1176" s="3"/>
      <c r="BY1176" s="3"/>
      <c r="BZ1176" s="3"/>
      <c r="CA1176" s="3"/>
      <c r="CB1176" s="3"/>
      <c r="CC1176" s="3"/>
      <c r="CD1176" s="3"/>
      <c r="CE1176" s="3"/>
      <c r="CF1176" s="3"/>
      <c r="CG1176" s="3"/>
      <c r="CH1176" s="3"/>
      <c r="CI1176" s="3"/>
      <c r="CJ1176" s="3"/>
      <c r="CK1176" s="3"/>
      <c r="CL1176" s="3"/>
      <c r="CM1176" s="3"/>
      <c r="CN1176" s="3"/>
    </row>
    <row r="1177" spans="1:92" x14ac:dyDescent="0.3">
      <c r="A1177" s="13"/>
      <c r="B1177" s="3"/>
      <c r="C1177" s="3"/>
      <c r="D1177" s="3"/>
      <c r="E1177" s="3"/>
      <c r="F1177" s="3"/>
      <c r="G1177" s="3"/>
      <c r="H1177" s="3"/>
      <c r="I1177" s="3"/>
      <c r="J1177" s="1"/>
      <c r="K1177" s="3"/>
      <c r="L1177" s="3"/>
      <c r="M1177" s="3"/>
      <c r="N1177" s="3"/>
      <c r="O1177" s="3"/>
      <c r="P1177" s="3"/>
      <c r="Q1177" s="3"/>
      <c r="R1177" s="3"/>
      <c r="S1177" s="3"/>
      <c r="T1177" s="3"/>
      <c r="U1177" s="3"/>
      <c r="V1177" s="3"/>
      <c r="W1177" s="3"/>
      <c r="X1177" s="3"/>
      <c r="Y1177" s="3"/>
      <c r="Z1177" s="3"/>
      <c r="AA1177" s="3"/>
      <c r="AB1177" s="3"/>
      <c r="AC1177" s="3"/>
      <c r="AD1177" s="3"/>
      <c r="AE1177" s="3"/>
      <c r="AF1177" s="3"/>
      <c r="AG1177" s="3"/>
      <c r="AH1177" s="3"/>
      <c r="AI1177" s="3"/>
      <c r="AJ1177" s="3"/>
      <c r="AK1177" s="3"/>
      <c r="AL1177" s="3"/>
      <c r="AM1177" s="3"/>
      <c r="AN1177" s="3"/>
      <c r="AO1177" s="3"/>
      <c r="AP1177" s="3"/>
      <c r="AQ1177" s="3"/>
      <c r="AR1177" s="3"/>
      <c r="AS1177" s="3"/>
      <c r="AT1177" s="3"/>
      <c r="AU1177" s="3"/>
      <c r="AV1177" s="3"/>
      <c r="AW1177" s="3"/>
      <c r="AX1177" s="3"/>
      <c r="AY1177" s="3"/>
      <c r="AZ1177" s="3"/>
      <c r="BA1177" s="3"/>
      <c r="BB1177" s="3"/>
      <c r="BC1177" s="3"/>
      <c r="BD1177" s="3"/>
      <c r="BE1177" s="3"/>
      <c r="BF1177" s="3"/>
      <c r="BG1177" s="3"/>
      <c r="BH1177" s="3"/>
      <c r="BI1177" s="3"/>
      <c r="BJ1177" s="3"/>
      <c r="BK1177" s="3"/>
      <c r="BL1177" s="3"/>
      <c r="BM1177" s="3"/>
      <c r="BN1177" s="3"/>
      <c r="BO1177" s="3"/>
      <c r="BP1177" s="3"/>
      <c r="BQ1177" s="3"/>
      <c r="BR1177" s="3"/>
      <c r="BS1177" s="3"/>
      <c r="BT1177" s="3"/>
      <c r="BU1177" s="3"/>
      <c r="BV1177" s="3"/>
      <c r="BW1177" s="3"/>
      <c r="BX1177" s="3"/>
      <c r="BY1177" s="3"/>
      <c r="BZ1177" s="3"/>
      <c r="CA1177" s="3"/>
      <c r="CB1177" s="3"/>
      <c r="CC1177" s="3"/>
      <c r="CD1177" s="3"/>
      <c r="CE1177" s="3"/>
      <c r="CF1177" s="3"/>
      <c r="CG1177" s="3"/>
      <c r="CH1177" s="3"/>
      <c r="CI1177" s="3"/>
      <c r="CJ1177" s="3"/>
      <c r="CK1177" s="3"/>
      <c r="CL1177" s="3"/>
      <c r="CM1177" s="3"/>
      <c r="CN1177" s="3"/>
    </row>
    <row r="1178" spans="1:92" x14ac:dyDescent="0.3">
      <c r="A1178" s="13"/>
      <c r="B1178" s="3"/>
      <c r="C1178" s="3"/>
      <c r="D1178" s="3"/>
      <c r="E1178" s="3"/>
      <c r="F1178" s="3"/>
      <c r="G1178" s="3"/>
      <c r="H1178" s="3"/>
      <c r="I1178" s="3"/>
      <c r="J1178" s="1"/>
      <c r="K1178" s="3"/>
      <c r="L1178" s="3"/>
      <c r="M1178" s="3"/>
      <c r="N1178" s="3"/>
      <c r="O1178" s="3"/>
      <c r="P1178" s="3"/>
      <c r="Q1178" s="3"/>
      <c r="R1178" s="3"/>
      <c r="S1178" s="3"/>
      <c r="T1178" s="3"/>
      <c r="U1178" s="3"/>
      <c r="V1178" s="3"/>
      <c r="W1178" s="3"/>
      <c r="X1178" s="3"/>
      <c r="Y1178" s="3"/>
      <c r="Z1178" s="3"/>
      <c r="AA1178" s="3"/>
      <c r="AB1178" s="3"/>
      <c r="AC1178" s="3"/>
      <c r="AD1178" s="3"/>
      <c r="AE1178" s="3"/>
      <c r="AF1178" s="3"/>
      <c r="AG1178" s="3"/>
      <c r="AH1178" s="3"/>
      <c r="AI1178" s="3"/>
      <c r="AJ1178" s="3"/>
      <c r="AK1178" s="3"/>
      <c r="AL1178" s="3"/>
      <c r="AM1178" s="3"/>
      <c r="AN1178" s="3"/>
      <c r="AO1178" s="3"/>
      <c r="AP1178" s="3"/>
      <c r="AQ1178" s="3"/>
      <c r="AR1178" s="3"/>
      <c r="AS1178" s="3"/>
      <c r="AT1178" s="3"/>
      <c r="AU1178" s="3"/>
      <c r="AV1178" s="3"/>
      <c r="AW1178" s="3"/>
      <c r="AX1178" s="3"/>
      <c r="AY1178" s="3"/>
      <c r="AZ1178" s="3"/>
      <c r="BA1178" s="3"/>
      <c r="BB1178" s="3"/>
      <c r="BC1178" s="3"/>
      <c r="BD1178" s="3"/>
      <c r="BE1178" s="3"/>
      <c r="BF1178" s="3"/>
      <c r="BG1178" s="3"/>
      <c r="BH1178" s="3"/>
      <c r="BI1178" s="3"/>
      <c r="BJ1178" s="3"/>
      <c r="BK1178" s="3"/>
      <c r="BL1178" s="3"/>
      <c r="BM1178" s="3"/>
      <c r="BN1178" s="3"/>
      <c r="BO1178" s="3"/>
      <c r="BP1178" s="3"/>
      <c r="BQ1178" s="3"/>
      <c r="BR1178" s="3"/>
      <c r="BS1178" s="3"/>
      <c r="BT1178" s="3"/>
      <c r="BU1178" s="3"/>
      <c r="BV1178" s="3"/>
      <c r="BW1178" s="3"/>
      <c r="BX1178" s="3"/>
      <c r="BY1178" s="3"/>
      <c r="BZ1178" s="3"/>
      <c r="CA1178" s="3"/>
      <c r="CB1178" s="3"/>
      <c r="CC1178" s="3"/>
      <c r="CD1178" s="3"/>
      <c r="CE1178" s="3"/>
      <c r="CF1178" s="3"/>
      <c r="CG1178" s="3"/>
      <c r="CH1178" s="3"/>
      <c r="CI1178" s="3"/>
      <c r="CJ1178" s="3"/>
      <c r="CK1178" s="3"/>
      <c r="CL1178" s="3"/>
      <c r="CM1178" s="3"/>
      <c r="CN1178" s="3"/>
    </row>
    <row r="1179" spans="1:92" x14ac:dyDescent="0.3">
      <c r="A1179" s="13"/>
      <c r="B1179" s="3"/>
      <c r="C1179" s="3"/>
      <c r="D1179" s="3"/>
      <c r="E1179" s="3"/>
      <c r="F1179" s="3"/>
      <c r="G1179" s="3"/>
      <c r="H1179" s="3"/>
      <c r="I1179" s="3"/>
      <c r="J1179" s="1"/>
      <c r="K1179" s="3"/>
      <c r="L1179" s="3"/>
      <c r="M1179" s="3"/>
      <c r="N1179" s="3"/>
      <c r="O1179" s="3"/>
      <c r="P1179" s="3"/>
      <c r="Q1179" s="3"/>
      <c r="R1179" s="3"/>
      <c r="S1179" s="3"/>
      <c r="T1179" s="3"/>
      <c r="U1179" s="3"/>
      <c r="V1179" s="3"/>
      <c r="W1179" s="3"/>
      <c r="X1179" s="3"/>
      <c r="Y1179" s="3"/>
      <c r="Z1179" s="3"/>
      <c r="AA1179" s="3"/>
      <c r="AB1179" s="3"/>
      <c r="AC1179" s="3"/>
      <c r="AD1179" s="3"/>
      <c r="AE1179" s="3"/>
      <c r="AF1179" s="3"/>
      <c r="AG1179" s="3"/>
      <c r="AH1179" s="3"/>
      <c r="AI1179" s="3"/>
      <c r="AJ1179" s="3"/>
      <c r="AK1179" s="3"/>
      <c r="AL1179" s="3"/>
      <c r="AM1179" s="3"/>
      <c r="AN1179" s="3"/>
      <c r="AO1179" s="3"/>
      <c r="AP1179" s="3"/>
      <c r="AQ1179" s="3"/>
      <c r="AR1179" s="3"/>
      <c r="AS1179" s="3"/>
      <c r="AT1179" s="3"/>
      <c r="AU1179" s="3"/>
      <c r="AV1179" s="3"/>
      <c r="AW1179" s="3"/>
      <c r="AX1179" s="3"/>
      <c r="AY1179" s="3"/>
      <c r="AZ1179" s="3"/>
      <c r="BA1179" s="3"/>
      <c r="BB1179" s="3"/>
      <c r="BC1179" s="3"/>
      <c r="BD1179" s="3"/>
      <c r="BE1179" s="3"/>
      <c r="BF1179" s="3"/>
      <c r="BG1179" s="3"/>
      <c r="BH1179" s="3"/>
      <c r="BI1179" s="3"/>
      <c r="BJ1179" s="3"/>
      <c r="BK1179" s="3"/>
      <c r="BL1179" s="3"/>
      <c r="BM1179" s="3"/>
      <c r="BN1179" s="3"/>
      <c r="BO1179" s="3"/>
      <c r="BP1179" s="3"/>
      <c r="BQ1179" s="3"/>
      <c r="BR1179" s="3"/>
      <c r="BS1179" s="3"/>
      <c r="BT1179" s="3"/>
      <c r="BU1179" s="3"/>
      <c r="BV1179" s="3"/>
      <c r="BW1179" s="3"/>
      <c r="BX1179" s="3"/>
      <c r="BY1179" s="3"/>
      <c r="BZ1179" s="3"/>
      <c r="CA1179" s="3"/>
      <c r="CB1179" s="3"/>
      <c r="CC1179" s="3"/>
      <c r="CD1179" s="3"/>
      <c r="CE1179" s="3"/>
      <c r="CF1179" s="3"/>
      <c r="CG1179" s="3"/>
      <c r="CH1179" s="3"/>
      <c r="CI1179" s="3"/>
      <c r="CJ1179" s="3"/>
      <c r="CK1179" s="3"/>
      <c r="CL1179" s="3"/>
      <c r="CM1179" s="3"/>
      <c r="CN1179" s="3"/>
    </row>
    <row r="1180" spans="1:92" x14ac:dyDescent="0.3">
      <c r="A1180" s="13"/>
      <c r="B1180" s="3"/>
      <c r="C1180" s="3"/>
      <c r="D1180" s="3"/>
      <c r="E1180" s="3"/>
      <c r="F1180" s="3"/>
      <c r="G1180" s="3"/>
      <c r="H1180" s="3"/>
      <c r="I1180" s="3"/>
      <c r="J1180" s="1"/>
      <c r="K1180" s="3"/>
      <c r="L1180" s="3"/>
      <c r="M1180" s="3"/>
      <c r="N1180" s="3"/>
      <c r="O1180" s="3"/>
      <c r="P1180" s="3"/>
      <c r="Q1180" s="3"/>
      <c r="R1180" s="3"/>
      <c r="S1180" s="3"/>
      <c r="T1180" s="3"/>
      <c r="U1180" s="3"/>
      <c r="V1180" s="3"/>
      <c r="W1180" s="3"/>
      <c r="X1180" s="3"/>
      <c r="Y1180" s="3"/>
      <c r="Z1180" s="3"/>
      <c r="AA1180" s="3"/>
      <c r="AB1180" s="3"/>
      <c r="AC1180" s="3"/>
      <c r="AD1180" s="3"/>
      <c r="AE1180" s="3"/>
      <c r="AF1180" s="3"/>
      <c r="AG1180" s="3"/>
      <c r="AH1180" s="3"/>
      <c r="AI1180" s="3"/>
      <c r="AJ1180" s="3"/>
      <c r="AK1180" s="3"/>
      <c r="AL1180" s="3"/>
      <c r="AM1180" s="3"/>
      <c r="AN1180" s="3"/>
      <c r="AO1180" s="3"/>
      <c r="AP1180" s="3"/>
      <c r="AQ1180" s="3"/>
      <c r="AR1180" s="3"/>
      <c r="AS1180" s="3"/>
      <c r="AT1180" s="3"/>
      <c r="AU1180" s="3"/>
      <c r="AV1180" s="3"/>
      <c r="AW1180" s="3"/>
      <c r="AX1180" s="3"/>
      <c r="AY1180" s="3"/>
      <c r="AZ1180" s="3"/>
      <c r="BA1180" s="3"/>
      <c r="BB1180" s="3"/>
      <c r="BC1180" s="3"/>
      <c r="BD1180" s="3"/>
      <c r="BE1180" s="3"/>
      <c r="BF1180" s="3"/>
      <c r="BG1180" s="3"/>
      <c r="BH1180" s="3"/>
      <c r="BI1180" s="3"/>
      <c r="BJ1180" s="3"/>
      <c r="BK1180" s="3"/>
      <c r="BL1180" s="3"/>
      <c r="BM1180" s="3"/>
      <c r="BN1180" s="3"/>
      <c r="BO1180" s="3"/>
      <c r="BP1180" s="3"/>
      <c r="BQ1180" s="3"/>
      <c r="BR1180" s="3"/>
      <c r="BS1180" s="3"/>
      <c r="BT1180" s="3"/>
      <c r="BU1180" s="3"/>
      <c r="BV1180" s="3"/>
      <c r="BW1180" s="3"/>
      <c r="BX1180" s="3"/>
      <c r="BY1180" s="3"/>
      <c r="BZ1180" s="3"/>
      <c r="CA1180" s="3"/>
      <c r="CB1180" s="3"/>
      <c r="CC1180" s="3"/>
      <c r="CD1180" s="3"/>
      <c r="CE1180" s="3"/>
      <c r="CF1180" s="3"/>
      <c r="CG1180" s="3"/>
      <c r="CH1180" s="3"/>
      <c r="CI1180" s="3"/>
      <c r="CJ1180" s="3"/>
      <c r="CK1180" s="3"/>
      <c r="CL1180" s="3"/>
      <c r="CM1180" s="3"/>
      <c r="CN1180" s="3"/>
    </row>
    <row r="1181" spans="1:92" x14ac:dyDescent="0.3">
      <c r="A1181" s="13"/>
      <c r="B1181" s="3"/>
      <c r="C1181" s="3"/>
      <c r="D1181" s="3"/>
      <c r="E1181" s="3"/>
      <c r="F1181" s="3"/>
      <c r="G1181" s="3"/>
      <c r="H1181" s="3"/>
      <c r="I1181" s="3"/>
      <c r="J1181" s="1"/>
      <c r="K1181" s="3"/>
      <c r="L1181" s="3"/>
      <c r="M1181" s="3"/>
      <c r="N1181" s="3"/>
      <c r="O1181" s="3"/>
      <c r="P1181" s="3"/>
      <c r="Q1181" s="3"/>
      <c r="R1181" s="3"/>
      <c r="S1181" s="3"/>
      <c r="T1181" s="3"/>
      <c r="U1181" s="3"/>
      <c r="V1181" s="3"/>
      <c r="W1181" s="3"/>
      <c r="X1181" s="3"/>
      <c r="Y1181" s="3"/>
      <c r="Z1181" s="3"/>
      <c r="AA1181" s="3"/>
      <c r="AB1181" s="3"/>
      <c r="AC1181" s="3"/>
      <c r="AD1181" s="3"/>
      <c r="AE1181" s="3"/>
      <c r="AF1181" s="3"/>
      <c r="AG1181" s="3"/>
      <c r="AH1181" s="3"/>
      <c r="AI1181" s="3"/>
      <c r="AJ1181" s="3"/>
      <c r="AK1181" s="3"/>
      <c r="AL1181" s="3"/>
      <c r="AM1181" s="3"/>
      <c r="AN1181" s="3"/>
      <c r="AO1181" s="3"/>
      <c r="AP1181" s="3"/>
      <c r="AQ1181" s="3"/>
      <c r="AR1181" s="3"/>
      <c r="AS1181" s="3"/>
      <c r="AT1181" s="3"/>
      <c r="AU1181" s="3"/>
      <c r="AV1181" s="3"/>
      <c r="AW1181" s="3"/>
      <c r="AX1181" s="3"/>
      <c r="AY1181" s="3"/>
      <c r="AZ1181" s="3"/>
      <c r="BA1181" s="3"/>
      <c r="BB1181" s="3"/>
      <c r="BC1181" s="3"/>
      <c r="BD1181" s="3"/>
      <c r="BE1181" s="3"/>
      <c r="BF1181" s="3"/>
      <c r="BG1181" s="3"/>
      <c r="BH1181" s="3"/>
      <c r="BI1181" s="3"/>
      <c r="BJ1181" s="3"/>
      <c r="BK1181" s="3"/>
      <c r="BL1181" s="3"/>
      <c r="BM1181" s="3"/>
      <c r="BN1181" s="3"/>
      <c r="BO1181" s="3"/>
      <c r="BP1181" s="3"/>
      <c r="BQ1181" s="3"/>
      <c r="BR1181" s="3"/>
      <c r="BS1181" s="3"/>
      <c r="BT1181" s="3"/>
      <c r="BU1181" s="3"/>
      <c r="BV1181" s="3"/>
      <c r="BW1181" s="3"/>
      <c r="BX1181" s="3"/>
      <c r="BY1181" s="3"/>
      <c r="BZ1181" s="3"/>
      <c r="CA1181" s="3"/>
      <c r="CB1181" s="3"/>
      <c r="CC1181" s="3"/>
      <c r="CD1181" s="3"/>
      <c r="CE1181" s="3"/>
      <c r="CF1181" s="3"/>
      <c r="CG1181" s="3"/>
      <c r="CH1181" s="3"/>
      <c r="CI1181" s="3"/>
      <c r="CJ1181" s="3"/>
      <c r="CK1181" s="3"/>
      <c r="CL1181" s="3"/>
      <c r="CM1181" s="3"/>
      <c r="CN1181" s="3"/>
    </row>
    <row r="1182" spans="1:92" x14ac:dyDescent="0.3">
      <c r="A1182" s="13"/>
      <c r="B1182" s="3"/>
      <c r="C1182" s="3"/>
      <c r="D1182" s="3"/>
      <c r="E1182" s="3"/>
      <c r="F1182" s="3"/>
      <c r="G1182" s="3"/>
      <c r="H1182" s="3"/>
      <c r="I1182" s="3"/>
      <c r="J1182" s="1"/>
      <c r="K1182" s="3"/>
      <c r="L1182" s="3"/>
      <c r="M1182" s="3"/>
      <c r="N1182" s="3"/>
      <c r="O1182" s="3"/>
      <c r="P1182" s="3"/>
      <c r="Q1182" s="3"/>
      <c r="R1182" s="3"/>
      <c r="S1182" s="3"/>
      <c r="T1182" s="3"/>
      <c r="U1182" s="3"/>
      <c r="V1182" s="3"/>
      <c r="W1182" s="3"/>
      <c r="X1182" s="3"/>
      <c r="Y1182" s="3"/>
      <c r="Z1182" s="3"/>
      <c r="AA1182" s="3"/>
      <c r="AB1182" s="3"/>
      <c r="AC1182" s="3"/>
      <c r="AD1182" s="3"/>
      <c r="AE1182" s="3"/>
      <c r="AF1182" s="3"/>
      <c r="AG1182" s="3"/>
      <c r="AH1182" s="3"/>
      <c r="AI1182" s="3"/>
      <c r="AJ1182" s="3"/>
      <c r="AK1182" s="3"/>
      <c r="AL1182" s="3"/>
      <c r="AM1182" s="3"/>
      <c r="AN1182" s="3"/>
      <c r="AO1182" s="3"/>
      <c r="AP1182" s="3"/>
      <c r="AQ1182" s="3"/>
      <c r="AR1182" s="3"/>
      <c r="AS1182" s="3"/>
      <c r="AT1182" s="3"/>
      <c r="AU1182" s="3"/>
      <c r="AV1182" s="3"/>
      <c r="AW1182" s="3"/>
      <c r="AX1182" s="3"/>
      <c r="AY1182" s="3"/>
      <c r="AZ1182" s="3"/>
      <c r="BA1182" s="3"/>
      <c r="BB1182" s="3"/>
      <c r="BC1182" s="3"/>
      <c r="BD1182" s="3"/>
      <c r="BE1182" s="3"/>
      <c r="BF1182" s="3"/>
      <c r="BG1182" s="3"/>
      <c r="BH1182" s="3"/>
      <c r="BI1182" s="3"/>
      <c r="BJ1182" s="3"/>
      <c r="BK1182" s="3"/>
      <c r="BL1182" s="3"/>
      <c r="BM1182" s="3"/>
      <c r="BN1182" s="3"/>
      <c r="BO1182" s="3"/>
      <c r="BP1182" s="3"/>
      <c r="BQ1182" s="3"/>
      <c r="BR1182" s="3"/>
      <c r="BS1182" s="3"/>
      <c r="BT1182" s="3"/>
      <c r="BU1182" s="3"/>
      <c r="BV1182" s="3"/>
      <c r="BW1182" s="3"/>
      <c r="BX1182" s="3"/>
      <c r="BY1182" s="3"/>
      <c r="BZ1182" s="3"/>
      <c r="CA1182" s="3"/>
      <c r="CB1182" s="3"/>
      <c r="CC1182" s="3"/>
      <c r="CD1182" s="3"/>
      <c r="CE1182" s="3"/>
      <c r="CF1182" s="3"/>
      <c r="CG1182" s="3"/>
      <c r="CH1182" s="3"/>
      <c r="CI1182" s="3"/>
      <c r="CJ1182" s="3"/>
      <c r="CK1182" s="3"/>
      <c r="CL1182" s="3"/>
      <c r="CM1182" s="3"/>
      <c r="CN1182" s="3"/>
    </row>
    <row r="1183" spans="1:92" x14ac:dyDescent="0.3">
      <c r="A1183" s="13"/>
      <c r="B1183" s="3"/>
      <c r="C1183" s="3"/>
      <c r="D1183" s="3"/>
      <c r="E1183" s="3"/>
      <c r="F1183" s="3"/>
      <c r="G1183" s="3"/>
      <c r="H1183" s="3"/>
      <c r="I1183" s="3"/>
      <c r="J1183" s="1"/>
      <c r="K1183" s="3"/>
      <c r="L1183" s="3"/>
      <c r="M1183" s="3"/>
      <c r="N1183" s="3"/>
      <c r="O1183" s="3"/>
      <c r="P1183" s="3"/>
      <c r="Q1183" s="3"/>
      <c r="R1183" s="3"/>
      <c r="S1183" s="3"/>
      <c r="T1183" s="3"/>
      <c r="U1183" s="3"/>
      <c r="V1183" s="3"/>
      <c r="W1183" s="3"/>
      <c r="X1183" s="3"/>
      <c r="Y1183" s="3"/>
      <c r="Z1183" s="3"/>
      <c r="AA1183" s="3"/>
      <c r="AB1183" s="3"/>
      <c r="AC1183" s="3"/>
      <c r="AD1183" s="3"/>
      <c r="AE1183" s="3"/>
      <c r="AF1183" s="3"/>
      <c r="AG1183" s="3"/>
      <c r="AH1183" s="3"/>
      <c r="AI1183" s="3"/>
      <c r="AJ1183" s="3"/>
      <c r="AK1183" s="3"/>
      <c r="AL1183" s="3"/>
      <c r="AM1183" s="3"/>
      <c r="AN1183" s="3"/>
      <c r="AO1183" s="3"/>
      <c r="AP1183" s="3"/>
      <c r="AQ1183" s="3"/>
      <c r="AR1183" s="3"/>
      <c r="AS1183" s="3"/>
      <c r="AT1183" s="3"/>
      <c r="AU1183" s="3"/>
      <c r="AV1183" s="3"/>
      <c r="AW1183" s="3"/>
      <c r="AX1183" s="3"/>
      <c r="AY1183" s="3"/>
      <c r="AZ1183" s="3"/>
      <c r="BA1183" s="3"/>
      <c r="BB1183" s="3"/>
      <c r="BC1183" s="3"/>
      <c r="BD1183" s="3"/>
      <c r="BE1183" s="3"/>
      <c r="BF1183" s="3"/>
      <c r="BG1183" s="3"/>
      <c r="BH1183" s="3"/>
      <c r="BI1183" s="3"/>
      <c r="BJ1183" s="3"/>
      <c r="BK1183" s="3"/>
      <c r="BL1183" s="3"/>
      <c r="BM1183" s="3"/>
      <c r="BN1183" s="3"/>
      <c r="BO1183" s="3"/>
      <c r="BP1183" s="3"/>
      <c r="BQ1183" s="3"/>
      <c r="BR1183" s="3"/>
      <c r="BS1183" s="3"/>
      <c r="BT1183" s="3"/>
      <c r="BU1183" s="3"/>
      <c r="BV1183" s="3"/>
      <c r="BW1183" s="3"/>
      <c r="BX1183" s="3"/>
      <c r="BY1183" s="3"/>
      <c r="BZ1183" s="3"/>
      <c r="CA1183" s="3"/>
      <c r="CB1183" s="3"/>
      <c r="CC1183" s="3"/>
      <c r="CD1183" s="3"/>
      <c r="CE1183" s="3"/>
      <c r="CF1183" s="3"/>
      <c r="CG1183" s="3"/>
      <c r="CH1183" s="3"/>
      <c r="CI1183" s="3"/>
      <c r="CJ1183" s="3"/>
      <c r="CK1183" s="3"/>
      <c r="CL1183" s="3"/>
      <c r="CM1183" s="3"/>
      <c r="CN1183" s="3"/>
    </row>
    <row r="1184" spans="1:92" x14ac:dyDescent="0.3">
      <c r="A1184" s="13"/>
      <c r="B1184" s="3"/>
      <c r="C1184" s="3"/>
      <c r="D1184" s="3"/>
      <c r="E1184" s="3"/>
      <c r="F1184" s="3"/>
      <c r="G1184" s="3"/>
      <c r="H1184" s="3"/>
      <c r="I1184" s="3"/>
      <c r="J1184" s="1"/>
      <c r="K1184" s="3"/>
      <c r="L1184" s="3"/>
      <c r="M1184" s="3"/>
      <c r="N1184" s="3"/>
      <c r="O1184" s="3"/>
      <c r="P1184" s="3"/>
      <c r="Q1184" s="3"/>
      <c r="R1184" s="3"/>
      <c r="S1184" s="3"/>
      <c r="T1184" s="3"/>
      <c r="U1184" s="3"/>
      <c r="V1184" s="3"/>
      <c r="W1184" s="3"/>
      <c r="X1184" s="3"/>
      <c r="Y1184" s="3"/>
      <c r="Z1184" s="3"/>
      <c r="AA1184" s="3"/>
      <c r="AB1184" s="3"/>
      <c r="AC1184" s="3"/>
      <c r="AD1184" s="3"/>
      <c r="AE1184" s="3"/>
      <c r="AF1184" s="3"/>
      <c r="AG1184" s="3"/>
      <c r="AH1184" s="3"/>
      <c r="AI1184" s="3"/>
      <c r="AJ1184" s="3"/>
      <c r="AK1184" s="3"/>
      <c r="AL1184" s="3"/>
      <c r="AM1184" s="3"/>
      <c r="AN1184" s="3"/>
      <c r="AO1184" s="3"/>
      <c r="AP1184" s="3"/>
      <c r="AQ1184" s="3"/>
      <c r="AR1184" s="3"/>
      <c r="AS1184" s="3"/>
      <c r="AT1184" s="3"/>
      <c r="AU1184" s="3"/>
      <c r="AV1184" s="3"/>
      <c r="AW1184" s="3"/>
      <c r="AX1184" s="3"/>
      <c r="AY1184" s="3"/>
      <c r="AZ1184" s="3"/>
      <c r="BA1184" s="3"/>
      <c r="BB1184" s="3"/>
      <c r="BC1184" s="3"/>
      <c r="BD1184" s="3"/>
      <c r="BE1184" s="3"/>
      <c r="BF1184" s="3"/>
      <c r="BG1184" s="3"/>
      <c r="BH1184" s="3"/>
      <c r="BI1184" s="3"/>
      <c r="BJ1184" s="3"/>
      <c r="BK1184" s="3"/>
      <c r="BL1184" s="3"/>
      <c r="BM1184" s="3"/>
      <c r="BN1184" s="3"/>
      <c r="BO1184" s="3"/>
      <c r="BP1184" s="3"/>
      <c r="BQ1184" s="3"/>
      <c r="BR1184" s="3"/>
      <c r="BS1184" s="3"/>
      <c r="BT1184" s="3"/>
      <c r="BU1184" s="3"/>
      <c r="BV1184" s="3"/>
      <c r="BW1184" s="3"/>
      <c r="BX1184" s="3"/>
      <c r="BY1184" s="3"/>
      <c r="BZ1184" s="3"/>
      <c r="CA1184" s="3"/>
      <c r="CB1184" s="3"/>
      <c r="CC1184" s="3"/>
      <c r="CD1184" s="3"/>
      <c r="CE1184" s="3"/>
      <c r="CF1184" s="3"/>
      <c r="CG1184" s="3"/>
      <c r="CH1184" s="3"/>
      <c r="CI1184" s="3"/>
      <c r="CJ1184" s="3"/>
      <c r="CK1184" s="3"/>
      <c r="CL1184" s="3"/>
      <c r="CM1184" s="3"/>
      <c r="CN1184" s="3"/>
    </row>
    <row r="1185" spans="1:92" x14ac:dyDescent="0.3">
      <c r="A1185" s="13"/>
      <c r="B1185" s="3"/>
      <c r="C1185" s="3"/>
      <c r="D1185" s="3"/>
      <c r="E1185" s="3"/>
      <c r="F1185" s="3"/>
      <c r="G1185" s="3"/>
      <c r="H1185" s="3"/>
      <c r="I1185" s="3"/>
      <c r="J1185" s="1"/>
      <c r="K1185" s="3"/>
      <c r="L1185" s="3"/>
      <c r="M1185" s="3"/>
      <c r="N1185" s="3"/>
      <c r="O1185" s="3"/>
      <c r="P1185" s="3"/>
      <c r="Q1185" s="3"/>
      <c r="R1185" s="3"/>
      <c r="S1185" s="3"/>
      <c r="T1185" s="3"/>
      <c r="U1185" s="3"/>
      <c r="V1185" s="3"/>
      <c r="W1185" s="3"/>
      <c r="X1185" s="3"/>
      <c r="Y1185" s="3"/>
      <c r="Z1185" s="3"/>
      <c r="AA1185" s="3"/>
      <c r="AB1185" s="3"/>
      <c r="AC1185" s="3"/>
      <c r="AD1185" s="3"/>
      <c r="AE1185" s="3"/>
      <c r="AF1185" s="3"/>
      <c r="AG1185" s="3"/>
      <c r="AH1185" s="3"/>
      <c r="AI1185" s="3"/>
      <c r="AJ1185" s="3"/>
      <c r="AK1185" s="3"/>
      <c r="AL1185" s="3"/>
      <c r="AM1185" s="3"/>
      <c r="AN1185" s="3"/>
      <c r="AO1185" s="3"/>
      <c r="AP1185" s="3"/>
      <c r="AQ1185" s="3"/>
      <c r="AR1185" s="3"/>
      <c r="AS1185" s="3"/>
      <c r="AT1185" s="3"/>
      <c r="AU1185" s="3"/>
      <c r="AV1185" s="3"/>
      <c r="AW1185" s="3"/>
      <c r="AX1185" s="3"/>
      <c r="AY1185" s="3"/>
      <c r="AZ1185" s="3"/>
      <c r="BA1185" s="3"/>
      <c r="BB1185" s="3"/>
      <c r="BC1185" s="3"/>
      <c r="BD1185" s="3"/>
      <c r="BE1185" s="3"/>
      <c r="BF1185" s="3"/>
      <c r="BG1185" s="3"/>
      <c r="BH1185" s="3"/>
      <c r="BI1185" s="3"/>
      <c r="BJ1185" s="3"/>
      <c r="BK1185" s="3"/>
      <c r="BL1185" s="3"/>
      <c r="BM1185" s="3"/>
      <c r="BN1185" s="3"/>
      <c r="BO1185" s="3"/>
      <c r="BP1185" s="3"/>
      <c r="BQ1185" s="3"/>
      <c r="BR1185" s="3"/>
      <c r="BS1185" s="3"/>
      <c r="BT1185" s="3"/>
      <c r="BU1185" s="3"/>
      <c r="BV1185" s="3"/>
      <c r="BW1185" s="3"/>
      <c r="BX1185" s="3"/>
      <c r="BY1185" s="3"/>
      <c r="BZ1185" s="3"/>
      <c r="CA1185" s="3"/>
      <c r="CB1185" s="3"/>
      <c r="CC1185" s="3"/>
      <c r="CD1185" s="3"/>
      <c r="CE1185" s="3"/>
      <c r="CF1185" s="3"/>
      <c r="CG1185" s="3"/>
      <c r="CH1185" s="3"/>
      <c r="CI1185" s="3"/>
      <c r="CJ1185" s="3"/>
      <c r="CK1185" s="3"/>
      <c r="CL1185" s="3"/>
      <c r="CM1185" s="3"/>
      <c r="CN1185" s="3"/>
    </row>
    <row r="1186" spans="1:92" x14ac:dyDescent="0.3">
      <c r="A1186" s="13"/>
      <c r="B1186" s="3"/>
      <c r="C1186" s="3"/>
      <c r="D1186" s="3"/>
      <c r="E1186" s="3"/>
      <c r="F1186" s="3"/>
      <c r="G1186" s="3"/>
      <c r="H1186" s="3"/>
      <c r="I1186" s="3"/>
      <c r="J1186" s="1"/>
      <c r="K1186" s="3"/>
      <c r="L1186" s="3"/>
      <c r="M1186" s="3"/>
      <c r="N1186" s="3"/>
      <c r="O1186" s="3"/>
      <c r="P1186" s="3"/>
      <c r="Q1186" s="3"/>
      <c r="R1186" s="3"/>
      <c r="S1186" s="3"/>
      <c r="T1186" s="3"/>
      <c r="U1186" s="3"/>
      <c r="V1186" s="3"/>
      <c r="W1186" s="3"/>
      <c r="X1186" s="3"/>
      <c r="Y1186" s="3"/>
      <c r="Z1186" s="3"/>
      <c r="AA1186" s="3"/>
      <c r="AB1186" s="3"/>
      <c r="AC1186" s="3"/>
      <c r="AD1186" s="3"/>
      <c r="AE1186" s="3"/>
      <c r="AF1186" s="3"/>
      <c r="AG1186" s="3"/>
      <c r="AH1186" s="3"/>
      <c r="AI1186" s="3"/>
      <c r="AJ1186" s="3"/>
      <c r="AK1186" s="3"/>
      <c r="AL1186" s="3"/>
      <c r="AM1186" s="3"/>
      <c r="AN1186" s="3"/>
      <c r="AO1186" s="3"/>
      <c r="AP1186" s="3"/>
      <c r="AQ1186" s="3"/>
      <c r="AR1186" s="3"/>
      <c r="AS1186" s="3"/>
      <c r="AT1186" s="3"/>
      <c r="AU1186" s="3"/>
      <c r="AV1186" s="3"/>
      <c r="AW1186" s="3"/>
      <c r="AX1186" s="3"/>
      <c r="AY1186" s="3"/>
      <c r="AZ1186" s="3"/>
      <c r="BA1186" s="3"/>
      <c r="BB1186" s="3"/>
      <c r="BC1186" s="3"/>
      <c r="BD1186" s="3"/>
      <c r="BE1186" s="3"/>
      <c r="BF1186" s="3"/>
      <c r="BG1186" s="3"/>
      <c r="BH1186" s="3"/>
      <c r="BI1186" s="3"/>
      <c r="BJ1186" s="3"/>
      <c r="BK1186" s="3"/>
      <c r="BL1186" s="3"/>
      <c r="BM1186" s="3"/>
      <c r="BN1186" s="3"/>
      <c r="BO1186" s="3"/>
      <c r="BP1186" s="3"/>
      <c r="BQ1186" s="3"/>
      <c r="BR1186" s="3"/>
      <c r="BS1186" s="3"/>
      <c r="BT1186" s="3"/>
      <c r="BU1186" s="3"/>
      <c r="BV1186" s="3"/>
      <c r="BW1186" s="3"/>
      <c r="BX1186" s="3"/>
      <c r="BY1186" s="3"/>
      <c r="BZ1186" s="3"/>
      <c r="CA1186" s="3"/>
      <c r="CB1186" s="3"/>
      <c r="CC1186" s="3"/>
      <c r="CD1186" s="3"/>
      <c r="CE1186" s="3"/>
      <c r="CF1186" s="3"/>
      <c r="CG1186" s="3"/>
      <c r="CH1186" s="3"/>
      <c r="CI1186" s="3"/>
      <c r="CJ1186" s="3"/>
      <c r="CK1186" s="3"/>
      <c r="CL1186" s="3"/>
      <c r="CM1186" s="3"/>
      <c r="CN1186" s="3"/>
    </row>
    <row r="1187" spans="1:92" x14ac:dyDescent="0.3">
      <c r="A1187" s="13"/>
      <c r="B1187" s="3"/>
      <c r="C1187" s="3"/>
      <c r="D1187" s="3"/>
      <c r="E1187" s="3"/>
      <c r="F1187" s="3"/>
      <c r="G1187" s="3"/>
      <c r="H1187" s="3"/>
      <c r="I1187" s="3"/>
      <c r="J1187" s="1"/>
      <c r="K1187" s="3"/>
      <c r="L1187" s="3"/>
      <c r="M1187" s="3"/>
      <c r="N1187" s="3"/>
      <c r="O1187" s="3"/>
      <c r="P1187" s="3"/>
      <c r="Q1187" s="3"/>
      <c r="R1187" s="3"/>
      <c r="S1187" s="3"/>
      <c r="T1187" s="3"/>
      <c r="U1187" s="3"/>
      <c r="V1187" s="3"/>
      <c r="W1187" s="3"/>
      <c r="X1187" s="3"/>
      <c r="Y1187" s="3"/>
      <c r="Z1187" s="3"/>
      <c r="AA1187" s="3"/>
      <c r="AB1187" s="3"/>
      <c r="AC1187" s="3"/>
      <c r="AD1187" s="3"/>
      <c r="AE1187" s="3"/>
      <c r="AF1187" s="3"/>
      <c r="AG1187" s="3"/>
      <c r="AH1187" s="3"/>
      <c r="AI1187" s="3"/>
      <c r="AJ1187" s="3"/>
      <c r="AK1187" s="3"/>
      <c r="AL1187" s="3"/>
      <c r="AM1187" s="3"/>
      <c r="AN1187" s="3"/>
      <c r="AO1187" s="3"/>
      <c r="AP1187" s="3"/>
      <c r="AQ1187" s="3"/>
      <c r="AR1187" s="3"/>
      <c r="AS1187" s="3"/>
      <c r="AT1187" s="3"/>
      <c r="AU1187" s="3"/>
      <c r="AV1187" s="3"/>
      <c r="AW1187" s="3"/>
      <c r="AX1187" s="3"/>
      <c r="AY1187" s="3"/>
      <c r="AZ1187" s="3"/>
      <c r="BA1187" s="3"/>
      <c r="BB1187" s="3"/>
      <c r="BC1187" s="3"/>
      <c r="BD1187" s="3"/>
      <c r="BE1187" s="3"/>
      <c r="BF1187" s="3"/>
      <c r="BG1187" s="3"/>
      <c r="BH1187" s="3"/>
      <c r="BI1187" s="3"/>
      <c r="BJ1187" s="3"/>
      <c r="BK1187" s="3"/>
      <c r="BL1187" s="3"/>
      <c r="BM1187" s="3"/>
      <c r="BN1187" s="3"/>
      <c r="BO1187" s="3"/>
      <c r="BP1187" s="3"/>
      <c r="BQ1187" s="3"/>
      <c r="BR1187" s="3"/>
      <c r="BS1187" s="3"/>
      <c r="BT1187" s="3"/>
      <c r="BU1187" s="3"/>
      <c r="BV1187" s="3"/>
      <c r="BW1187" s="3"/>
      <c r="BX1187" s="3"/>
      <c r="BY1187" s="3"/>
      <c r="BZ1187" s="3"/>
      <c r="CA1187" s="3"/>
      <c r="CB1187" s="3"/>
      <c r="CC1187" s="3"/>
      <c r="CD1187" s="3"/>
      <c r="CE1187" s="3"/>
      <c r="CF1187" s="3"/>
      <c r="CG1187" s="3"/>
      <c r="CH1187" s="3"/>
      <c r="CI1187" s="3"/>
      <c r="CJ1187" s="3"/>
      <c r="CK1187" s="3"/>
      <c r="CL1187" s="3"/>
      <c r="CM1187" s="3"/>
      <c r="CN1187" s="3"/>
    </row>
    <row r="1188" spans="1:92" x14ac:dyDescent="0.3">
      <c r="A1188" s="13"/>
      <c r="B1188" s="3"/>
      <c r="C1188" s="3"/>
      <c r="D1188" s="3"/>
      <c r="E1188" s="3"/>
      <c r="F1188" s="3"/>
      <c r="G1188" s="3"/>
      <c r="H1188" s="3"/>
      <c r="I1188" s="3"/>
      <c r="J1188" s="1"/>
      <c r="K1188" s="3"/>
      <c r="L1188" s="3"/>
      <c r="M1188" s="3"/>
      <c r="N1188" s="3"/>
      <c r="O1188" s="3"/>
      <c r="P1188" s="3"/>
      <c r="Q1188" s="3"/>
      <c r="R1188" s="3"/>
      <c r="S1188" s="3"/>
      <c r="T1188" s="3"/>
      <c r="U1188" s="3"/>
      <c r="V1188" s="3"/>
      <c r="W1188" s="3"/>
      <c r="X1188" s="3"/>
      <c r="Y1188" s="3"/>
      <c r="Z1188" s="3"/>
      <c r="AA1188" s="3"/>
      <c r="AB1188" s="3"/>
      <c r="AC1188" s="3"/>
      <c r="AD1188" s="3"/>
      <c r="AE1188" s="3"/>
      <c r="AF1188" s="3"/>
      <c r="AG1188" s="3"/>
      <c r="AH1188" s="3"/>
      <c r="AI1188" s="3"/>
      <c r="AJ1188" s="3"/>
      <c r="AK1188" s="3"/>
      <c r="AL1188" s="3"/>
      <c r="AM1188" s="3"/>
      <c r="AN1188" s="3"/>
      <c r="AO1188" s="3"/>
      <c r="AP1188" s="3"/>
      <c r="AQ1188" s="3"/>
      <c r="AR1188" s="3"/>
      <c r="AS1188" s="3"/>
      <c r="AT1188" s="3"/>
      <c r="AU1188" s="3"/>
      <c r="AV1188" s="3"/>
      <c r="AW1188" s="3"/>
      <c r="AX1188" s="3"/>
      <c r="AY1188" s="3"/>
      <c r="AZ1188" s="3"/>
      <c r="BA1188" s="3"/>
      <c r="BB1188" s="3"/>
      <c r="BC1188" s="3"/>
      <c r="BD1188" s="3"/>
      <c r="BE1188" s="3"/>
      <c r="BF1188" s="3"/>
      <c r="BG1188" s="3"/>
      <c r="BH1188" s="3"/>
      <c r="BI1188" s="3"/>
      <c r="BJ1188" s="3"/>
      <c r="BK1188" s="3"/>
      <c r="BL1188" s="3"/>
      <c r="BM1188" s="3"/>
      <c r="BN1188" s="3"/>
      <c r="BO1188" s="3"/>
      <c r="BP1188" s="3"/>
      <c r="BQ1188" s="3"/>
      <c r="BR1188" s="3"/>
      <c r="BS1188" s="3"/>
      <c r="BT1188" s="3"/>
      <c r="BU1188" s="3"/>
      <c r="BV1188" s="3"/>
      <c r="BW1188" s="3"/>
      <c r="BX1188" s="3"/>
      <c r="BY1188" s="3"/>
      <c r="BZ1188" s="3"/>
      <c r="CA1188" s="3"/>
      <c r="CB1188" s="3"/>
      <c r="CC1188" s="3"/>
      <c r="CD1188" s="3"/>
      <c r="CE1188" s="3"/>
      <c r="CF1188" s="3"/>
      <c r="CG1188" s="3"/>
      <c r="CH1188" s="3"/>
      <c r="CI1188" s="3"/>
      <c r="CJ1188" s="3"/>
      <c r="CK1188" s="3"/>
      <c r="CL1188" s="3"/>
      <c r="CM1188" s="3"/>
      <c r="CN1188" s="3"/>
    </row>
    <row r="1189" spans="1:92" x14ac:dyDescent="0.3">
      <c r="A1189" s="13"/>
      <c r="B1189" s="3"/>
      <c r="C1189" s="3"/>
      <c r="D1189" s="3"/>
      <c r="E1189" s="3"/>
      <c r="F1189" s="3"/>
      <c r="G1189" s="3"/>
      <c r="H1189" s="3"/>
      <c r="I1189" s="3"/>
      <c r="J1189" s="1"/>
      <c r="K1189" s="3"/>
      <c r="L1189" s="3"/>
      <c r="M1189" s="3"/>
      <c r="N1189" s="3"/>
      <c r="O1189" s="3"/>
      <c r="P1189" s="3"/>
      <c r="Q1189" s="3"/>
      <c r="R1189" s="3"/>
      <c r="S1189" s="3"/>
      <c r="T1189" s="3"/>
      <c r="U1189" s="3"/>
      <c r="V1189" s="3"/>
      <c r="W1189" s="3"/>
      <c r="X1189" s="3"/>
      <c r="Y1189" s="3"/>
      <c r="Z1189" s="3"/>
      <c r="AA1189" s="3"/>
      <c r="AB1189" s="3"/>
      <c r="AC1189" s="3"/>
      <c r="AD1189" s="3"/>
      <c r="AE1189" s="3"/>
      <c r="AF1189" s="3"/>
      <c r="AG1189" s="3"/>
      <c r="AH1189" s="3"/>
      <c r="AI1189" s="3"/>
      <c r="AJ1189" s="3"/>
      <c r="AK1189" s="3"/>
      <c r="AL1189" s="3"/>
      <c r="AM1189" s="3"/>
      <c r="AN1189" s="3"/>
      <c r="AO1189" s="3"/>
      <c r="AP1189" s="3"/>
      <c r="AQ1189" s="3"/>
      <c r="AR1189" s="3"/>
      <c r="AS1189" s="3"/>
      <c r="AT1189" s="3"/>
      <c r="AU1189" s="3"/>
      <c r="AV1189" s="3"/>
      <c r="AW1189" s="3"/>
      <c r="AX1189" s="3"/>
      <c r="AY1189" s="3"/>
      <c r="AZ1189" s="3"/>
      <c r="BA1189" s="3"/>
      <c r="BB1189" s="3"/>
      <c r="BC1189" s="3"/>
      <c r="BD1189" s="3"/>
      <c r="BE1189" s="3"/>
      <c r="BF1189" s="3"/>
      <c r="BG1189" s="3"/>
      <c r="BH1189" s="3"/>
      <c r="BI1189" s="3"/>
      <c r="BJ1189" s="3"/>
      <c r="BK1189" s="3"/>
      <c r="BL1189" s="3"/>
      <c r="BM1189" s="3"/>
      <c r="BN1189" s="3"/>
      <c r="BO1189" s="3"/>
      <c r="BP1189" s="3"/>
      <c r="BQ1189" s="3"/>
      <c r="BR1189" s="3"/>
      <c r="BS1189" s="3"/>
      <c r="BT1189" s="3"/>
      <c r="BU1189" s="3"/>
      <c r="BV1189" s="3"/>
      <c r="BW1189" s="3"/>
      <c r="BX1189" s="3"/>
      <c r="BY1189" s="3"/>
      <c r="BZ1189" s="3"/>
      <c r="CA1189" s="3"/>
      <c r="CB1189" s="3"/>
      <c r="CC1189" s="3"/>
      <c r="CD1189" s="3"/>
      <c r="CE1189" s="3"/>
      <c r="CF1189" s="3"/>
      <c r="CG1189" s="3"/>
      <c r="CH1189" s="3"/>
      <c r="CI1189" s="3"/>
      <c r="CJ1189" s="3"/>
      <c r="CK1189" s="3"/>
      <c r="CL1189" s="3"/>
      <c r="CM1189" s="3"/>
      <c r="CN1189" s="3"/>
    </row>
    <row r="1190" spans="1:92" x14ac:dyDescent="0.3">
      <c r="A1190" s="13"/>
      <c r="B1190" s="3"/>
      <c r="C1190" s="3"/>
      <c r="D1190" s="3"/>
      <c r="E1190" s="3"/>
      <c r="F1190" s="3"/>
      <c r="G1190" s="3"/>
      <c r="H1190" s="3"/>
      <c r="I1190" s="3"/>
      <c r="J1190" s="1"/>
      <c r="K1190" s="3"/>
      <c r="L1190" s="3"/>
      <c r="M1190" s="3"/>
      <c r="N1190" s="3"/>
      <c r="O1190" s="3"/>
      <c r="P1190" s="3"/>
      <c r="Q1190" s="3"/>
      <c r="R1190" s="3"/>
      <c r="S1190" s="3"/>
      <c r="T1190" s="3"/>
      <c r="U1190" s="3"/>
      <c r="V1190" s="3"/>
      <c r="W1190" s="3"/>
      <c r="X1190" s="3"/>
      <c r="Y1190" s="3"/>
      <c r="Z1190" s="3"/>
      <c r="AA1190" s="3"/>
      <c r="AB1190" s="3"/>
      <c r="AC1190" s="3"/>
      <c r="AD1190" s="3"/>
      <c r="AE1190" s="3"/>
      <c r="AF1190" s="3"/>
      <c r="AG1190" s="3"/>
      <c r="AH1190" s="3"/>
      <c r="AI1190" s="3"/>
      <c r="AJ1190" s="3"/>
      <c r="AK1190" s="3"/>
      <c r="AL1190" s="3"/>
      <c r="AM1190" s="3"/>
      <c r="AN1190" s="3"/>
      <c r="AO1190" s="3"/>
      <c r="AP1190" s="3"/>
      <c r="AQ1190" s="3"/>
      <c r="AR1190" s="3"/>
      <c r="AS1190" s="3"/>
      <c r="AT1190" s="3"/>
      <c r="AU1190" s="3"/>
      <c r="AV1190" s="3"/>
      <c r="AW1190" s="3"/>
      <c r="AX1190" s="3"/>
      <c r="AY1190" s="3"/>
      <c r="AZ1190" s="3"/>
      <c r="BA1190" s="3"/>
      <c r="BB1190" s="3"/>
      <c r="BC1190" s="3"/>
      <c r="BD1190" s="3"/>
      <c r="BE1190" s="3"/>
      <c r="BF1190" s="3"/>
      <c r="BG1190" s="3"/>
      <c r="BH1190" s="3"/>
      <c r="BI1190" s="3"/>
      <c r="BJ1190" s="3"/>
      <c r="BK1190" s="3"/>
      <c r="BL1190" s="3"/>
      <c r="BM1190" s="3"/>
      <c r="BN1190" s="3"/>
      <c r="BO1190" s="3"/>
      <c r="BP1190" s="3"/>
      <c r="BQ1190" s="3"/>
      <c r="BR1190" s="3"/>
      <c r="BS1190" s="3"/>
      <c r="BT1190" s="3"/>
      <c r="BU1190" s="3"/>
      <c r="BV1190" s="3"/>
      <c r="BW1190" s="3"/>
      <c r="BX1190" s="3"/>
      <c r="BY1190" s="3"/>
      <c r="BZ1190" s="3"/>
      <c r="CA1190" s="3"/>
      <c r="CB1190" s="3"/>
      <c r="CC1190" s="3"/>
      <c r="CD1190" s="3"/>
      <c r="CE1190" s="3"/>
      <c r="CF1190" s="3"/>
      <c r="CG1190" s="3"/>
      <c r="CH1190" s="3"/>
      <c r="CI1190" s="3"/>
      <c r="CJ1190" s="3"/>
      <c r="CK1190" s="3"/>
      <c r="CL1190" s="3"/>
      <c r="CM1190" s="3"/>
      <c r="CN1190" s="3"/>
    </row>
    <row r="1191" spans="1:92" x14ac:dyDescent="0.3">
      <c r="A1191" s="13"/>
      <c r="B1191" s="3"/>
      <c r="C1191" s="3"/>
      <c r="D1191" s="3"/>
      <c r="E1191" s="3"/>
      <c r="F1191" s="3"/>
      <c r="G1191" s="3"/>
      <c r="H1191" s="3"/>
      <c r="I1191" s="3"/>
      <c r="J1191" s="1"/>
      <c r="K1191" s="3"/>
      <c r="L1191" s="3"/>
      <c r="M1191" s="3"/>
      <c r="N1191" s="3"/>
      <c r="O1191" s="3"/>
      <c r="P1191" s="3"/>
      <c r="Q1191" s="3"/>
      <c r="R1191" s="3"/>
      <c r="S1191" s="3"/>
      <c r="T1191" s="3"/>
      <c r="U1191" s="3"/>
      <c r="V1191" s="3"/>
      <c r="W1191" s="3"/>
      <c r="X1191" s="3"/>
      <c r="Y1191" s="3"/>
      <c r="Z1191" s="3"/>
      <c r="AA1191" s="3"/>
      <c r="AB1191" s="3"/>
      <c r="AC1191" s="3"/>
      <c r="AD1191" s="3"/>
      <c r="AE1191" s="3"/>
      <c r="AF1191" s="3"/>
      <c r="AG1191" s="3"/>
      <c r="AH1191" s="3"/>
      <c r="AI1191" s="3"/>
      <c r="AJ1191" s="3"/>
      <c r="AK1191" s="3"/>
      <c r="AL1191" s="3"/>
      <c r="AM1191" s="3"/>
      <c r="AN1191" s="3"/>
      <c r="AO1191" s="3"/>
      <c r="AP1191" s="3"/>
      <c r="AQ1191" s="3"/>
      <c r="AR1191" s="3"/>
      <c r="AS1191" s="3"/>
      <c r="AT1191" s="3"/>
      <c r="AU1191" s="3"/>
      <c r="AV1191" s="3"/>
      <c r="AW1191" s="3"/>
      <c r="AX1191" s="3"/>
      <c r="AY1191" s="3"/>
      <c r="AZ1191" s="3"/>
      <c r="BA1191" s="3"/>
      <c r="BB1191" s="3"/>
      <c r="BC1191" s="3"/>
      <c r="BD1191" s="3"/>
      <c r="BE1191" s="3"/>
      <c r="BF1191" s="3"/>
      <c r="BG1191" s="3"/>
      <c r="BH1191" s="3"/>
      <c r="BI1191" s="3"/>
      <c r="BJ1191" s="3"/>
      <c r="BK1191" s="3"/>
      <c r="BL1191" s="3"/>
      <c r="BM1191" s="3"/>
      <c r="BN1191" s="3"/>
      <c r="BO1191" s="3"/>
      <c r="BP1191" s="3"/>
      <c r="BQ1191" s="3"/>
      <c r="BR1191" s="3"/>
      <c r="BS1191" s="3"/>
      <c r="BT1191" s="3"/>
      <c r="BU1191" s="3"/>
      <c r="BV1191" s="3"/>
      <c r="BW1191" s="3"/>
      <c r="BX1191" s="3"/>
      <c r="BY1191" s="3"/>
      <c r="BZ1191" s="3"/>
      <c r="CA1191" s="3"/>
      <c r="CB1191" s="3"/>
      <c r="CC1191" s="3"/>
      <c r="CD1191" s="3"/>
      <c r="CE1191" s="3"/>
      <c r="CF1191" s="3"/>
      <c r="CG1191" s="3"/>
      <c r="CH1191" s="3"/>
      <c r="CI1191" s="3"/>
      <c r="CJ1191" s="3"/>
      <c r="CK1191" s="3"/>
      <c r="CL1191" s="3"/>
      <c r="CM1191" s="3"/>
      <c r="CN1191" s="3"/>
    </row>
    <row r="1192" spans="1:92" x14ac:dyDescent="0.3">
      <c r="A1192" s="13"/>
      <c r="B1192" s="3"/>
      <c r="C1192" s="3"/>
      <c r="D1192" s="3"/>
      <c r="E1192" s="3"/>
      <c r="F1192" s="3"/>
      <c r="G1192" s="3"/>
      <c r="H1192" s="3"/>
      <c r="I1192" s="3"/>
      <c r="J1192" s="1"/>
      <c r="K1192" s="3"/>
      <c r="L1192" s="3"/>
      <c r="M1192" s="3"/>
      <c r="N1192" s="3"/>
      <c r="O1192" s="3"/>
      <c r="P1192" s="3"/>
      <c r="Q1192" s="3"/>
      <c r="R1192" s="3"/>
      <c r="S1192" s="3"/>
      <c r="T1192" s="3"/>
      <c r="U1192" s="3"/>
      <c r="V1192" s="3"/>
      <c r="W1192" s="3"/>
      <c r="X1192" s="3"/>
      <c r="Y1192" s="3"/>
      <c r="Z1192" s="3"/>
      <c r="AA1192" s="3"/>
      <c r="AB1192" s="3"/>
      <c r="AC1192" s="3"/>
      <c r="AD1192" s="3"/>
      <c r="AE1192" s="3"/>
      <c r="AF1192" s="3"/>
      <c r="AG1192" s="3"/>
      <c r="AH1192" s="3"/>
      <c r="AI1192" s="3"/>
      <c r="AJ1192" s="3"/>
      <c r="AK1192" s="3"/>
      <c r="AL1192" s="3"/>
      <c r="AM1192" s="3"/>
      <c r="AN1192" s="3"/>
      <c r="AO1192" s="3"/>
      <c r="AP1192" s="3"/>
      <c r="AQ1192" s="3"/>
      <c r="AR1192" s="3"/>
      <c r="AS1192" s="3"/>
      <c r="AT1192" s="3"/>
      <c r="AU1192" s="3"/>
      <c r="AV1192" s="3"/>
      <c r="AW1192" s="3"/>
      <c r="AX1192" s="3"/>
      <c r="AY1192" s="3"/>
      <c r="AZ1192" s="3"/>
      <c r="BA1192" s="3"/>
      <c r="BB1192" s="3"/>
      <c r="BC1192" s="3"/>
      <c r="BD1192" s="3"/>
      <c r="BE1192" s="3"/>
      <c r="BF1192" s="3"/>
      <c r="BG1192" s="3"/>
      <c r="BH1192" s="3"/>
      <c r="BI1192" s="3"/>
      <c r="BJ1192" s="3"/>
      <c r="BK1192" s="3"/>
      <c r="BL1192" s="3"/>
      <c r="BM1192" s="3"/>
      <c r="BN1192" s="3"/>
      <c r="BO1192" s="3"/>
      <c r="BP1192" s="3"/>
      <c r="BQ1192" s="3"/>
      <c r="BR1192" s="3"/>
      <c r="BS1192" s="3"/>
      <c r="BT1192" s="3"/>
      <c r="BU1192" s="3"/>
      <c r="BV1192" s="3"/>
      <c r="BW1192" s="3"/>
      <c r="BX1192" s="3"/>
      <c r="BY1192" s="3"/>
      <c r="BZ1192" s="3"/>
      <c r="CA1192" s="3"/>
      <c r="CB1192" s="3"/>
      <c r="CC1192" s="3"/>
      <c r="CD1192" s="3"/>
      <c r="CE1192" s="3"/>
      <c r="CF1192" s="3"/>
      <c r="CG1192" s="3"/>
      <c r="CH1192" s="3"/>
      <c r="CI1192" s="3"/>
      <c r="CJ1192" s="3"/>
      <c r="CK1192" s="3"/>
      <c r="CL1192" s="3"/>
      <c r="CM1192" s="3"/>
      <c r="CN1192" s="3"/>
    </row>
    <row r="1193" spans="1:92" x14ac:dyDescent="0.3">
      <c r="A1193" s="13"/>
      <c r="B1193" s="3"/>
      <c r="C1193" s="3"/>
      <c r="D1193" s="3"/>
      <c r="E1193" s="3"/>
      <c r="F1193" s="3"/>
      <c r="G1193" s="3"/>
      <c r="H1193" s="3"/>
      <c r="I1193" s="3"/>
      <c r="J1193" s="1"/>
      <c r="K1193" s="3"/>
      <c r="L1193" s="3"/>
      <c r="M1193" s="3"/>
      <c r="N1193" s="3"/>
      <c r="O1193" s="3"/>
      <c r="P1193" s="3"/>
      <c r="Q1193" s="3"/>
      <c r="R1193" s="3"/>
      <c r="S1193" s="3"/>
      <c r="T1193" s="3"/>
      <c r="U1193" s="3"/>
      <c r="V1193" s="3"/>
      <c r="W1193" s="3"/>
      <c r="X1193" s="3"/>
      <c r="Y1193" s="3"/>
      <c r="Z1193" s="3"/>
      <c r="AA1193" s="3"/>
      <c r="AB1193" s="3"/>
      <c r="AC1193" s="3"/>
      <c r="AD1193" s="3"/>
      <c r="AE1193" s="3"/>
      <c r="AF1193" s="3"/>
      <c r="AG1193" s="3"/>
      <c r="AH1193" s="3"/>
      <c r="AI1193" s="3"/>
      <c r="AJ1193" s="3"/>
      <c r="AK1193" s="3"/>
      <c r="AL1193" s="3"/>
      <c r="AM1193" s="3"/>
      <c r="AN1193" s="3"/>
      <c r="AO1193" s="3"/>
      <c r="AP1193" s="3"/>
      <c r="AQ1193" s="3"/>
      <c r="AR1193" s="3"/>
      <c r="AS1193" s="3"/>
      <c r="AT1193" s="3"/>
      <c r="AU1193" s="3"/>
      <c r="AV1193" s="3"/>
      <c r="AW1193" s="3"/>
      <c r="AX1193" s="3"/>
      <c r="AY1193" s="3"/>
      <c r="AZ1193" s="3"/>
      <c r="BA1193" s="3"/>
      <c r="BB1193" s="3"/>
      <c r="BC1193" s="3"/>
      <c r="BD1193" s="3"/>
      <c r="BE1193" s="3"/>
      <c r="BF1193" s="3"/>
      <c r="BG1193" s="3"/>
      <c r="BH1193" s="3"/>
      <c r="BI1193" s="3"/>
      <c r="BJ1193" s="3"/>
      <c r="BK1193" s="3"/>
      <c r="BL1193" s="3"/>
      <c r="BM1193" s="3"/>
      <c r="BN1193" s="3"/>
      <c r="BO1193" s="3"/>
      <c r="BP1193" s="3"/>
      <c r="BQ1193" s="3"/>
      <c r="BR1193" s="3"/>
      <c r="BS1193" s="3"/>
      <c r="BT1193" s="3"/>
      <c r="BU1193" s="3"/>
      <c r="BV1193" s="3"/>
      <c r="BW1193" s="3"/>
      <c r="BX1193" s="3"/>
      <c r="BY1193" s="3"/>
      <c r="BZ1193" s="3"/>
      <c r="CA1193" s="3"/>
      <c r="CB1193" s="3"/>
      <c r="CC1193" s="3"/>
      <c r="CD1193" s="3"/>
      <c r="CE1193" s="3"/>
      <c r="CF1193" s="3"/>
      <c r="CG1193" s="3"/>
      <c r="CH1193" s="3"/>
      <c r="CI1193" s="3"/>
      <c r="CJ1193" s="3"/>
      <c r="CK1193" s="3"/>
      <c r="CL1193" s="3"/>
      <c r="CM1193" s="3"/>
      <c r="CN1193" s="3"/>
    </row>
    <row r="1194" spans="1:92" x14ac:dyDescent="0.3">
      <c r="A1194" s="13"/>
      <c r="B1194" s="3"/>
      <c r="C1194" s="3"/>
      <c r="D1194" s="3"/>
      <c r="E1194" s="3"/>
      <c r="F1194" s="3"/>
      <c r="G1194" s="3"/>
      <c r="H1194" s="3"/>
      <c r="I1194" s="3"/>
      <c r="J1194" s="1"/>
      <c r="K1194" s="3"/>
      <c r="L1194" s="3"/>
      <c r="M1194" s="3"/>
      <c r="N1194" s="3"/>
      <c r="O1194" s="3"/>
      <c r="P1194" s="3"/>
      <c r="Q1194" s="3"/>
      <c r="R1194" s="3"/>
      <c r="S1194" s="3"/>
      <c r="T1194" s="3"/>
      <c r="U1194" s="3"/>
      <c r="V1194" s="3"/>
      <c r="W1194" s="3"/>
      <c r="X1194" s="3"/>
      <c r="Y1194" s="3"/>
      <c r="Z1194" s="3"/>
      <c r="AA1194" s="3"/>
      <c r="AB1194" s="3"/>
      <c r="AC1194" s="3"/>
      <c r="AD1194" s="3"/>
      <c r="AE1194" s="3"/>
      <c r="AF1194" s="3"/>
      <c r="AG1194" s="3"/>
      <c r="AH1194" s="3"/>
      <c r="AI1194" s="3"/>
      <c r="AJ1194" s="3"/>
      <c r="AK1194" s="3"/>
      <c r="AL1194" s="3"/>
      <c r="AM1194" s="3"/>
      <c r="AN1194" s="3"/>
      <c r="AO1194" s="3"/>
      <c r="AP1194" s="3"/>
      <c r="AQ1194" s="3"/>
      <c r="AR1194" s="3"/>
      <c r="AS1194" s="3"/>
      <c r="AT1194" s="3"/>
      <c r="AU1194" s="3"/>
      <c r="AV1194" s="3"/>
      <c r="AW1194" s="3"/>
      <c r="AX1194" s="3"/>
      <c r="AY1194" s="3"/>
      <c r="AZ1194" s="3"/>
      <c r="BA1194" s="3"/>
      <c r="BB1194" s="3"/>
      <c r="BC1194" s="3"/>
      <c r="BD1194" s="3"/>
      <c r="BE1194" s="3"/>
      <c r="BF1194" s="3"/>
      <c r="BG1194" s="3"/>
      <c r="BH1194" s="3"/>
      <c r="BI1194" s="3"/>
      <c r="BJ1194" s="3"/>
      <c r="BK1194" s="3"/>
      <c r="BL1194" s="3"/>
      <c r="BM1194" s="3"/>
      <c r="BN1194" s="3"/>
      <c r="BO1194" s="3"/>
      <c r="BP1194" s="3"/>
      <c r="BQ1194" s="3"/>
      <c r="BR1194" s="3"/>
      <c r="BS1194" s="3"/>
      <c r="BT1194" s="3"/>
      <c r="BU1194" s="3"/>
      <c r="BV1194" s="3"/>
      <c r="BW1194" s="3"/>
      <c r="BX1194" s="3"/>
      <c r="BY1194" s="3"/>
      <c r="BZ1194" s="3"/>
      <c r="CA1194" s="3"/>
      <c r="CB1194" s="3"/>
      <c r="CC1194" s="3"/>
      <c r="CD1194" s="3"/>
      <c r="CE1194" s="3"/>
      <c r="CF1194" s="3"/>
      <c r="CG1194" s="3"/>
      <c r="CH1194" s="3"/>
      <c r="CI1194" s="3"/>
      <c r="CJ1194" s="3"/>
      <c r="CK1194" s="3"/>
      <c r="CL1194" s="3"/>
      <c r="CM1194" s="3"/>
      <c r="CN1194" s="3"/>
    </row>
    <row r="1195" spans="1:92" x14ac:dyDescent="0.3">
      <c r="A1195" s="13"/>
      <c r="B1195" s="3"/>
      <c r="C1195" s="3"/>
      <c r="D1195" s="3"/>
      <c r="E1195" s="3"/>
      <c r="F1195" s="3"/>
      <c r="G1195" s="3"/>
      <c r="H1195" s="3"/>
      <c r="I1195" s="3"/>
      <c r="J1195" s="1"/>
      <c r="K1195" s="3"/>
      <c r="L1195" s="3"/>
      <c r="M1195" s="3"/>
      <c r="N1195" s="3"/>
      <c r="O1195" s="3"/>
      <c r="P1195" s="3"/>
      <c r="Q1195" s="3"/>
      <c r="R1195" s="3"/>
      <c r="S1195" s="3"/>
      <c r="T1195" s="3"/>
      <c r="U1195" s="3"/>
      <c r="V1195" s="3"/>
      <c r="W1195" s="3"/>
      <c r="X1195" s="3"/>
      <c r="Y1195" s="3"/>
      <c r="Z1195" s="3"/>
      <c r="AA1195" s="3"/>
      <c r="AB1195" s="3"/>
      <c r="AC1195" s="3"/>
      <c r="AD1195" s="3"/>
      <c r="AE1195" s="3"/>
      <c r="AF1195" s="3"/>
      <c r="AG1195" s="3"/>
      <c r="AH1195" s="3"/>
      <c r="AI1195" s="3"/>
      <c r="AJ1195" s="3"/>
      <c r="AK1195" s="3"/>
      <c r="AL1195" s="3"/>
      <c r="AM1195" s="3"/>
      <c r="AN1195" s="3"/>
      <c r="AO1195" s="3"/>
      <c r="AP1195" s="3"/>
      <c r="AQ1195" s="3"/>
      <c r="AR1195" s="3"/>
      <c r="AS1195" s="3"/>
      <c r="AT1195" s="3"/>
      <c r="AU1195" s="3"/>
      <c r="AV1195" s="3"/>
      <c r="AW1195" s="3"/>
      <c r="AX1195" s="3"/>
      <c r="AY1195" s="3"/>
      <c r="AZ1195" s="3"/>
      <c r="BA1195" s="3"/>
      <c r="BB1195" s="3"/>
      <c r="BC1195" s="3"/>
      <c r="BD1195" s="3"/>
      <c r="BE1195" s="3"/>
      <c r="BF1195" s="3"/>
      <c r="BG1195" s="3"/>
      <c r="BH1195" s="3"/>
      <c r="BI1195" s="3"/>
      <c r="BJ1195" s="3"/>
      <c r="BK1195" s="3"/>
      <c r="BL1195" s="3"/>
      <c r="BM1195" s="3"/>
      <c r="BN1195" s="3"/>
      <c r="BO1195" s="3"/>
      <c r="BP1195" s="3"/>
      <c r="BQ1195" s="3"/>
      <c r="BR1195" s="3"/>
      <c r="BS1195" s="3"/>
      <c r="BT1195" s="3"/>
      <c r="BU1195" s="3"/>
      <c r="BV1195" s="3"/>
      <c r="BW1195" s="3"/>
      <c r="BX1195" s="3"/>
      <c r="BY1195" s="3"/>
      <c r="BZ1195" s="3"/>
      <c r="CA1195" s="3"/>
      <c r="CB1195" s="3"/>
      <c r="CC1195" s="3"/>
      <c r="CD1195" s="3"/>
      <c r="CE1195" s="3"/>
      <c r="CF1195" s="3"/>
      <c r="CG1195" s="3"/>
      <c r="CH1195" s="3"/>
      <c r="CI1195" s="3"/>
      <c r="CJ1195" s="3"/>
      <c r="CK1195" s="3"/>
      <c r="CL1195" s="3"/>
      <c r="CM1195" s="3"/>
      <c r="CN1195" s="3"/>
    </row>
    <row r="1196" spans="1:92" x14ac:dyDescent="0.3">
      <c r="A1196" s="13"/>
      <c r="B1196" s="3"/>
      <c r="C1196" s="3"/>
      <c r="D1196" s="3"/>
      <c r="E1196" s="3"/>
      <c r="F1196" s="3"/>
      <c r="G1196" s="3"/>
      <c r="H1196" s="3"/>
      <c r="I1196" s="3"/>
      <c r="J1196" s="1"/>
      <c r="K1196" s="3"/>
      <c r="L1196" s="3"/>
      <c r="M1196" s="3"/>
      <c r="N1196" s="3"/>
      <c r="O1196" s="3"/>
      <c r="P1196" s="3"/>
      <c r="Q1196" s="3"/>
      <c r="R1196" s="3"/>
      <c r="S1196" s="3"/>
      <c r="T1196" s="3"/>
      <c r="U1196" s="3"/>
      <c r="V1196" s="3"/>
      <c r="W1196" s="3"/>
      <c r="X1196" s="3"/>
      <c r="Y1196" s="3"/>
      <c r="Z1196" s="3"/>
      <c r="AA1196" s="3"/>
      <c r="AB1196" s="3"/>
      <c r="AC1196" s="3"/>
      <c r="AD1196" s="3"/>
      <c r="AE1196" s="3"/>
      <c r="AF1196" s="3"/>
      <c r="AG1196" s="3"/>
      <c r="AH1196" s="3"/>
      <c r="AI1196" s="3"/>
      <c r="AJ1196" s="3"/>
      <c r="AK1196" s="3"/>
      <c r="AL1196" s="3"/>
      <c r="AM1196" s="3"/>
      <c r="AN1196" s="3"/>
      <c r="AO1196" s="3"/>
      <c r="AP1196" s="3"/>
      <c r="AQ1196" s="3"/>
      <c r="AR1196" s="3"/>
      <c r="AS1196" s="3"/>
      <c r="AT1196" s="3"/>
      <c r="AU1196" s="3"/>
      <c r="AV1196" s="3"/>
      <c r="AW1196" s="3"/>
      <c r="AX1196" s="3"/>
      <c r="AY1196" s="3"/>
      <c r="AZ1196" s="3"/>
      <c r="BA1196" s="3"/>
      <c r="BB1196" s="3"/>
      <c r="BC1196" s="3"/>
      <c r="BD1196" s="3"/>
      <c r="BE1196" s="3"/>
      <c r="BF1196" s="3"/>
      <c r="BG1196" s="3"/>
      <c r="BH1196" s="3"/>
      <c r="BI1196" s="3"/>
      <c r="BJ1196" s="3"/>
      <c r="BK1196" s="3"/>
      <c r="BL1196" s="3"/>
      <c r="BM1196" s="3"/>
      <c r="BN1196" s="3"/>
      <c r="BO1196" s="3"/>
      <c r="BP1196" s="3"/>
      <c r="BQ1196" s="3"/>
      <c r="BR1196" s="3"/>
      <c r="BS1196" s="3"/>
      <c r="BT1196" s="3"/>
      <c r="BU1196" s="3"/>
      <c r="BV1196" s="3"/>
      <c r="BW1196" s="3"/>
      <c r="BX1196" s="3"/>
      <c r="BY1196" s="3"/>
      <c r="BZ1196" s="3"/>
      <c r="CA1196" s="3"/>
      <c r="CB1196" s="3"/>
      <c r="CC1196" s="3"/>
      <c r="CD1196" s="3"/>
      <c r="CE1196" s="3"/>
      <c r="CF1196" s="3"/>
      <c r="CG1196" s="3"/>
      <c r="CH1196" s="3"/>
      <c r="CI1196" s="3"/>
      <c r="CJ1196" s="3"/>
      <c r="CK1196" s="3"/>
      <c r="CL1196" s="3"/>
      <c r="CM1196" s="3"/>
      <c r="CN1196" s="3"/>
    </row>
    <row r="1197" spans="1:92" x14ac:dyDescent="0.3">
      <c r="A1197" s="13"/>
      <c r="B1197" s="3"/>
      <c r="C1197" s="3"/>
      <c r="D1197" s="3"/>
      <c r="E1197" s="3"/>
      <c r="F1197" s="3"/>
      <c r="G1197" s="3"/>
      <c r="H1197" s="3"/>
      <c r="I1197" s="3"/>
      <c r="J1197" s="1"/>
      <c r="K1197" s="3"/>
      <c r="L1197" s="3"/>
      <c r="M1197" s="3"/>
      <c r="N1197" s="3"/>
      <c r="O1197" s="3"/>
      <c r="P1197" s="3"/>
      <c r="Q1197" s="3"/>
      <c r="R1197" s="3"/>
      <c r="S1197" s="3"/>
      <c r="T1197" s="3"/>
      <c r="U1197" s="3"/>
      <c r="V1197" s="3"/>
      <c r="W1197" s="3"/>
      <c r="X1197" s="3"/>
      <c r="Y1197" s="3"/>
      <c r="Z1197" s="3"/>
      <c r="AA1197" s="3"/>
      <c r="AB1197" s="3"/>
      <c r="AC1197" s="3"/>
      <c r="AD1197" s="3"/>
      <c r="AE1197" s="3"/>
      <c r="AF1197" s="3"/>
      <c r="AG1197" s="3"/>
      <c r="AH1197" s="3"/>
      <c r="AI1197" s="3"/>
      <c r="AJ1197" s="3"/>
      <c r="AK1197" s="3"/>
      <c r="AL1197" s="3"/>
      <c r="AM1197" s="3"/>
      <c r="AN1197" s="3"/>
      <c r="AO1197" s="3"/>
      <c r="AP1197" s="3"/>
      <c r="AQ1197" s="3"/>
      <c r="AR1197" s="3"/>
      <c r="AS1197" s="3"/>
      <c r="AT1197" s="3"/>
      <c r="AU1197" s="3"/>
      <c r="AV1197" s="3"/>
      <c r="AW1197" s="3"/>
      <c r="AX1197" s="3"/>
      <c r="AY1197" s="3"/>
      <c r="AZ1197" s="3"/>
      <c r="BA1197" s="3"/>
      <c r="BB1197" s="3"/>
      <c r="BC1197" s="3"/>
      <c r="BD1197" s="3"/>
      <c r="BE1197" s="3"/>
      <c r="BF1197" s="3"/>
      <c r="BG1197" s="3"/>
      <c r="BH1197" s="3"/>
      <c r="BI1197" s="3"/>
      <c r="BJ1197" s="3"/>
      <c r="BK1197" s="3"/>
      <c r="BL1197" s="3"/>
      <c r="BM1197" s="3"/>
      <c r="BN1197" s="3"/>
      <c r="BO1197" s="3"/>
      <c r="BP1197" s="3"/>
      <c r="BQ1197" s="3"/>
      <c r="BR1197" s="3"/>
      <c r="BS1197" s="3"/>
      <c r="BT1197" s="3"/>
      <c r="BU1197" s="3"/>
      <c r="BV1197" s="3"/>
      <c r="BW1197" s="3"/>
      <c r="BX1197" s="3"/>
      <c r="BY1197" s="3"/>
      <c r="BZ1197" s="3"/>
      <c r="CA1197" s="3"/>
      <c r="CB1197" s="3"/>
      <c r="CC1197" s="3"/>
      <c r="CD1197" s="3"/>
      <c r="CE1197" s="3"/>
      <c r="CF1197" s="3"/>
      <c r="CG1197" s="3"/>
      <c r="CH1197" s="3"/>
      <c r="CI1197" s="3"/>
      <c r="CJ1197" s="3"/>
      <c r="CK1197" s="3"/>
      <c r="CL1197" s="3"/>
      <c r="CM1197" s="3"/>
      <c r="CN1197" s="3"/>
    </row>
    <row r="1198" spans="1:92" x14ac:dyDescent="0.3">
      <c r="A1198" s="13"/>
      <c r="B1198" s="3"/>
      <c r="C1198" s="3"/>
      <c r="D1198" s="3"/>
      <c r="E1198" s="3"/>
      <c r="F1198" s="3"/>
      <c r="G1198" s="3"/>
      <c r="H1198" s="3"/>
      <c r="I1198" s="3"/>
      <c r="J1198" s="1"/>
      <c r="K1198" s="3"/>
      <c r="L1198" s="3"/>
      <c r="M1198" s="3"/>
      <c r="N1198" s="3"/>
      <c r="O1198" s="3"/>
      <c r="P1198" s="3"/>
      <c r="Q1198" s="3"/>
      <c r="R1198" s="3"/>
      <c r="S1198" s="3"/>
      <c r="T1198" s="3"/>
      <c r="U1198" s="3"/>
      <c r="V1198" s="3"/>
      <c r="W1198" s="3"/>
      <c r="X1198" s="3"/>
      <c r="Y1198" s="3"/>
      <c r="Z1198" s="3"/>
      <c r="AA1198" s="3"/>
      <c r="AB1198" s="3"/>
      <c r="AC1198" s="3"/>
      <c r="AD1198" s="3"/>
      <c r="AE1198" s="3"/>
      <c r="AF1198" s="3"/>
      <c r="AG1198" s="3"/>
      <c r="AH1198" s="3"/>
      <c r="AI1198" s="3"/>
      <c r="AJ1198" s="3"/>
      <c r="AK1198" s="3"/>
      <c r="AL1198" s="3"/>
      <c r="AM1198" s="3"/>
      <c r="AN1198" s="3"/>
      <c r="AO1198" s="3"/>
      <c r="AP1198" s="3"/>
      <c r="AQ1198" s="3"/>
      <c r="AR1198" s="3"/>
      <c r="AS1198" s="3"/>
      <c r="AT1198" s="3"/>
      <c r="AU1198" s="3"/>
      <c r="AV1198" s="3"/>
      <c r="AW1198" s="3"/>
      <c r="AX1198" s="3"/>
      <c r="AY1198" s="3"/>
      <c r="AZ1198" s="3"/>
      <c r="BA1198" s="3"/>
      <c r="BB1198" s="3"/>
      <c r="BC1198" s="3"/>
      <c r="BD1198" s="3"/>
      <c r="BE1198" s="3"/>
      <c r="BF1198" s="3"/>
      <c r="BG1198" s="3"/>
      <c r="BH1198" s="3"/>
      <c r="BI1198" s="3"/>
      <c r="BJ1198" s="3"/>
      <c r="BK1198" s="3"/>
      <c r="BL1198" s="3"/>
      <c r="BM1198" s="3"/>
      <c r="BN1198" s="3"/>
      <c r="BO1198" s="3"/>
      <c r="BP1198" s="3"/>
      <c r="BQ1198" s="3"/>
      <c r="BR1198" s="3"/>
      <c r="BS1198" s="3"/>
      <c r="BT1198" s="3"/>
      <c r="BU1198" s="3"/>
      <c r="BV1198" s="3"/>
      <c r="BW1198" s="3"/>
      <c r="BX1198" s="3"/>
      <c r="BY1198" s="3"/>
      <c r="BZ1198" s="3"/>
      <c r="CA1198" s="3"/>
      <c r="CB1198" s="3"/>
      <c r="CC1198" s="3"/>
      <c r="CD1198" s="3"/>
      <c r="CE1198" s="3"/>
      <c r="CF1198" s="3"/>
      <c r="CG1198" s="3"/>
      <c r="CH1198" s="3"/>
      <c r="CI1198" s="3"/>
      <c r="CJ1198" s="3"/>
      <c r="CK1198" s="3"/>
      <c r="CL1198" s="3"/>
      <c r="CM1198" s="3"/>
      <c r="CN1198" s="3"/>
    </row>
    <row r="1199" spans="1:92" x14ac:dyDescent="0.3">
      <c r="A1199" s="13"/>
      <c r="B1199" s="3"/>
      <c r="C1199" s="3"/>
      <c r="D1199" s="3"/>
      <c r="E1199" s="3"/>
      <c r="F1199" s="3"/>
      <c r="G1199" s="3"/>
      <c r="H1199" s="3"/>
      <c r="I1199" s="3"/>
      <c r="J1199" s="1"/>
      <c r="K1199" s="3"/>
      <c r="L1199" s="3"/>
      <c r="M1199" s="3"/>
      <c r="N1199" s="3"/>
      <c r="O1199" s="3"/>
      <c r="P1199" s="3"/>
      <c r="Q1199" s="3"/>
      <c r="R1199" s="3"/>
      <c r="S1199" s="3"/>
      <c r="T1199" s="3"/>
      <c r="U1199" s="3"/>
      <c r="V1199" s="3"/>
      <c r="W1199" s="3"/>
      <c r="X1199" s="3"/>
      <c r="Y1199" s="3"/>
      <c r="Z1199" s="3"/>
      <c r="AA1199" s="3"/>
      <c r="AB1199" s="3"/>
      <c r="AC1199" s="3"/>
      <c r="AD1199" s="3"/>
      <c r="AE1199" s="3"/>
      <c r="AF1199" s="3"/>
      <c r="AG1199" s="3"/>
      <c r="AH1199" s="3"/>
      <c r="AI1199" s="3"/>
      <c r="AJ1199" s="3"/>
      <c r="AK1199" s="3"/>
      <c r="AL1199" s="3"/>
      <c r="AM1199" s="3"/>
      <c r="AN1199" s="3"/>
      <c r="AO1199" s="3"/>
      <c r="AP1199" s="3"/>
      <c r="AQ1199" s="3"/>
      <c r="AR1199" s="3"/>
      <c r="AS1199" s="3"/>
      <c r="AT1199" s="3"/>
      <c r="AU1199" s="3"/>
      <c r="AV1199" s="3"/>
      <c r="AW1199" s="3"/>
      <c r="AX1199" s="3"/>
      <c r="AY1199" s="3"/>
      <c r="AZ1199" s="3"/>
      <c r="BA1199" s="3"/>
      <c r="BB1199" s="3"/>
      <c r="BC1199" s="3"/>
      <c r="BD1199" s="3"/>
      <c r="BE1199" s="3"/>
      <c r="BF1199" s="3"/>
      <c r="BG1199" s="3"/>
      <c r="BH1199" s="3"/>
      <c r="BI1199" s="3"/>
      <c r="BJ1199" s="3"/>
      <c r="BK1199" s="3"/>
      <c r="BL1199" s="3"/>
      <c r="BM1199" s="3"/>
      <c r="BN1199" s="3"/>
      <c r="BO1199" s="3"/>
      <c r="BP1199" s="3"/>
      <c r="BQ1199" s="3"/>
      <c r="BR1199" s="3"/>
      <c r="BS1199" s="3"/>
      <c r="BT1199" s="3"/>
      <c r="BU1199" s="3"/>
      <c r="BV1199" s="3"/>
      <c r="BW1199" s="3"/>
      <c r="BX1199" s="3"/>
      <c r="BY1199" s="3"/>
      <c r="BZ1199" s="3"/>
      <c r="CA1199" s="3"/>
      <c r="CB1199" s="3"/>
      <c r="CC1199" s="3"/>
      <c r="CD1199" s="3"/>
      <c r="CE1199" s="3"/>
      <c r="CF1199" s="3"/>
      <c r="CG1199" s="3"/>
      <c r="CH1199" s="3"/>
      <c r="CI1199" s="3"/>
      <c r="CJ1199" s="3"/>
      <c r="CK1199" s="3"/>
      <c r="CL1199" s="3"/>
      <c r="CM1199" s="3"/>
      <c r="CN1199" s="3"/>
    </row>
    <row r="1200" spans="1:92" x14ac:dyDescent="0.3">
      <c r="A1200" s="13"/>
      <c r="B1200" s="3"/>
      <c r="C1200" s="3"/>
      <c r="D1200" s="3"/>
      <c r="E1200" s="3"/>
      <c r="F1200" s="3"/>
      <c r="G1200" s="3"/>
      <c r="H1200" s="3"/>
      <c r="I1200" s="3"/>
      <c r="J1200" s="1"/>
      <c r="K1200" s="3"/>
      <c r="L1200" s="3"/>
      <c r="M1200" s="3"/>
      <c r="N1200" s="3"/>
      <c r="O1200" s="3"/>
      <c r="P1200" s="3"/>
      <c r="Q1200" s="3"/>
      <c r="R1200" s="3"/>
      <c r="S1200" s="3"/>
      <c r="T1200" s="3"/>
      <c r="U1200" s="3"/>
      <c r="V1200" s="3"/>
      <c r="W1200" s="3"/>
      <c r="X1200" s="3"/>
      <c r="Y1200" s="3"/>
      <c r="Z1200" s="3"/>
      <c r="AA1200" s="3"/>
      <c r="AB1200" s="3"/>
      <c r="AC1200" s="3"/>
      <c r="AD1200" s="3"/>
      <c r="AE1200" s="3"/>
      <c r="AF1200" s="3"/>
      <c r="AG1200" s="3"/>
      <c r="AH1200" s="3"/>
      <c r="AI1200" s="3"/>
      <c r="AJ1200" s="3"/>
      <c r="AK1200" s="3"/>
      <c r="AL1200" s="3"/>
      <c r="AM1200" s="3"/>
      <c r="AN1200" s="3"/>
      <c r="AO1200" s="3"/>
      <c r="AP1200" s="3"/>
      <c r="AQ1200" s="3"/>
      <c r="AR1200" s="3"/>
      <c r="AS1200" s="3"/>
      <c r="AT1200" s="3"/>
      <c r="AU1200" s="3"/>
      <c r="AV1200" s="3"/>
      <c r="AW1200" s="3"/>
      <c r="AX1200" s="3"/>
      <c r="AY1200" s="3"/>
      <c r="AZ1200" s="3"/>
      <c r="BA1200" s="3"/>
      <c r="BB1200" s="3"/>
      <c r="BC1200" s="3"/>
      <c r="BD1200" s="3"/>
      <c r="BE1200" s="3"/>
      <c r="BF1200" s="3"/>
      <c r="BG1200" s="3"/>
      <c r="BH1200" s="3"/>
      <c r="BI1200" s="3"/>
      <c r="BJ1200" s="3"/>
      <c r="BK1200" s="3"/>
      <c r="BL1200" s="3"/>
      <c r="BM1200" s="3"/>
      <c r="BN1200" s="3"/>
      <c r="BO1200" s="3"/>
      <c r="BP1200" s="3"/>
      <c r="BQ1200" s="3"/>
      <c r="BR1200" s="3"/>
      <c r="BS1200" s="3"/>
      <c r="BT1200" s="3"/>
      <c r="BU1200" s="3"/>
      <c r="BV1200" s="3"/>
      <c r="BW1200" s="3"/>
      <c r="BX1200" s="3"/>
      <c r="BY1200" s="3"/>
      <c r="BZ1200" s="3"/>
      <c r="CA1200" s="3"/>
      <c r="CB1200" s="3"/>
      <c r="CC1200" s="3"/>
      <c r="CD1200" s="3"/>
      <c r="CE1200" s="3"/>
      <c r="CF1200" s="3"/>
      <c r="CG1200" s="3"/>
      <c r="CH1200" s="3"/>
      <c r="CI1200" s="3"/>
      <c r="CJ1200" s="3"/>
      <c r="CK1200" s="3"/>
      <c r="CL1200" s="3"/>
      <c r="CM1200" s="3"/>
      <c r="CN1200" s="3"/>
    </row>
    <row r="1201" spans="1:92" x14ac:dyDescent="0.3">
      <c r="A1201" s="13"/>
      <c r="B1201" s="3"/>
      <c r="C1201" s="3"/>
      <c r="D1201" s="3"/>
      <c r="E1201" s="3"/>
      <c r="F1201" s="3"/>
      <c r="G1201" s="3"/>
      <c r="H1201" s="3"/>
      <c r="I1201" s="3"/>
      <c r="J1201" s="1"/>
      <c r="K1201" s="3"/>
      <c r="L1201" s="3"/>
      <c r="M1201" s="3"/>
      <c r="N1201" s="3"/>
      <c r="O1201" s="3"/>
      <c r="P1201" s="3"/>
      <c r="Q1201" s="3"/>
      <c r="R1201" s="3"/>
      <c r="S1201" s="3"/>
      <c r="T1201" s="3"/>
      <c r="U1201" s="3"/>
      <c r="V1201" s="3"/>
      <c r="W1201" s="3"/>
      <c r="X1201" s="3"/>
      <c r="Y1201" s="3"/>
      <c r="Z1201" s="3"/>
      <c r="AA1201" s="3"/>
      <c r="AB1201" s="3"/>
      <c r="AC1201" s="3"/>
      <c r="AD1201" s="3"/>
      <c r="AE1201" s="3"/>
      <c r="AF1201" s="3"/>
      <c r="AG1201" s="3"/>
      <c r="AH1201" s="3"/>
      <c r="AI1201" s="3"/>
      <c r="AJ1201" s="3"/>
      <c r="AK1201" s="3"/>
      <c r="AL1201" s="3"/>
      <c r="AM1201" s="3"/>
      <c r="AN1201" s="3"/>
      <c r="AO1201" s="3"/>
      <c r="AP1201" s="3"/>
      <c r="AQ1201" s="3"/>
      <c r="AR1201" s="3"/>
      <c r="AS1201" s="3"/>
      <c r="AT1201" s="3"/>
      <c r="AU1201" s="3"/>
      <c r="AV1201" s="3"/>
      <c r="AW1201" s="3"/>
      <c r="AX1201" s="3"/>
      <c r="AY1201" s="3"/>
      <c r="AZ1201" s="3"/>
      <c r="BA1201" s="3"/>
      <c r="BB1201" s="3"/>
      <c r="BC1201" s="3"/>
      <c r="BD1201" s="3"/>
      <c r="BE1201" s="3"/>
      <c r="BF1201" s="3"/>
      <c r="BG1201" s="3"/>
      <c r="BH1201" s="3"/>
      <c r="BI1201" s="3"/>
      <c r="BJ1201" s="3"/>
      <c r="BK1201" s="3"/>
      <c r="BL1201" s="3"/>
      <c r="BM1201" s="3"/>
      <c r="BN1201" s="3"/>
      <c r="BO1201" s="3"/>
      <c r="BP1201" s="3"/>
      <c r="BQ1201" s="3"/>
      <c r="BR1201" s="3"/>
      <c r="BS1201" s="3"/>
      <c r="BT1201" s="3"/>
      <c r="BU1201" s="3"/>
      <c r="BV1201" s="3"/>
      <c r="BW1201" s="3"/>
      <c r="BX1201" s="3"/>
      <c r="BY1201" s="3"/>
      <c r="BZ1201" s="3"/>
      <c r="CA1201" s="3"/>
      <c r="CB1201" s="3"/>
      <c r="CC1201" s="3"/>
      <c r="CD1201" s="3"/>
      <c r="CE1201" s="3"/>
      <c r="CF1201" s="3"/>
      <c r="CG1201" s="3"/>
      <c r="CH1201" s="3"/>
      <c r="CI1201" s="3"/>
      <c r="CJ1201" s="3"/>
      <c r="CK1201" s="3"/>
      <c r="CL1201" s="3"/>
      <c r="CM1201" s="3"/>
      <c r="CN1201" s="3"/>
    </row>
    <row r="1202" spans="1:92" x14ac:dyDescent="0.3">
      <c r="A1202" s="13"/>
      <c r="B1202" s="3"/>
      <c r="C1202" s="3"/>
      <c r="D1202" s="3"/>
      <c r="E1202" s="3"/>
      <c r="F1202" s="3"/>
      <c r="G1202" s="3"/>
      <c r="H1202" s="3"/>
      <c r="I1202" s="3"/>
      <c r="J1202" s="1"/>
      <c r="K1202" s="3"/>
      <c r="L1202" s="3"/>
      <c r="M1202" s="3"/>
      <c r="N1202" s="3"/>
      <c r="O1202" s="3"/>
      <c r="P1202" s="3"/>
      <c r="Q1202" s="3"/>
      <c r="R1202" s="3"/>
      <c r="S1202" s="3"/>
      <c r="T1202" s="3"/>
      <c r="U1202" s="3"/>
      <c r="V1202" s="3"/>
      <c r="W1202" s="3"/>
      <c r="X1202" s="3"/>
      <c r="Y1202" s="3"/>
      <c r="Z1202" s="3"/>
      <c r="AA1202" s="3"/>
      <c r="AB1202" s="3"/>
      <c r="AC1202" s="3"/>
      <c r="AD1202" s="3"/>
      <c r="AE1202" s="3"/>
      <c r="AF1202" s="3"/>
      <c r="AG1202" s="3"/>
      <c r="AH1202" s="3"/>
      <c r="AI1202" s="3"/>
      <c r="AJ1202" s="3"/>
      <c r="AK1202" s="3"/>
      <c r="AL1202" s="3"/>
      <c r="AM1202" s="3"/>
      <c r="AN1202" s="3"/>
      <c r="AO1202" s="3"/>
      <c r="AP1202" s="3"/>
      <c r="AQ1202" s="3"/>
      <c r="AR1202" s="3"/>
      <c r="AS1202" s="3"/>
      <c r="AT1202" s="3"/>
      <c r="AU1202" s="3"/>
      <c r="AV1202" s="3"/>
      <c r="AW1202" s="3"/>
      <c r="AX1202" s="3"/>
      <c r="AY1202" s="3"/>
      <c r="AZ1202" s="3"/>
      <c r="BA1202" s="3"/>
      <c r="BB1202" s="3"/>
      <c r="BC1202" s="3"/>
      <c r="BD1202" s="3"/>
      <c r="BE1202" s="3"/>
      <c r="BF1202" s="3"/>
      <c r="BG1202" s="3"/>
      <c r="BH1202" s="3"/>
      <c r="BI1202" s="3"/>
      <c r="BJ1202" s="3"/>
      <c r="BK1202" s="3"/>
      <c r="BL1202" s="3"/>
      <c r="BM1202" s="3"/>
      <c r="BN1202" s="3"/>
      <c r="BO1202" s="3"/>
      <c r="BP1202" s="3"/>
      <c r="BQ1202" s="3"/>
      <c r="BR1202" s="3"/>
      <c r="BS1202" s="3"/>
      <c r="BT1202" s="3"/>
      <c r="BU1202" s="3"/>
      <c r="BV1202" s="3"/>
      <c r="BW1202" s="3"/>
      <c r="BX1202" s="3"/>
      <c r="BY1202" s="3"/>
      <c r="BZ1202" s="3"/>
      <c r="CA1202" s="3"/>
      <c r="CB1202" s="3"/>
      <c r="CC1202" s="3"/>
      <c r="CD1202" s="3"/>
      <c r="CE1202" s="3"/>
      <c r="CF1202" s="3"/>
      <c r="CG1202" s="3"/>
      <c r="CH1202" s="3"/>
      <c r="CI1202" s="3"/>
      <c r="CJ1202" s="3"/>
      <c r="CK1202" s="3"/>
      <c r="CL1202" s="3"/>
      <c r="CM1202" s="3"/>
      <c r="CN1202" s="3"/>
    </row>
    <row r="1203" spans="1:92" x14ac:dyDescent="0.3">
      <c r="A1203" s="13"/>
      <c r="B1203" s="3"/>
      <c r="C1203" s="3"/>
      <c r="D1203" s="3"/>
      <c r="E1203" s="3"/>
      <c r="F1203" s="3"/>
      <c r="G1203" s="3"/>
      <c r="H1203" s="3"/>
      <c r="I1203" s="3"/>
      <c r="J1203" s="1"/>
      <c r="K1203" s="3"/>
      <c r="L1203" s="3"/>
      <c r="M1203" s="3"/>
      <c r="N1203" s="3"/>
      <c r="O1203" s="3"/>
      <c r="P1203" s="3"/>
      <c r="Q1203" s="3"/>
      <c r="R1203" s="3"/>
      <c r="S1203" s="3"/>
      <c r="T1203" s="3"/>
      <c r="U1203" s="3"/>
      <c r="V1203" s="3"/>
      <c r="W1203" s="3"/>
      <c r="X1203" s="3"/>
      <c r="Y1203" s="3"/>
      <c r="Z1203" s="3"/>
      <c r="AA1203" s="3"/>
      <c r="AB1203" s="3"/>
      <c r="AC1203" s="3"/>
      <c r="AD1203" s="3"/>
      <c r="AE1203" s="3"/>
      <c r="AF1203" s="3"/>
      <c r="AG1203" s="3"/>
      <c r="AH1203" s="3"/>
      <c r="AI1203" s="3"/>
      <c r="AJ1203" s="3"/>
      <c r="AK1203" s="3"/>
      <c r="AL1203" s="3"/>
      <c r="AM1203" s="3"/>
      <c r="AN1203" s="3"/>
      <c r="AO1203" s="3"/>
      <c r="AP1203" s="3"/>
      <c r="AQ1203" s="3"/>
      <c r="AR1203" s="3"/>
      <c r="AS1203" s="3"/>
      <c r="AT1203" s="3"/>
      <c r="AU1203" s="3"/>
      <c r="AV1203" s="3"/>
      <c r="AW1203" s="3"/>
      <c r="AX1203" s="3"/>
      <c r="AY1203" s="3"/>
      <c r="AZ1203" s="3"/>
      <c r="BA1203" s="3"/>
      <c r="BB1203" s="3"/>
      <c r="BC1203" s="3"/>
      <c r="BD1203" s="3"/>
      <c r="BE1203" s="3"/>
      <c r="BF1203" s="3"/>
      <c r="BG1203" s="3"/>
      <c r="BH1203" s="3"/>
      <c r="BI1203" s="3"/>
      <c r="BJ1203" s="3"/>
      <c r="BK1203" s="3"/>
      <c r="BL1203" s="3"/>
      <c r="BM1203" s="3"/>
      <c r="BN1203" s="3"/>
      <c r="BO1203" s="3"/>
      <c r="BP1203" s="3"/>
      <c r="BQ1203" s="3"/>
      <c r="BR1203" s="3"/>
      <c r="BS1203" s="3"/>
      <c r="BT1203" s="3"/>
      <c r="BU1203" s="3"/>
      <c r="BV1203" s="3"/>
      <c r="BW1203" s="3"/>
      <c r="BX1203" s="3"/>
      <c r="BY1203" s="3"/>
      <c r="BZ1203" s="3"/>
      <c r="CA1203" s="3"/>
      <c r="CB1203" s="3"/>
      <c r="CC1203" s="3"/>
      <c r="CD1203" s="3"/>
      <c r="CE1203" s="3"/>
      <c r="CF1203" s="3"/>
      <c r="CG1203" s="3"/>
      <c r="CH1203" s="3"/>
      <c r="CI1203" s="3"/>
      <c r="CJ1203" s="3"/>
      <c r="CK1203" s="3"/>
      <c r="CL1203" s="3"/>
      <c r="CM1203" s="3"/>
      <c r="CN1203" s="3"/>
    </row>
    <row r="1204" spans="1:92" x14ac:dyDescent="0.3">
      <c r="A1204" s="13"/>
      <c r="B1204" s="3"/>
      <c r="C1204" s="3"/>
      <c r="D1204" s="3"/>
      <c r="E1204" s="3"/>
      <c r="F1204" s="3"/>
      <c r="G1204" s="3"/>
      <c r="H1204" s="3"/>
      <c r="I1204" s="3"/>
      <c r="J1204" s="1"/>
      <c r="K1204" s="3"/>
      <c r="L1204" s="3"/>
      <c r="M1204" s="3"/>
      <c r="N1204" s="3"/>
      <c r="O1204" s="3"/>
      <c r="P1204" s="3"/>
      <c r="Q1204" s="3"/>
      <c r="R1204" s="3"/>
      <c r="S1204" s="3"/>
      <c r="T1204" s="3"/>
      <c r="U1204" s="3"/>
      <c r="V1204" s="3"/>
      <c r="W1204" s="3"/>
      <c r="X1204" s="3"/>
      <c r="Y1204" s="3"/>
      <c r="Z1204" s="3"/>
      <c r="AA1204" s="3"/>
      <c r="AB1204" s="3"/>
      <c r="AC1204" s="3"/>
      <c r="AD1204" s="3"/>
      <c r="AE1204" s="3"/>
      <c r="AF1204" s="3"/>
      <c r="AG1204" s="3"/>
      <c r="AH1204" s="3"/>
      <c r="AI1204" s="3"/>
      <c r="AJ1204" s="3"/>
      <c r="AK1204" s="3"/>
      <c r="AL1204" s="3"/>
      <c r="AM1204" s="3"/>
      <c r="AN1204" s="3"/>
      <c r="AO1204" s="3"/>
      <c r="AP1204" s="3"/>
      <c r="AQ1204" s="3"/>
      <c r="AR1204" s="3"/>
      <c r="AS1204" s="3"/>
      <c r="AT1204" s="3"/>
      <c r="AU1204" s="3"/>
      <c r="AV1204" s="3"/>
      <c r="AW1204" s="3"/>
      <c r="AX1204" s="3"/>
      <c r="AY1204" s="3"/>
      <c r="AZ1204" s="3"/>
      <c r="BA1204" s="3"/>
      <c r="BB1204" s="3"/>
      <c r="BC1204" s="3"/>
      <c r="BD1204" s="3"/>
      <c r="BE1204" s="3"/>
      <c r="BF1204" s="3"/>
      <c r="BG1204" s="3"/>
      <c r="BH1204" s="3"/>
      <c r="BI1204" s="3"/>
      <c r="BJ1204" s="3"/>
      <c r="BK1204" s="3"/>
      <c r="BL1204" s="3"/>
      <c r="BM1204" s="3"/>
      <c r="BN1204" s="3"/>
      <c r="BO1204" s="3"/>
      <c r="BP1204" s="3"/>
      <c r="BQ1204" s="3"/>
      <c r="BR1204" s="3"/>
      <c r="BS1204" s="3"/>
      <c r="BT1204" s="3"/>
      <c r="BU1204" s="3"/>
      <c r="BV1204" s="3"/>
      <c r="BW1204" s="3"/>
      <c r="BX1204" s="3"/>
      <c r="BY1204" s="3"/>
      <c r="BZ1204" s="3"/>
      <c r="CA1204" s="3"/>
      <c r="CB1204" s="3"/>
      <c r="CC1204" s="3"/>
      <c r="CD1204" s="3"/>
      <c r="CE1204" s="3"/>
      <c r="CF1204" s="3"/>
      <c r="CG1204" s="3"/>
      <c r="CH1204" s="3"/>
      <c r="CI1204" s="3"/>
      <c r="CJ1204" s="3"/>
      <c r="CK1204" s="3"/>
      <c r="CL1204" s="3"/>
      <c r="CM1204" s="3"/>
      <c r="CN1204" s="3"/>
    </row>
    <row r="1205" spans="1:92" x14ac:dyDescent="0.3">
      <c r="A1205" s="13"/>
      <c r="B1205" s="3"/>
      <c r="C1205" s="3"/>
      <c r="D1205" s="3"/>
      <c r="E1205" s="3"/>
      <c r="F1205" s="3"/>
      <c r="G1205" s="3"/>
      <c r="H1205" s="3"/>
      <c r="I1205" s="3"/>
      <c r="J1205" s="1"/>
      <c r="K1205" s="3"/>
      <c r="L1205" s="3"/>
      <c r="M1205" s="3"/>
      <c r="N1205" s="3"/>
      <c r="O1205" s="3"/>
      <c r="P1205" s="3"/>
      <c r="Q1205" s="3"/>
      <c r="R1205" s="3"/>
      <c r="S1205" s="3"/>
      <c r="T1205" s="3"/>
      <c r="U1205" s="3"/>
      <c r="V1205" s="3"/>
      <c r="W1205" s="3"/>
      <c r="X1205" s="3"/>
      <c r="Y1205" s="3"/>
      <c r="Z1205" s="3"/>
      <c r="AA1205" s="3"/>
      <c r="AB1205" s="3"/>
      <c r="AC1205" s="3"/>
      <c r="AD1205" s="3"/>
      <c r="AE1205" s="3"/>
      <c r="AF1205" s="3"/>
      <c r="AG1205" s="3"/>
      <c r="AH1205" s="3"/>
      <c r="AI1205" s="3"/>
      <c r="AJ1205" s="3"/>
      <c r="AK1205" s="3"/>
      <c r="AL1205" s="3"/>
      <c r="AM1205" s="3"/>
      <c r="AN1205" s="3"/>
      <c r="AO1205" s="3"/>
      <c r="AP1205" s="3"/>
      <c r="AQ1205" s="3"/>
      <c r="AR1205" s="3"/>
      <c r="AS1205" s="3"/>
      <c r="AT1205" s="3"/>
      <c r="AU1205" s="3"/>
      <c r="AV1205" s="3"/>
      <c r="AW1205" s="3"/>
      <c r="AX1205" s="3"/>
      <c r="AY1205" s="3"/>
      <c r="AZ1205" s="3"/>
      <c r="BA1205" s="3"/>
      <c r="BB1205" s="3"/>
      <c r="BC1205" s="3"/>
      <c r="BD1205" s="3"/>
      <c r="BE1205" s="3"/>
      <c r="BF1205" s="3"/>
      <c r="BG1205" s="3"/>
      <c r="BH1205" s="3"/>
      <c r="BI1205" s="3"/>
      <c r="BJ1205" s="3"/>
      <c r="BK1205" s="3"/>
      <c r="BL1205" s="3"/>
      <c r="BM1205" s="3"/>
      <c r="BN1205" s="3"/>
      <c r="BO1205" s="3"/>
      <c r="BP1205" s="3"/>
      <c r="BQ1205" s="3"/>
      <c r="BR1205" s="3"/>
      <c r="BS1205" s="3"/>
      <c r="BT1205" s="3"/>
      <c r="BU1205" s="3"/>
      <c r="BV1205" s="3"/>
      <c r="BW1205" s="3"/>
      <c r="BX1205" s="3"/>
      <c r="BY1205" s="3"/>
      <c r="BZ1205" s="3"/>
      <c r="CA1205" s="3"/>
      <c r="CB1205" s="3"/>
      <c r="CC1205" s="3"/>
      <c r="CD1205" s="3"/>
      <c r="CE1205" s="3"/>
      <c r="CF1205" s="3"/>
      <c r="CG1205" s="3"/>
      <c r="CH1205" s="3"/>
      <c r="CI1205" s="3"/>
      <c r="CJ1205" s="3"/>
      <c r="CK1205" s="3"/>
      <c r="CL1205" s="3"/>
      <c r="CM1205" s="3"/>
      <c r="CN1205" s="3"/>
    </row>
    <row r="1206" spans="1:92" x14ac:dyDescent="0.3">
      <c r="A1206" s="13"/>
      <c r="B1206" s="3"/>
      <c r="C1206" s="3"/>
      <c r="D1206" s="3"/>
      <c r="E1206" s="3"/>
      <c r="F1206" s="3"/>
      <c r="G1206" s="3"/>
      <c r="H1206" s="3"/>
      <c r="I1206" s="3"/>
      <c r="J1206" s="1"/>
      <c r="K1206" s="3"/>
      <c r="L1206" s="3"/>
      <c r="M1206" s="3"/>
      <c r="N1206" s="3"/>
      <c r="O1206" s="3"/>
      <c r="P1206" s="3"/>
      <c r="Q1206" s="3"/>
      <c r="R1206" s="3"/>
      <c r="S1206" s="3"/>
      <c r="T1206" s="3"/>
      <c r="U1206" s="3"/>
      <c r="V1206" s="3"/>
      <c r="W1206" s="3"/>
      <c r="X1206" s="3"/>
      <c r="Y1206" s="3"/>
      <c r="Z1206" s="3"/>
      <c r="AA1206" s="3"/>
      <c r="AB1206" s="3"/>
      <c r="AC1206" s="3"/>
      <c r="AD1206" s="3"/>
      <c r="AE1206" s="3"/>
      <c r="AF1206" s="3"/>
      <c r="AG1206" s="3"/>
      <c r="AH1206" s="3"/>
      <c r="AI1206" s="3"/>
      <c r="AJ1206" s="3"/>
      <c r="AK1206" s="3"/>
      <c r="AL1206" s="3"/>
      <c r="AM1206" s="3"/>
      <c r="AN1206" s="3"/>
      <c r="AO1206" s="3"/>
      <c r="AP1206" s="3"/>
      <c r="AQ1206" s="3"/>
      <c r="AR1206" s="3"/>
      <c r="AS1206" s="3"/>
      <c r="AT1206" s="3"/>
      <c r="AU1206" s="3"/>
      <c r="AV1206" s="3"/>
      <c r="AW1206" s="3"/>
      <c r="AX1206" s="3"/>
      <c r="AY1206" s="3"/>
      <c r="AZ1206" s="3"/>
      <c r="BA1206" s="3"/>
      <c r="BB1206" s="3"/>
      <c r="BC1206" s="3"/>
      <c r="BD1206" s="3"/>
      <c r="BE1206" s="3"/>
      <c r="BF1206" s="3"/>
      <c r="BG1206" s="3"/>
      <c r="BH1206" s="3"/>
      <c r="BI1206" s="3"/>
      <c r="BJ1206" s="3"/>
      <c r="BK1206" s="3"/>
      <c r="BL1206" s="3"/>
      <c r="BM1206" s="3"/>
      <c r="BN1206" s="3"/>
      <c r="BO1206" s="3"/>
      <c r="BP1206" s="3"/>
      <c r="BQ1206" s="3"/>
      <c r="BR1206" s="3"/>
      <c r="BS1206" s="3"/>
      <c r="BT1206" s="3"/>
      <c r="BU1206" s="3"/>
      <c r="BV1206" s="3"/>
      <c r="BW1206" s="3"/>
      <c r="BX1206" s="3"/>
      <c r="BY1206" s="3"/>
      <c r="BZ1206" s="3"/>
      <c r="CA1206" s="3"/>
      <c r="CB1206" s="3"/>
      <c r="CC1206" s="3"/>
      <c r="CD1206" s="3"/>
      <c r="CE1206" s="3"/>
      <c r="CF1206" s="3"/>
      <c r="CG1206" s="3"/>
      <c r="CH1206" s="3"/>
      <c r="CI1206" s="3"/>
      <c r="CJ1206" s="3"/>
      <c r="CK1206" s="3"/>
      <c r="CL1206" s="3"/>
      <c r="CM1206" s="3"/>
      <c r="CN1206" s="3"/>
    </row>
    <row r="1207" spans="1:92" x14ac:dyDescent="0.3">
      <c r="A1207" s="13"/>
      <c r="B1207" s="3"/>
      <c r="C1207" s="3"/>
      <c r="D1207" s="3"/>
      <c r="E1207" s="3"/>
      <c r="F1207" s="3"/>
      <c r="G1207" s="3"/>
      <c r="H1207" s="3"/>
      <c r="I1207" s="3"/>
      <c r="J1207" s="1"/>
      <c r="K1207" s="3"/>
      <c r="L1207" s="3"/>
      <c r="M1207" s="3"/>
      <c r="N1207" s="3"/>
      <c r="O1207" s="3"/>
      <c r="P1207" s="3"/>
      <c r="Q1207" s="3"/>
      <c r="R1207" s="3"/>
      <c r="S1207" s="3"/>
      <c r="T1207" s="3"/>
      <c r="U1207" s="3"/>
      <c r="V1207" s="3"/>
      <c r="W1207" s="3"/>
      <c r="X1207" s="3"/>
      <c r="Y1207" s="3"/>
      <c r="Z1207" s="3"/>
      <c r="AA1207" s="3"/>
      <c r="AB1207" s="3"/>
      <c r="AC1207" s="3"/>
      <c r="AD1207" s="3"/>
      <c r="AE1207" s="3"/>
      <c r="AF1207" s="3"/>
      <c r="AG1207" s="3"/>
      <c r="AH1207" s="3"/>
      <c r="AI1207" s="3"/>
      <c r="AJ1207" s="3"/>
      <c r="AK1207" s="3"/>
      <c r="AL1207" s="3"/>
      <c r="AM1207" s="3"/>
      <c r="AN1207" s="3"/>
      <c r="AO1207" s="3"/>
      <c r="AP1207" s="3"/>
      <c r="AQ1207" s="3"/>
      <c r="AR1207" s="3"/>
      <c r="AS1207" s="3"/>
      <c r="AT1207" s="3"/>
      <c r="AU1207" s="3"/>
      <c r="AV1207" s="3"/>
      <c r="AW1207" s="3"/>
      <c r="AX1207" s="3"/>
      <c r="AY1207" s="3"/>
      <c r="AZ1207" s="3"/>
      <c r="BA1207" s="3"/>
      <c r="BB1207" s="3"/>
      <c r="BC1207" s="3"/>
      <c r="BD1207" s="3"/>
      <c r="BE1207" s="3"/>
      <c r="BF1207" s="3"/>
      <c r="BG1207" s="3"/>
      <c r="BH1207" s="3"/>
      <c r="BI1207" s="3"/>
      <c r="BJ1207" s="3"/>
      <c r="BK1207" s="3"/>
      <c r="BL1207" s="3"/>
      <c r="BM1207" s="3"/>
      <c r="BN1207" s="3"/>
      <c r="BO1207" s="3"/>
      <c r="BP1207" s="3"/>
      <c r="BQ1207" s="3"/>
      <c r="BR1207" s="3"/>
      <c r="BS1207" s="3"/>
      <c r="BT1207" s="3"/>
      <c r="BU1207" s="3"/>
      <c r="BV1207" s="3"/>
      <c r="BW1207" s="3"/>
      <c r="BX1207" s="3"/>
      <c r="BY1207" s="3"/>
      <c r="BZ1207" s="3"/>
      <c r="CA1207" s="3"/>
      <c r="CB1207" s="3"/>
      <c r="CC1207" s="3"/>
      <c r="CD1207" s="3"/>
      <c r="CE1207" s="3"/>
      <c r="CF1207" s="3"/>
      <c r="CG1207" s="3"/>
      <c r="CH1207" s="3"/>
      <c r="CI1207" s="3"/>
      <c r="CJ1207" s="3"/>
      <c r="CK1207" s="3"/>
      <c r="CL1207" s="3"/>
      <c r="CM1207" s="3"/>
      <c r="CN1207" s="3"/>
    </row>
    <row r="1208" spans="1:92" x14ac:dyDescent="0.3">
      <c r="A1208" s="13"/>
      <c r="B1208" s="3"/>
      <c r="C1208" s="3"/>
      <c r="D1208" s="3"/>
      <c r="E1208" s="3"/>
      <c r="F1208" s="3"/>
      <c r="G1208" s="3"/>
      <c r="H1208" s="3"/>
      <c r="I1208" s="3"/>
      <c r="J1208" s="1"/>
      <c r="K1208" s="3"/>
      <c r="L1208" s="3"/>
      <c r="M1208" s="3"/>
      <c r="N1208" s="3"/>
      <c r="O1208" s="3"/>
      <c r="P1208" s="3"/>
      <c r="Q1208" s="3"/>
      <c r="R1208" s="3"/>
      <c r="S1208" s="3"/>
      <c r="T1208" s="3"/>
      <c r="U1208" s="3"/>
      <c r="V1208" s="3"/>
      <c r="W1208" s="3"/>
      <c r="X1208" s="3"/>
      <c r="Y1208" s="3"/>
      <c r="Z1208" s="3"/>
      <c r="AA1208" s="3"/>
      <c r="AB1208" s="3"/>
      <c r="AC1208" s="3"/>
      <c r="AD1208" s="3"/>
      <c r="AE1208" s="3"/>
      <c r="AF1208" s="3"/>
      <c r="AG1208" s="3"/>
      <c r="AH1208" s="3"/>
      <c r="AI1208" s="3"/>
      <c r="AJ1208" s="3"/>
      <c r="AK1208" s="3"/>
      <c r="AL1208" s="3"/>
      <c r="AM1208" s="3"/>
      <c r="AN1208" s="3"/>
      <c r="AO1208" s="3"/>
      <c r="AP1208" s="3"/>
      <c r="AQ1208" s="3"/>
      <c r="AR1208" s="3"/>
      <c r="AS1208" s="3"/>
      <c r="AT1208" s="3"/>
      <c r="AU1208" s="3"/>
      <c r="AV1208" s="3"/>
      <c r="AW1208" s="3"/>
      <c r="AX1208" s="3"/>
      <c r="AY1208" s="3"/>
      <c r="AZ1208" s="3"/>
      <c r="BA1208" s="3"/>
      <c r="BB1208" s="3"/>
      <c r="BC1208" s="3"/>
      <c r="BD1208" s="3"/>
      <c r="BE1208" s="3"/>
      <c r="BF1208" s="3"/>
      <c r="BG1208" s="3"/>
      <c r="BH1208" s="3"/>
      <c r="BI1208" s="3"/>
      <c r="BJ1208" s="3"/>
      <c r="BK1208" s="3"/>
      <c r="BL1208" s="3"/>
      <c r="BM1208" s="3"/>
      <c r="BN1208" s="3"/>
      <c r="BO1208" s="3"/>
      <c r="BP1208" s="3"/>
      <c r="BQ1208" s="3"/>
      <c r="BR1208" s="3"/>
      <c r="BS1208" s="3"/>
      <c r="BT1208" s="3"/>
      <c r="BU1208" s="3"/>
      <c r="BV1208" s="3"/>
      <c r="BW1208" s="3"/>
      <c r="BX1208" s="3"/>
      <c r="BY1208" s="3"/>
      <c r="BZ1208" s="3"/>
      <c r="CA1208" s="3"/>
      <c r="CB1208" s="3"/>
      <c r="CC1208" s="3"/>
      <c r="CD1208" s="3"/>
      <c r="CE1208" s="3"/>
      <c r="CF1208" s="3"/>
      <c r="CG1208" s="3"/>
      <c r="CH1208" s="3"/>
      <c r="CI1208" s="3"/>
      <c r="CJ1208" s="3"/>
      <c r="CK1208" s="3"/>
      <c r="CL1208" s="3"/>
      <c r="CM1208" s="3"/>
      <c r="CN1208" s="3"/>
    </row>
    <row r="1209" spans="1:92" x14ac:dyDescent="0.3">
      <c r="A1209" s="13"/>
      <c r="B1209" s="3"/>
      <c r="C1209" s="3"/>
      <c r="D1209" s="3"/>
      <c r="E1209" s="3"/>
      <c r="F1209" s="3"/>
      <c r="G1209" s="3"/>
      <c r="H1209" s="3"/>
      <c r="I1209" s="3"/>
      <c r="J1209" s="1"/>
      <c r="K1209" s="3"/>
      <c r="L1209" s="3"/>
      <c r="M1209" s="3"/>
      <c r="N1209" s="3"/>
      <c r="O1209" s="3"/>
      <c r="P1209" s="3"/>
      <c r="Q1209" s="3"/>
      <c r="R1209" s="3"/>
      <c r="S1209" s="3"/>
      <c r="T1209" s="3"/>
      <c r="U1209" s="3"/>
      <c r="V1209" s="3"/>
      <c r="W1209" s="3"/>
      <c r="X1209" s="3"/>
      <c r="Y1209" s="3"/>
      <c r="Z1209" s="3"/>
      <c r="AA1209" s="3"/>
      <c r="AB1209" s="3"/>
      <c r="AC1209" s="3"/>
      <c r="AD1209" s="3"/>
      <c r="AE1209" s="3"/>
      <c r="AF1209" s="3"/>
      <c r="AG1209" s="3"/>
      <c r="AH1209" s="3"/>
      <c r="AI1209" s="3"/>
      <c r="AJ1209" s="3"/>
      <c r="AK1209" s="3"/>
      <c r="AL1209" s="3"/>
      <c r="AM1209" s="3"/>
      <c r="AN1209" s="3"/>
      <c r="AO1209" s="3"/>
      <c r="AP1209" s="3"/>
      <c r="AQ1209" s="3"/>
      <c r="AR1209" s="3"/>
      <c r="AS1209" s="3"/>
      <c r="AT1209" s="3"/>
      <c r="AU1209" s="3"/>
      <c r="AV1209" s="3"/>
      <c r="AW1209" s="3"/>
      <c r="AX1209" s="3"/>
      <c r="AY1209" s="3"/>
      <c r="AZ1209" s="3"/>
      <c r="BA1209" s="3"/>
      <c r="BB1209" s="3"/>
      <c r="BC1209" s="3"/>
      <c r="BD1209" s="3"/>
      <c r="BE1209" s="3"/>
      <c r="BF1209" s="3"/>
      <c r="BG1209" s="3"/>
      <c r="BH1209" s="3"/>
      <c r="BI1209" s="3"/>
      <c r="BJ1209" s="3"/>
      <c r="BK1209" s="3"/>
      <c r="BL1209" s="3"/>
      <c r="BM1209" s="3"/>
      <c r="BN1209" s="3"/>
      <c r="BO1209" s="3"/>
      <c r="BP1209" s="3"/>
      <c r="BQ1209" s="3"/>
      <c r="BR1209" s="3"/>
      <c r="BS1209" s="3"/>
      <c r="BT1209" s="3"/>
      <c r="BU1209" s="3"/>
      <c r="BV1209" s="3"/>
      <c r="BW1209" s="3"/>
      <c r="BX1209" s="3"/>
      <c r="BY1209" s="3"/>
      <c r="BZ1209" s="3"/>
      <c r="CA1209" s="3"/>
      <c r="CB1209" s="3"/>
      <c r="CC1209" s="3"/>
      <c r="CD1209" s="3"/>
      <c r="CE1209" s="3"/>
      <c r="CF1209" s="3"/>
      <c r="CG1209" s="3"/>
      <c r="CH1209" s="3"/>
      <c r="CI1209" s="3"/>
      <c r="CJ1209" s="3"/>
      <c r="CK1209" s="3"/>
      <c r="CL1209" s="3"/>
      <c r="CM1209" s="3"/>
      <c r="CN1209" s="3"/>
    </row>
    <row r="1210" spans="1:92" x14ac:dyDescent="0.3">
      <c r="A1210" s="13"/>
      <c r="B1210" s="3"/>
      <c r="C1210" s="3"/>
      <c r="D1210" s="3"/>
      <c r="E1210" s="3"/>
      <c r="F1210" s="3"/>
      <c r="G1210" s="3"/>
      <c r="H1210" s="3"/>
      <c r="I1210" s="3"/>
      <c r="J1210" s="1"/>
      <c r="K1210" s="3"/>
      <c r="L1210" s="3"/>
      <c r="M1210" s="3"/>
      <c r="N1210" s="3"/>
      <c r="O1210" s="3"/>
      <c r="P1210" s="3"/>
      <c r="Q1210" s="3"/>
      <c r="R1210" s="3"/>
      <c r="S1210" s="3"/>
      <c r="T1210" s="3"/>
      <c r="U1210" s="3"/>
      <c r="V1210" s="3"/>
      <c r="W1210" s="3"/>
      <c r="X1210" s="3"/>
      <c r="Y1210" s="3"/>
      <c r="Z1210" s="3"/>
      <c r="AA1210" s="3"/>
      <c r="AB1210" s="3"/>
      <c r="AC1210" s="3"/>
      <c r="AD1210" s="3"/>
      <c r="AE1210" s="3"/>
      <c r="AF1210" s="3"/>
      <c r="AG1210" s="3"/>
      <c r="AH1210" s="3"/>
      <c r="AI1210" s="3"/>
      <c r="AJ1210" s="3"/>
      <c r="AK1210" s="3"/>
      <c r="AL1210" s="3"/>
      <c r="AM1210" s="3"/>
      <c r="AN1210" s="3"/>
      <c r="AO1210" s="3"/>
      <c r="AP1210" s="3"/>
      <c r="AQ1210" s="3"/>
      <c r="AR1210" s="3"/>
      <c r="AS1210" s="3"/>
      <c r="AT1210" s="3"/>
      <c r="AU1210" s="3"/>
      <c r="AV1210" s="3"/>
      <c r="AW1210" s="3"/>
      <c r="AX1210" s="3"/>
      <c r="AY1210" s="3"/>
      <c r="AZ1210" s="3"/>
      <c r="BA1210" s="3"/>
      <c r="BB1210" s="3"/>
      <c r="BC1210" s="3"/>
      <c r="BD1210" s="3"/>
      <c r="BE1210" s="3"/>
      <c r="BF1210" s="3"/>
      <c r="BG1210" s="3"/>
      <c r="BH1210" s="3"/>
      <c r="BI1210" s="3"/>
      <c r="BJ1210" s="3"/>
      <c r="BK1210" s="3"/>
      <c r="BL1210" s="3"/>
      <c r="BM1210" s="3"/>
      <c r="BN1210" s="3"/>
      <c r="BO1210" s="3"/>
      <c r="BP1210" s="3"/>
      <c r="BQ1210" s="3"/>
      <c r="BR1210" s="3"/>
      <c r="BS1210" s="3"/>
      <c r="BT1210" s="3"/>
      <c r="BU1210" s="3"/>
      <c r="BV1210" s="3"/>
      <c r="BW1210" s="3"/>
      <c r="BX1210" s="3"/>
      <c r="BY1210" s="3"/>
      <c r="BZ1210" s="3"/>
      <c r="CA1210" s="3"/>
      <c r="CB1210" s="3"/>
      <c r="CC1210" s="3"/>
      <c r="CD1210" s="3"/>
      <c r="CE1210" s="3"/>
      <c r="CF1210" s="3"/>
      <c r="CG1210" s="3"/>
      <c r="CH1210" s="3"/>
      <c r="CI1210" s="3"/>
      <c r="CJ1210" s="3"/>
      <c r="CK1210" s="3"/>
      <c r="CL1210" s="3"/>
      <c r="CM1210" s="3"/>
      <c r="CN1210" s="3"/>
    </row>
    <row r="1211" spans="1:92" x14ac:dyDescent="0.3">
      <c r="A1211" s="13"/>
      <c r="B1211" s="3"/>
      <c r="C1211" s="3"/>
      <c r="D1211" s="3"/>
      <c r="E1211" s="3"/>
      <c r="F1211" s="3"/>
      <c r="G1211" s="3"/>
      <c r="H1211" s="3"/>
      <c r="I1211" s="3"/>
      <c r="J1211" s="1"/>
      <c r="K1211" s="3"/>
      <c r="L1211" s="3"/>
      <c r="M1211" s="3"/>
      <c r="N1211" s="3"/>
      <c r="O1211" s="3"/>
      <c r="P1211" s="3"/>
      <c r="Q1211" s="3"/>
      <c r="R1211" s="3"/>
      <c r="S1211" s="3"/>
      <c r="T1211" s="3"/>
      <c r="U1211" s="3"/>
      <c r="V1211" s="3"/>
      <c r="W1211" s="3"/>
      <c r="X1211" s="3"/>
      <c r="Y1211" s="3"/>
      <c r="Z1211" s="3"/>
      <c r="AA1211" s="3"/>
      <c r="AB1211" s="3"/>
      <c r="AC1211" s="3"/>
      <c r="AD1211" s="3"/>
      <c r="AE1211" s="3"/>
      <c r="AF1211" s="3"/>
      <c r="AG1211" s="3"/>
      <c r="AH1211" s="3"/>
      <c r="AI1211" s="3"/>
      <c r="AJ1211" s="3"/>
      <c r="AK1211" s="3"/>
      <c r="AL1211" s="3"/>
      <c r="AM1211" s="3"/>
      <c r="AN1211" s="3"/>
      <c r="AO1211" s="3"/>
      <c r="AP1211" s="3"/>
      <c r="AQ1211" s="3"/>
      <c r="AR1211" s="3"/>
      <c r="AS1211" s="3"/>
      <c r="AT1211" s="3"/>
      <c r="AU1211" s="3"/>
      <c r="AV1211" s="3"/>
      <c r="AW1211" s="3"/>
      <c r="AX1211" s="3"/>
      <c r="AY1211" s="3"/>
      <c r="AZ1211" s="3"/>
      <c r="BA1211" s="3"/>
      <c r="BB1211" s="3"/>
      <c r="BC1211" s="3"/>
      <c r="BD1211" s="3"/>
      <c r="BE1211" s="3"/>
      <c r="BF1211" s="3"/>
      <c r="BG1211" s="3"/>
      <c r="BH1211" s="3"/>
      <c r="BI1211" s="3"/>
      <c r="BJ1211" s="3"/>
      <c r="BK1211" s="3"/>
      <c r="BL1211" s="3"/>
      <c r="BM1211" s="3"/>
      <c r="BN1211" s="3"/>
      <c r="BO1211" s="3"/>
      <c r="BP1211" s="3"/>
      <c r="BQ1211" s="3"/>
      <c r="BR1211" s="3"/>
      <c r="BS1211" s="3"/>
      <c r="BT1211" s="3"/>
      <c r="BU1211" s="3"/>
      <c r="BV1211" s="3"/>
      <c r="BW1211" s="3"/>
      <c r="BX1211" s="3"/>
      <c r="BY1211" s="3"/>
      <c r="BZ1211" s="3"/>
      <c r="CA1211" s="3"/>
      <c r="CB1211" s="3"/>
      <c r="CC1211" s="3"/>
      <c r="CD1211" s="3"/>
      <c r="CE1211" s="3"/>
      <c r="CF1211" s="3"/>
      <c r="CG1211" s="3"/>
      <c r="CH1211" s="3"/>
      <c r="CI1211" s="3"/>
      <c r="CJ1211" s="3"/>
      <c r="CK1211" s="3"/>
      <c r="CL1211" s="3"/>
      <c r="CM1211" s="3"/>
      <c r="CN1211" s="3"/>
    </row>
    <row r="1212" spans="1:92" x14ac:dyDescent="0.3">
      <c r="A1212" s="13"/>
      <c r="B1212" s="3"/>
      <c r="C1212" s="3"/>
      <c r="D1212" s="3"/>
      <c r="E1212" s="3"/>
      <c r="F1212" s="3"/>
      <c r="G1212" s="3"/>
      <c r="H1212" s="3"/>
      <c r="I1212" s="3"/>
      <c r="J1212" s="1"/>
      <c r="K1212" s="3"/>
      <c r="L1212" s="3"/>
      <c r="M1212" s="3"/>
      <c r="N1212" s="3"/>
      <c r="O1212" s="3"/>
      <c r="P1212" s="3"/>
      <c r="Q1212" s="3"/>
      <c r="R1212" s="3"/>
      <c r="S1212" s="3"/>
      <c r="T1212" s="3"/>
      <c r="U1212" s="3"/>
      <c r="V1212" s="3"/>
      <c r="W1212" s="3"/>
      <c r="X1212" s="3"/>
      <c r="Y1212" s="3"/>
      <c r="Z1212" s="3"/>
      <c r="AA1212" s="3"/>
      <c r="AB1212" s="3"/>
      <c r="AC1212" s="3"/>
      <c r="AD1212" s="3"/>
      <c r="AE1212" s="3"/>
      <c r="AF1212" s="3"/>
      <c r="AG1212" s="3"/>
      <c r="AH1212" s="3"/>
      <c r="AI1212" s="3"/>
      <c r="AJ1212" s="3"/>
      <c r="AK1212" s="3"/>
      <c r="AL1212" s="3"/>
      <c r="AM1212" s="3"/>
      <c r="AN1212" s="3"/>
      <c r="AO1212" s="3"/>
      <c r="AP1212" s="3"/>
      <c r="AQ1212" s="3"/>
      <c r="AR1212" s="3"/>
      <c r="AS1212" s="3"/>
      <c r="AT1212" s="3"/>
      <c r="AU1212" s="3"/>
      <c r="AV1212" s="3"/>
      <c r="AW1212" s="3"/>
      <c r="AX1212" s="3"/>
      <c r="AY1212" s="3"/>
      <c r="AZ1212" s="3"/>
      <c r="BA1212" s="3"/>
      <c r="BB1212" s="3"/>
      <c r="BC1212" s="3"/>
      <c r="BD1212" s="3"/>
      <c r="BE1212" s="3"/>
      <c r="BF1212" s="3"/>
      <c r="BG1212" s="3"/>
      <c r="BH1212" s="3"/>
      <c r="BI1212" s="3"/>
      <c r="BJ1212" s="3"/>
      <c r="BK1212" s="3"/>
      <c r="BL1212" s="3"/>
      <c r="BM1212" s="3"/>
      <c r="BN1212" s="3"/>
      <c r="BO1212" s="3"/>
      <c r="BP1212" s="3"/>
      <c r="BQ1212" s="3"/>
      <c r="BR1212" s="3"/>
      <c r="BS1212" s="3"/>
      <c r="BT1212" s="3"/>
      <c r="BU1212" s="3"/>
      <c r="BV1212" s="3"/>
      <c r="BW1212" s="3"/>
      <c r="BX1212" s="3"/>
      <c r="BY1212" s="3"/>
      <c r="BZ1212" s="3"/>
      <c r="CA1212" s="3"/>
      <c r="CB1212" s="3"/>
      <c r="CC1212" s="3"/>
      <c r="CD1212" s="3"/>
      <c r="CE1212" s="3"/>
      <c r="CF1212" s="3"/>
      <c r="CG1212" s="3"/>
      <c r="CH1212" s="3"/>
      <c r="CI1212" s="3"/>
      <c r="CJ1212" s="3"/>
      <c r="CK1212" s="3"/>
      <c r="CL1212" s="3"/>
      <c r="CM1212" s="3"/>
      <c r="CN1212" s="3"/>
    </row>
    <row r="1213" spans="1:92" x14ac:dyDescent="0.3">
      <c r="A1213" s="13"/>
      <c r="B1213" s="3"/>
      <c r="C1213" s="3"/>
      <c r="D1213" s="3"/>
      <c r="E1213" s="3"/>
      <c r="F1213" s="3"/>
      <c r="G1213" s="3"/>
      <c r="H1213" s="3"/>
      <c r="I1213" s="3"/>
      <c r="J1213" s="1"/>
      <c r="K1213" s="3"/>
      <c r="L1213" s="3"/>
      <c r="M1213" s="3"/>
      <c r="N1213" s="3"/>
      <c r="O1213" s="3"/>
      <c r="P1213" s="3"/>
      <c r="Q1213" s="3"/>
      <c r="R1213" s="3"/>
      <c r="S1213" s="3"/>
      <c r="T1213" s="3"/>
      <c r="U1213" s="3"/>
      <c r="V1213" s="3"/>
      <c r="W1213" s="3"/>
      <c r="X1213" s="3"/>
      <c r="Y1213" s="3"/>
      <c r="Z1213" s="3"/>
      <c r="AA1213" s="3"/>
      <c r="AB1213" s="3"/>
      <c r="AC1213" s="3"/>
      <c r="AD1213" s="3"/>
      <c r="AE1213" s="3"/>
      <c r="AF1213" s="3"/>
      <c r="AG1213" s="3"/>
      <c r="AH1213" s="3"/>
      <c r="AI1213" s="3"/>
      <c r="AJ1213" s="3"/>
      <c r="AK1213" s="3"/>
      <c r="AL1213" s="3"/>
      <c r="AM1213" s="3"/>
      <c r="AN1213" s="3"/>
      <c r="AO1213" s="3"/>
      <c r="AP1213" s="3"/>
      <c r="AQ1213" s="3"/>
      <c r="AR1213" s="3"/>
      <c r="AS1213" s="3"/>
      <c r="AT1213" s="3"/>
      <c r="AU1213" s="3"/>
      <c r="AV1213" s="3"/>
      <c r="AW1213" s="3"/>
      <c r="AX1213" s="3"/>
      <c r="AY1213" s="3"/>
      <c r="AZ1213" s="3"/>
      <c r="BA1213" s="3"/>
      <c r="BB1213" s="3"/>
      <c r="BC1213" s="3"/>
      <c r="BD1213" s="3"/>
      <c r="BE1213" s="3"/>
      <c r="BF1213" s="3"/>
      <c r="BG1213" s="3"/>
      <c r="BH1213" s="3"/>
      <c r="BI1213" s="3"/>
      <c r="BJ1213" s="3"/>
      <c r="BK1213" s="3"/>
      <c r="BL1213" s="3"/>
      <c r="BM1213" s="3"/>
      <c r="BN1213" s="3"/>
      <c r="BO1213" s="3"/>
      <c r="BP1213" s="3"/>
      <c r="BQ1213" s="3"/>
      <c r="BR1213" s="3"/>
      <c r="BS1213" s="3"/>
      <c r="BT1213" s="3"/>
      <c r="BU1213" s="3"/>
      <c r="BV1213" s="3"/>
      <c r="BW1213" s="3"/>
      <c r="BX1213" s="3"/>
      <c r="BY1213" s="3"/>
      <c r="BZ1213" s="3"/>
      <c r="CA1213" s="3"/>
      <c r="CB1213" s="3"/>
      <c r="CC1213" s="3"/>
      <c r="CD1213" s="3"/>
      <c r="CE1213" s="3"/>
      <c r="CF1213" s="3"/>
      <c r="CG1213" s="3"/>
      <c r="CH1213" s="3"/>
      <c r="CI1213" s="3"/>
      <c r="CJ1213" s="3"/>
      <c r="CK1213" s="3"/>
      <c r="CL1213" s="3"/>
      <c r="CM1213" s="3"/>
      <c r="CN1213" s="3"/>
    </row>
    <row r="1214" spans="1:92" x14ac:dyDescent="0.3">
      <c r="A1214" s="13"/>
      <c r="B1214" s="3"/>
      <c r="C1214" s="3"/>
      <c r="D1214" s="3"/>
      <c r="E1214" s="3"/>
      <c r="F1214" s="3"/>
      <c r="G1214" s="3"/>
      <c r="H1214" s="3"/>
      <c r="I1214" s="3"/>
      <c r="J1214" s="1"/>
      <c r="K1214" s="3"/>
      <c r="L1214" s="3"/>
      <c r="M1214" s="3"/>
      <c r="N1214" s="3"/>
      <c r="O1214" s="3"/>
      <c r="P1214" s="3"/>
      <c r="Q1214" s="3"/>
      <c r="R1214" s="3"/>
      <c r="S1214" s="3"/>
      <c r="T1214" s="3"/>
      <c r="U1214" s="3"/>
      <c r="V1214" s="3"/>
      <c r="W1214" s="3"/>
      <c r="X1214" s="3"/>
      <c r="Y1214" s="3"/>
      <c r="Z1214" s="3"/>
      <c r="AA1214" s="3"/>
      <c r="AB1214" s="3"/>
      <c r="AC1214" s="3"/>
      <c r="AD1214" s="3"/>
      <c r="AE1214" s="3"/>
      <c r="AF1214" s="3"/>
      <c r="AG1214" s="3"/>
      <c r="AH1214" s="3"/>
      <c r="AI1214" s="3"/>
      <c r="AJ1214" s="3"/>
      <c r="AK1214" s="3"/>
      <c r="AL1214" s="3"/>
      <c r="AM1214" s="3"/>
      <c r="AN1214" s="3"/>
      <c r="AO1214" s="3"/>
      <c r="AP1214" s="3"/>
      <c r="AQ1214" s="3"/>
      <c r="AR1214" s="3"/>
      <c r="AS1214" s="3"/>
      <c r="AT1214" s="3"/>
      <c r="AU1214" s="3"/>
      <c r="AV1214" s="3"/>
      <c r="AW1214" s="3"/>
      <c r="AX1214" s="3"/>
      <c r="AY1214" s="3"/>
      <c r="AZ1214" s="3"/>
      <c r="BA1214" s="3"/>
      <c r="BB1214" s="3"/>
      <c r="BC1214" s="3"/>
      <c r="BD1214" s="3"/>
      <c r="BE1214" s="3"/>
      <c r="BF1214" s="3"/>
      <c r="BG1214" s="3"/>
      <c r="BH1214" s="3"/>
      <c r="BI1214" s="3"/>
      <c r="BJ1214" s="3"/>
      <c r="BK1214" s="3"/>
      <c r="BL1214" s="3"/>
      <c r="BM1214" s="3"/>
      <c r="BN1214" s="3"/>
      <c r="BO1214" s="3"/>
      <c r="BP1214" s="3"/>
      <c r="BQ1214" s="3"/>
      <c r="BR1214" s="3"/>
      <c r="BS1214" s="3"/>
      <c r="BT1214" s="3"/>
      <c r="BU1214" s="3"/>
      <c r="BV1214" s="3"/>
      <c r="BW1214" s="3"/>
      <c r="BX1214" s="3"/>
      <c r="BY1214" s="3"/>
      <c r="BZ1214" s="3"/>
      <c r="CA1214" s="3"/>
      <c r="CB1214" s="3"/>
      <c r="CC1214" s="3"/>
      <c r="CD1214" s="3"/>
      <c r="CE1214" s="3"/>
      <c r="CF1214" s="3"/>
      <c r="CG1214" s="3"/>
      <c r="CH1214" s="3"/>
      <c r="CI1214" s="3"/>
      <c r="CJ1214" s="3"/>
      <c r="CK1214" s="3"/>
      <c r="CL1214" s="3"/>
      <c r="CM1214" s="3"/>
      <c r="CN1214" s="3"/>
    </row>
    <row r="1215" spans="1:92" x14ac:dyDescent="0.3">
      <c r="A1215" s="13"/>
      <c r="B1215" s="3"/>
      <c r="C1215" s="3"/>
      <c r="D1215" s="3"/>
      <c r="E1215" s="3"/>
      <c r="F1215" s="3"/>
      <c r="G1215" s="3"/>
      <c r="H1215" s="3"/>
      <c r="I1215" s="3"/>
      <c r="J1215" s="1"/>
      <c r="K1215" s="3"/>
      <c r="L1215" s="3"/>
      <c r="M1215" s="3"/>
      <c r="N1215" s="3"/>
      <c r="O1215" s="3"/>
      <c r="P1215" s="3"/>
      <c r="Q1215" s="3"/>
      <c r="R1215" s="3"/>
      <c r="S1215" s="3"/>
      <c r="T1215" s="3"/>
      <c r="U1215" s="3"/>
      <c r="V1215" s="3"/>
      <c r="W1215" s="3"/>
      <c r="X1215" s="3"/>
      <c r="Y1215" s="3"/>
      <c r="Z1215" s="3"/>
      <c r="AA1215" s="3"/>
      <c r="AB1215" s="3"/>
      <c r="AC1215" s="3"/>
      <c r="AD1215" s="3"/>
      <c r="AE1215" s="3"/>
      <c r="AF1215" s="3"/>
      <c r="AG1215" s="3"/>
      <c r="AH1215" s="3"/>
      <c r="AI1215" s="3"/>
      <c r="AJ1215" s="3"/>
      <c r="AK1215" s="3"/>
      <c r="AL1215" s="3"/>
      <c r="AM1215" s="3"/>
      <c r="AN1215" s="3"/>
      <c r="AO1215" s="3"/>
      <c r="AP1215" s="3"/>
      <c r="AQ1215" s="3"/>
      <c r="AR1215" s="3"/>
      <c r="AS1215" s="3"/>
      <c r="AT1215" s="3"/>
      <c r="AU1215" s="3"/>
      <c r="AV1215" s="3"/>
      <c r="AW1215" s="3"/>
      <c r="AX1215" s="3"/>
      <c r="AY1215" s="3"/>
      <c r="AZ1215" s="3"/>
      <c r="BA1215" s="3"/>
      <c r="BB1215" s="3"/>
      <c r="BC1215" s="3"/>
      <c r="BD1215" s="3"/>
      <c r="BE1215" s="3"/>
      <c r="BF1215" s="3"/>
      <c r="BG1215" s="3"/>
      <c r="BH1215" s="3"/>
      <c r="BI1215" s="3"/>
      <c r="BJ1215" s="3"/>
      <c r="BK1215" s="3"/>
      <c r="BL1215" s="3"/>
      <c r="BM1215" s="3"/>
      <c r="BN1215" s="3"/>
      <c r="BO1215" s="3"/>
      <c r="BP1215" s="3"/>
      <c r="BQ1215" s="3"/>
      <c r="BR1215" s="3"/>
      <c r="BS1215" s="3"/>
      <c r="BT1215" s="3"/>
      <c r="BU1215" s="3"/>
      <c r="BV1215" s="3"/>
      <c r="BW1215" s="3"/>
      <c r="BX1215" s="3"/>
      <c r="BY1215" s="3"/>
      <c r="BZ1215" s="3"/>
      <c r="CA1215" s="3"/>
      <c r="CB1215" s="3"/>
      <c r="CC1215" s="3"/>
      <c r="CD1215" s="3"/>
      <c r="CE1215" s="3"/>
      <c r="CF1215" s="3"/>
      <c r="CG1215" s="3"/>
      <c r="CH1215" s="3"/>
      <c r="CI1215" s="3"/>
      <c r="CJ1215" s="3"/>
      <c r="CK1215" s="3"/>
      <c r="CL1215" s="3"/>
      <c r="CM1215" s="3"/>
      <c r="CN1215" s="3"/>
    </row>
    <row r="1216" spans="1:92" x14ac:dyDescent="0.3">
      <c r="A1216" s="13"/>
      <c r="B1216" s="3"/>
      <c r="C1216" s="3"/>
      <c r="D1216" s="3"/>
      <c r="E1216" s="3"/>
      <c r="F1216" s="3"/>
      <c r="G1216" s="3"/>
      <c r="H1216" s="3"/>
      <c r="I1216" s="3"/>
      <c r="J1216" s="1"/>
      <c r="K1216" s="3"/>
      <c r="L1216" s="3"/>
      <c r="M1216" s="3"/>
      <c r="N1216" s="3"/>
      <c r="O1216" s="3"/>
      <c r="P1216" s="3"/>
      <c r="Q1216" s="3"/>
      <c r="R1216" s="3"/>
      <c r="S1216" s="3"/>
      <c r="T1216" s="3"/>
      <c r="U1216" s="3"/>
      <c r="V1216" s="3"/>
      <c r="W1216" s="3"/>
      <c r="X1216" s="3"/>
      <c r="Y1216" s="3"/>
      <c r="Z1216" s="3"/>
      <c r="AA1216" s="3"/>
      <c r="AB1216" s="3"/>
      <c r="AC1216" s="3"/>
      <c r="AD1216" s="3"/>
      <c r="AE1216" s="3"/>
      <c r="AF1216" s="3"/>
      <c r="AG1216" s="3"/>
      <c r="AH1216" s="3"/>
      <c r="AI1216" s="3"/>
      <c r="AJ1216" s="3"/>
      <c r="AK1216" s="3"/>
      <c r="AL1216" s="3"/>
      <c r="AM1216" s="3"/>
      <c r="AN1216" s="3"/>
      <c r="AO1216" s="3"/>
      <c r="AP1216" s="3"/>
      <c r="AQ1216" s="3"/>
      <c r="AR1216" s="3"/>
      <c r="AS1216" s="3"/>
      <c r="AT1216" s="3"/>
      <c r="AU1216" s="3"/>
      <c r="AV1216" s="3"/>
      <c r="AW1216" s="3"/>
      <c r="AX1216" s="3"/>
      <c r="AY1216" s="3"/>
      <c r="AZ1216" s="3"/>
      <c r="BA1216" s="3"/>
      <c r="BB1216" s="3"/>
      <c r="BC1216" s="3"/>
      <c r="BD1216" s="3"/>
      <c r="BE1216" s="3"/>
      <c r="BF1216" s="3"/>
      <c r="BG1216" s="3"/>
      <c r="BH1216" s="3"/>
      <c r="BI1216" s="3"/>
      <c r="BJ1216" s="3"/>
      <c r="BK1216" s="3"/>
      <c r="BL1216" s="3"/>
      <c r="BM1216" s="3"/>
      <c r="BN1216" s="3"/>
      <c r="BO1216" s="3"/>
      <c r="BP1216" s="3"/>
      <c r="BQ1216" s="3"/>
      <c r="BR1216" s="3"/>
      <c r="BS1216" s="3"/>
      <c r="BT1216" s="3"/>
      <c r="BU1216" s="3"/>
      <c r="BV1216" s="3"/>
      <c r="BW1216" s="3"/>
      <c r="BX1216" s="3"/>
      <c r="BY1216" s="3"/>
      <c r="BZ1216" s="3"/>
      <c r="CA1216" s="3"/>
      <c r="CB1216" s="3"/>
      <c r="CC1216" s="3"/>
      <c r="CD1216" s="3"/>
      <c r="CE1216" s="3"/>
      <c r="CF1216" s="3"/>
      <c r="CG1216" s="3"/>
      <c r="CH1216" s="3"/>
      <c r="CI1216" s="3"/>
      <c r="CJ1216" s="3"/>
      <c r="CK1216" s="3"/>
      <c r="CL1216" s="3"/>
      <c r="CM1216" s="3"/>
      <c r="CN1216" s="3"/>
    </row>
    <row r="1217" spans="1:92" x14ac:dyDescent="0.3">
      <c r="A1217" s="13"/>
      <c r="B1217" s="3"/>
      <c r="C1217" s="3"/>
      <c r="D1217" s="3"/>
      <c r="E1217" s="3"/>
      <c r="F1217" s="3"/>
      <c r="G1217" s="3"/>
      <c r="H1217" s="3"/>
      <c r="I1217" s="3"/>
      <c r="J1217" s="1"/>
      <c r="K1217" s="3"/>
      <c r="L1217" s="3"/>
      <c r="M1217" s="3"/>
      <c r="N1217" s="3"/>
      <c r="O1217" s="3"/>
      <c r="P1217" s="3"/>
      <c r="Q1217" s="3"/>
      <c r="R1217" s="3"/>
      <c r="S1217" s="3"/>
      <c r="T1217" s="3"/>
      <c r="U1217" s="3"/>
      <c r="V1217" s="3"/>
      <c r="W1217" s="3"/>
      <c r="X1217" s="3"/>
      <c r="Y1217" s="3"/>
      <c r="Z1217" s="3"/>
      <c r="AA1217" s="3"/>
      <c r="AB1217" s="3"/>
      <c r="AC1217" s="3"/>
      <c r="AD1217" s="3"/>
      <c r="AE1217" s="3"/>
      <c r="AF1217" s="3"/>
      <c r="AG1217" s="3"/>
      <c r="AH1217" s="3"/>
      <c r="AI1217" s="3"/>
      <c r="AJ1217" s="3"/>
      <c r="AK1217" s="3"/>
      <c r="AL1217" s="3"/>
      <c r="AM1217" s="3"/>
      <c r="AN1217" s="3"/>
      <c r="AO1217" s="3"/>
      <c r="AP1217" s="3"/>
      <c r="AQ1217" s="3"/>
      <c r="AR1217" s="3"/>
      <c r="AS1217" s="3"/>
      <c r="AT1217" s="3"/>
      <c r="AU1217" s="3"/>
      <c r="AV1217" s="3"/>
      <c r="AW1217" s="3"/>
      <c r="AX1217" s="3"/>
      <c r="AY1217" s="3"/>
      <c r="AZ1217" s="3"/>
      <c r="BA1217" s="3"/>
      <c r="BB1217" s="3"/>
      <c r="BC1217" s="3"/>
      <c r="BD1217" s="3"/>
      <c r="BE1217" s="3"/>
      <c r="BF1217" s="3"/>
      <c r="BG1217" s="3"/>
      <c r="BH1217" s="3"/>
      <c r="BI1217" s="3"/>
      <c r="BJ1217" s="3"/>
      <c r="BK1217" s="3"/>
      <c r="BL1217" s="3"/>
      <c r="BM1217" s="3"/>
      <c r="BN1217" s="3"/>
      <c r="BO1217" s="3"/>
      <c r="BP1217" s="3"/>
      <c r="BQ1217" s="3"/>
      <c r="BR1217" s="3"/>
      <c r="BS1217" s="3"/>
      <c r="BT1217" s="3"/>
      <c r="BU1217" s="3"/>
      <c r="BV1217" s="3"/>
      <c r="BW1217" s="3"/>
      <c r="BX1217" s="3"/>
      <c r="BY1217" s="3"/>
      <c r="BZ1217" s="3"/>
      <c r="CA1217" s="3"/>
      <c r="CB1217" s="3"/>
      <c r="CC1217" s="3"/>
      <c r="CD1217" s="3"/>
      <c r="CE1217" s="3"/>
      <c r="CF1217" s="3"/>
      <c r="CG1217" s="3"/>
      <c r="CH1217" s="3"/>
      <c r="CI1217" s="3"/>
      <c r="CJ1217" s="3"/>
      <c r="CK1217" s="3"/>
      <c r="CL1217" s="3"/>
      <c r="CM1217" s="3"/>
      <c r="CN1217" s="3"/>
    </row>
    <row r="1218" spans="1:92" x14ac:dyDescent="0.3">
      <c r="A1218" s="13"/>
      <c r="B1218" s="3"/>
      <c r="C1218" s="3"/>
      <c r="D1218" s="3"/>
      <c r="E1218" s="3"/>
      <c r="F1218" s="3"/>
      <c r="G1218" s="3"/>
      <c r="H1218" s="3"/>
      <c r="I1218" s="3"/>
      <c r="J1218" s="1"/>
      <c r="K1218" s="3"/>
      <c r="L1218" s="3"/>
      <c r="M1218" s="3"/>
      <c r="N1218" s="3"/>
      <c r="O1218" s="3"/>
      <c r="P1218" s="3"/>
      <c r="Q1218" s="3"/>
      <c r="R1218" s="3"/>
      <c r="S1218" s="3"/>
      <c r="T1218" s="3"/>
      <c r="U1218" s="3"/>
      <c r="V1218" s="3"/>
      <c r="W1218" s="3"/>
      <c r="X1218" s="3"/>
      <c r="Y1218" s="3"/>
      <c r="Z1218" s="3"/>
      <c r="AA1218" s="3"/>
      <c r="AB1218" s="3"/>
      <c r="AC1218" s="3"/>
      <c r="AD1218" s="3"/>
      <c r="AE1218" s="3"/>
      <c r="AF1218" s="3"/>
      <c r="AG1218" s="3"/>
      <c r="AH1218" s="3"/>
      <c r="AI1218" s="3"/>
      <c r="AJ1218" s="3"/>
      <c r="AK1218" s="3"/>
      <c r="AL1218" s="3"/>
      <c r="AM1218" s="3"/>
      <c r="AN1218" s="3"/>
      <c r="AO1218" s="3"/>
      <c r="AP1218" s="3"/>
      <c r="AQ1218" s="3"/>
      <c r="AR1218" s="3"/>
      <c r="AS1218" s="3"/>
      <c r="AT1218" s="3"/>
      <c r="AU1218" s="3"/>
      <c r="AV1218" s="3"/>
      <c r="AW1218" s="3"/>
      <c r="AX1218" s="3"/>
      <c r="AY1218" s="3"/>
      <c r="AZ1218" s="3"/>
      <c r="BA1218" s="3"/>
      <c r="BB1218" s="3"/>
      <c r="BC1218" s="3"/>
      <c r="BD1218" s="3"/>
      <c r="BE1218" s="3"/>
      <c r="BF1218" s="3"/>
      <c r="BG1218" s="3"/>
      <c r="BH1218" s="3"/>
      <c r="BI1218" s="3"/>
      <c r="BJ1218" s="3"/>
      <c r="BK1218" s="3"/>
      <c r="BL1218" s="3"/>
      <c r="BM1218" s="3"/>
      <c r="BN1218" s="3"/>
      <c r="BO1218" s="3"/>
      <c r="BP1218" s="3"/>
      <c r="BQ1218" s="3"/>
      <c r="BR1218" s="3"/>
      <c r="BS1218" s="3"/>
      <c r="BT1218" s="3"/>
      <c r="BU1218" s="3"/>
      <c r="BV1218" s="3"/>
      <c r="BW1218" s="3"/>
      <c r="BX1218" s="3"/>
      <c r="BY1218" s="3"/>
      <c r="BZ1218" s="3"/>
      <c r="CA1218" s="3"/>
      <c r="CB1218" s="3"/>
      <c r="CC1218" s="3"/>
      <c r="CD1218" s="3"/>
      <c r="CE1218" s="3"/>
      <c r="CF1218" s="3"/>
      <c r="CG1218" s="3"/>
      <c r="CH1218" s="3"/>
      <c r="CI1218" s="3"/>
      <c r="CJ1218" s="3"/>
      <c r="CK1218" s="3"/>
      <c r="CL1218" s="3"/>
      <c r="CM1218" s="3"/>
      <c r="CN1218" s="3"/>
    </row>
    <row r="1219" spans="1:92" x14ac:dyDescent="0.3">
      <c r="A1219" s="13"/>
      <c r="B1219" s="3"/>
      <c r="C1219" s="3"/>
      <c r="D1219" s="3"/>
      <c r="E1219" s="3"/>
      <c r="F1219" s="3"/>
      <c r="G1219" s="3"/>
      <c r="H1219" s="3"/>
      <c r="I1219" s="3"/>
      <c r="J1219" s="1"/>
      <c r="K1219" s="3"/>
      <c r="L1219" s="3"/>
      <c r="M1219" s="3"/>
      <c r="N1219" s="3"/>
      <c r="O1219" s="3"/>
      <c r="P1219" s="3"/>
      <c r="Q1219" s="3"/>
      <c r="R1219" s="3"/>
      <c r="S1219" s="3"/>
      <c r="T1219" s="3"/>
      <c r="U1219" s="3"/>
      <c r="V1219" s="3"/>
      <c r="W1219" s="3"/>
      <c r="X1219" s="3"/>
      <c r="Y1219" s="3"/>
      <c r="Z1219" s="3"/>
      <c r="AA1219" s="3"/>
      <c r="AB1219" s="3"/>
      <c r="AC1219" s="3"/>
      <c r="AD1219" s="3"/>
      <c r="AE1219" s="3"/>
      <c r="AF1219" s="3"/>
      <c r="AG1219" s="3"/>
      <c r="AH1219" s="3"/>
      <c r="AI1219" s="3"/>
      <c r="AJ1219" s="3"/>
      <c r="AK1219" s="3"/>
      <c r="AL1219" s="3"/>
      <c r="AM1219" s="3"/>
      <c r="AN1219" s="3"/>
      <c r="AO1219" s="3"/>
      <c r="AP1219" s="3"/>
      <c r="AQ1219" s="3"/>
      <c r="AR1219" s="3"/>
      <c r="AS1219" s="3"/>
      <c r="AT1219" s="3"/>
      <c r="AU1219" s="3"/>
      <c r="AV1219" s="3"/>
      <c r="AW1219" s="3"/>
      <c r="AX1219" s="3"/>
      <c r="AY1219" s="3"/>
      <c r="AZ1219" s="3"/>
      <c r="BA1219" s="3"/>
      <c r="BB1219" s="3"/>
      <c r="BC1219" s="3"/>
      <c r="BD1219" s="3"/>
      <c r="BE1219" s="3"/>
      <c r="BF1219" s="3"/>
      <c r="BG1219" s="3"/>
      <c r="BH1219" s="3"/>
      <c r="BI1219" s="3"/>
      <c r="BJ1219" s="3"/>
      <c r="BK1219" s="3"/>
      <c r="BL1219" s="3"/>
      <c r="BM1219" s="3"/>
      <c r="BN1219" s="3"/>
      <c r="BO1219" s="3"/>
      <c r="BP1219" s="3"/>
      <c r="BQ1219" s="3"/>
      <c r="BR1219" s="3"/>
      <c r="BS1219" s="3"/>
      <c r="BT1219" s="3"/>
      <c r="BU1219" s="3"/>
      <c r="BV1219" s="3"/>
      <c r="BW1219" s="3"/>
      <c r="BX1219" s="3"/>
      <c r="BY1219" s="3"/>
      <c r="BZ1219" s="3"/>
      <c r="CA1219" s="3"/>
      <c r="CB1219" s="3"/>
      <c r="CC1219" s="3"/>
      <c r="CD1219" s="3"/>
      <c r="CE1219" s="3"/>
      <c r="CF1219" s="3"/>
      <c r="CG1219" s="3"/>
      <c r="CH1219" s="3"/>
      <c r="CI1219" s="3"/>
      <c r="CJ1219" s="3"/>
      <c r="CK1219" s="3"/>
      <c r="CL1219" s="3"/>
      <c r="CM1219" s="3"/>
      <c r="CN1219" s="3"/>
    </row>
    <row r="1220" spans="1:92" x14ac:dyDescent="0.3">
      <c r="A1220" s="13"/>
      <c r="B1220" s="3"/>
      <c r="C1220" s="3"/>
      <c r="D1220" s="3"/>
      <c r="E1220" s="3"/>
      <c r="F1220" s="3"/>
      <c r="G1220" s="3"/>
      <c r="H1220" s="3"/>
      <c r="I1220" s="3"/>
      <c r="J1220" s="1"/>
      <c r="K1220" s="3"/>
      <c r="L1220" s="3"/>
      <c r="M1220" s="3"/>
      <c r="N1220" s="3"/>
      <c r="O1220" s="3"/>
      <c r="P1220" s="3"/>
      <c r="Q1220" s="3"/>
      <c r="R1220" s="3"/>
      <c r="S1220" s="3"/>
      <c r="T1220" s="3"/>
      <c r="U1220" s="3"/>
      <c r="V1220" s="3"/>
      <c r="W1220" s="3"/>
      <c r="X1220" s="3"/>
      <c r="Y1220" s="3"/>
      <c r="Z1220" s="3"/>
      <c r="AA1220" s="3"/>
      <c r="AB1220" s="3"/>
      <c r="AC1220" s="3"/>
      <c r="AD1220" s="3"/>
      <c r="AE1220" s="3"/>
      <c r="AF1220" s="3"/>
      <c r="AG1220" s="3"/>
      <c r="AH1220" s="3"/>
      <c r="AI1220" s="3"/>
      <c r="AJ1220" s="3"/>
      <c r="AK1220" s="3"/>
      <c r="AL1220" s="3"/>
      <c r="AM1220" s="3"/>
      <c r="AN1220" s="3"/>
      <c r="AO1220" s="3"/>
      <c r="AP1220" s="3"/>
      <c r="AQ1220" s="3"/>
      <c r="AR1220" s="3"/>
      <c r="AS1220" s="3"/>
      <c r="AT1220" s="3"/>
      <c r="AU1220" s="3"/>
      <c r="AV1220" s="3"/>
      <c r="AW1220" s="3"/>
      <c r="AX1220" s="3"/>
      <c r="AY1220" s="3"/>
      <c r="AZ1220" s="3"/>
      <c r="BA1220" s="3"/>
      <c r="BB1220" s="3"/>
      <c r="BC1220" s="3"/>
      <c r="BD1220" s="3"/>
      <c r="BE1220" s="3"/>
      <c r="BF1220" s="3"/>
      <c r="BG1220" s="3"/>
      <c r="BH1220" s="3"/>
      <c r="BI1220" s="3"/>
      <c r="BJ1220" s="3"/>
      <c r="BK1220" s="3"/>
      <c r="BL1220" s="3"/>
      <c r="BM1220" s="3"/>
      <c r="BN1220" s="3"/>
      <c r="BO1220" s="3"/>
      <c r="BP1220" s="3"/>
      <c r="BQ1220" s="3"/>
      <c r="BR1220" s="3"/>
      <c r="BS1220" s="3"/>
      <c r="BT1220" s="3"/>
      <c r="BU1220" s="3"/>
      <c r="BV1220" s="3"/>
      <c r="BW1220" s="3"/>
      <c r="BX1220" s="3"/>
      <c r="BY1220" s="3"/>
      <c r="BZ1220" s="3"/>
      <c r="CA1220" s="3"/>
      <c r="CB1220" s="3"/>
      <c r="CC1220" s="3"/>
      <c r="CD1220" s="3"/>
      <c r="CE1220" s="3"/>
      <c r="CF1220" s="3"/>
      <c r="CG1220" s="3"/>
      <c r="CH1220" s="3"/>
      <c r="CI1220" s="3"/>
      <c r="CJ1220" s="3"/>
      <c r="CK1220" s="3"/>
      <c r="CL1220" s="3"/>
      <c r="CM1220" s="3"/>
      <c r="CN1220" s="3"/>
    </row>
    <row r="1221" spans="1:92" x14ac:dyDescent="0.3">
      <c r="A1221" s="13"/>
      <c r="B1221" s="3"/>
      <c r="C1221" s="3"/>
      <c r="D1221" s="3"/>
      <c r="E1221" s="3"/>
      <c r="F1221" s="3"/>
      <c r="G1221" s="3"/>
      <c r="H1221" s="3"/>
      <c r="I1221" s="3"/>
      <c r="J1221" s="1"/>
      <c r="K1221" s="3"/>
      <c r="L1221" s="3"/>
      <c r="M1221" s="3"/>
      <c r="N1221" s="3"/>
      <c r="O1221" s="3"/>
      <c r="P1221" s="3"/>
      <c r="Q1221" s="3"/>
      <c r="R1221" s="3"/>
      <c r="S1221" s="3"/>
      <c r="T1221" s="3"/>
      <c r="U1221" s="3"/>
      <c r="V1221" s="3"/>
      <c r="W1221" s="3"/>
      <c r="X1221" s="3"/>
      <c r="Y1221" s="3"/>
      <c r="Z1221" s="3"/>
      <c r="AA1221" s="3"/>
      <c r="AB1221" s="3"/>
      <c r="AC1221" s="3"/>
      <c r="AD1221" s="3"/>
      <c r="AE1221" s="3"/>
      <c r="AF1221" s="3"/>
      <c r="AG1221" s="3"/>
      <c r="AH1221" s="3"/>
      <c r="AI1221" s="3"/>
      <c r="AJ1221" s="3"/>
      <c r="AK1221" s="3"/>
      <c r="AL1221" s="3"/>
      <c r="AM1221" s="3"/>
      <c r="AN1221" s="3"/>
      <c r="AO1221" s="3"/>
      <c r="AP1221" s="3"/>
      <c r="AQ1221" s="3"/>
      <c r="AR1221" s="3"/>
      <c r="AS1221" s="3"/>
      <c r="AT1221" s="3"/>
      <c r="AU1221" s="3"/>
      <c r="AV1221" s="3"/>
      <c r="AW1221" s="3"/>
      <c r="AX1221" s="3"/>
      <c r="AY1221" s="3"/>
      <c r="AZ1221" s="3"/>
      <c r="BA1221" s="3"/>
      <c r="BB1221" s="3"/>
      <c r="BC1221" s="3"/>
      <c r="BD1221" s="3"/>
      <c r="BE1221" s="3"/>
      <c r="BF1221" s="3"/>
      <c r="BG1221" s="3"/>
      <c r="BH1221" s="3"/>
      <c r="BI1221" s="3"/>
      <c r="BJ1221" s="3"/>
      <c r="BK1221" s="3"/>
      <c r="BL1221" s="3"/>
      <c r="BM1221" s="3"/>
      <c r="BN1221" s="3"/>
      <c r="BO1221" s="3"/>
      <c r="BP1221" s="3"/>
      <c r="BQ1221" s="3"/>
      <c r="BR1221" s="3"/>
      <c r="BS1221" s="3"/>
      <c r="BT1221" s="3"/>
      <c r="BU1221" s="3"/>
      <c r="BV1221" s="3"/>
      <c r="BW1221" s="3"/>
      <c r="BX1221" s="3"/>
      <c r="BY1221" s="3"/>
      <c r="BZ1221" s="3"/>
      <c r="CA1221" s="3"/>
      <c r="CB1221" s="3"/>
      <c r="CC1221" s="3"/>
      <c r="CD1221" s="3"/>
      <c r="CE1221" s="3"/>
      <c r="CF1221" s="3"/>
      <c r="CG1221" s="3"/>
      <c r="CH1221" s="3"/>
      <c r="CI1221" s="3"/>
      <c r="CJ1221" s="3"/>
      <c r="CK1221" s="3"/>
      <c r="CL1221" s="3"/>
      <c r="CM1221" s="3"/>
      <c r="CN1221" s="3"/>
    </row>
    <row r="1222" spans="1:92" x14ac:dyDescent="0.3">
      <c r="A1222" s="13"/>
      <c r="B1222" s="3"/>
      <c r="C1222" s="3"/>
      <c r="D1222" s="3"/>
      <c r="E1222" s="3"/>
      <c r="F1222" s="3"/>
      <c r="G1222" s="3"/>
      <c r="H1222" s="3"/>
      <c r="I1222" s="3"/>
      <c r="J1222" s="1"/>
      <c r="K1222" s="3"/>
      <c r="L1222" s="3"/>
      <c r="M1222" s="3"/>
      <c r="N1222" s="3"/>
      <c r="O1222" s="3"/>
      <c r="P1222" s="3"/>
      <c r="Q1222" s="3"/>
      <c r="R1222" s="3"/>
      <c r="S1222" s="3"/>
      <c r="T1222" s="3"/>
      <c r="U1222" s="3"/>
      <c r="V1222" s="3"/>
      <c r="W1222" s="3"/>
      <c r="X1222" s="3"/>
      <c r="Y1222" s="3"/>
      <c r="Z1222" s="3"/>
      <c r="AA1222" s="3"/>
      <c r="AB1222" s="3"/>
      <c r="AC1222" s="3"/>
      <c r="AD1222" s="3"/>
      <c r="AE1222" s="3"/>
      <c r="AF1222" s="3"/>
      <c r="AG1222" s="3"/>
      <c r="AH1222" s="3"/>
      <c r="AI1222" s="3"/>
      <c r="AJ1222" s="3"/>
      <c r="AK1222" s="3"/>
      <c r="AL1222" s="3"/>
      <c r="AM1222" s="3"/>
      <c r="AN1222" s="3"/>
      <c r="AO1222" s="3"/>
      <c r="AP1222" s="3"/>
      <c r="AQ1222" s="3"/>
      <c r="AR1222" s="3"/>
      <c r="AS1222" s="3"/>
      <c r="AT1222" s="3"/>
      <c r="AU1222" s="3"/>
      <c r="AV1222" s="3"/>
      <c r="AW1222" s="3"/>
      <c r="AX1222" s="3"/>
      <c r="AY1222" s="3"/>
      <c r="AZ1222" s="3"/>
      <c r="BA1222" s="3"/>
      <c r="BB1222" s="3"/>
      <c r="BC1222" s="3"/>
      <c r="BD1222" s="3"/>
      <c r="BE1222" s="3"/>
      <c r="BF1222" s="3"/>
      <c r="BG1222" s="3"/>
      <c r="BH1222" s="3"/>
      <c r="BI1222" s="3"/>
      <c r="BJ1222" s="3"/>
      <c r="BK1222" s="3"/>
      <c r="BL1222" s="3"/>
      <c r="BM1222" s="3"/>
      <c r="BN1222" s="3"/>
      <c r="BO1222" s="3"/>
      <c r="BP1222" s="3"/>
      <c r="BQ1222" s="3"/>
      <c r="BR1222" s="3"/>
      <c r="BS1222" s="3"/>
      <c r="BT1222" s="3"/>
      <c r="BU1222" s="3"/>
      <c r="BV1222" s="3"/>
      <c r="BW1222" s="3"/>
      <c r="BX1222" s="3"/>
      <c r="BY1222" s="3"/>
      <c r="BZ1222" s="3"/>
      <c r="CA1222" s="3"/>
      <c r="CB1222" s="3"/>
      <c r="CC1222" s="3"/>
      <c r="CD1222" s="3"/>
      <c r="CE1222" s="3"/>
      <c r="CF1222" s="3"/>
      <c r="CG1222" s="3"/>
      <c r="CH1222" s="3"/>
      <c r="CI1222" s="3"/>
      <c r="CJ1222" s="3"/>
      <c r="CK1222" s="3"/>
      <c r="CL1222" s="3"/>
      <c r="CM1222" s="3"/>
      <c r="CN1222" s="3"/>
    </row>
    <row r="1223" spans="1:92" x14ac:dyDescent="0.3">
      <c r="A1223" s="13"/>
      <c r="B1223" s="3"/>
      <c r="C1223" s="3"/>
      <c r="D1223" s="3"/>
      <c r="E1223" s="3"/>
      <c r="F1223" s="3"/>
      <c r="G1223" s="3"/>
      <c r="H1223" s="3"/>
      <c r="I1223" s="3"/>
      <c r="J1223" s="1"/>
      <c r="K1223" s="3"/>
      <c r="L1223" s="3"/>
      <c r="M1223" s="3"/>
      <c r="N1223" s="3"/>
      <c r="O1223" s="3"/>
      <c r="P1223" s="3"/>
      <c r="Q1223" s="3"/>
      <c r="R1223" s="3"/>
      <c r="S1223" s="3"/>
      <c r="T1223" s="3"/>
      <c r="U1223" s="3"/>
      <c r="V1223" s="3"/>
      <c r="W1223" s="3"/>
      <c r="X1223" s="3"/>
      <c r="Y1223" s="3"/>
      <c r="Z1223" s="3"/>
      <c r="AA1223" s="3"/>
      <c r="AB1223" s="3"/>
      <c r="AC1223" s="3"/>
      <c r="AD1223" s="3"/>
      <c r="AE1223" s="3"/>
      <c r="AF1223" s="3"/>
      <c r="AG1223" s="3"/>
      <c r="AH1223" s="3"/>
      <c r="AI1223" s="3"/>
      <c r="AJ1223" s="3"/>
      <c r="AK1223" s="3"/>
      <c r="AL1223" s="3"/>
      <c r="AM1223" s="3"/>
      <c r="AN1223" s="3"/>
      <c r="AO1223" s="3"/>
      <c r="AP1223" s="3"/>
      <c r="AQ1223" s="3"/>
      <c r="AR1223" s="3"/>
      <c r="AS1223" s="3"/>
      <c r="AT1223" s="3"/>
      <c r="AU1223" s="3"/>
      <c r="AV1223" s="3"/>
      <c r="AW1223" s="3"/>
      <c r="AX1223" s="3"/>
      <c r="AY1223" s="3"/>
      <c r="AZ1223" s="3"/>
      <c r="BA1223" s="3"/>
      <c r="BB1223" s="3"/>
      <c r="BC1223" s="3"/>
      <c r="BD1223" s="3"/>
      <c r="BE1223" s="3"/>
      <c r="BF1223" s="3"/>
      <c r="BG1223" s="3"/>
      <c r="BH1223" s="3"/>
      <c r="BI1223" s="3"/>
      <c r="BJ1223" s="3"/>
      <c r="BK1223" s="3"/>
      <c r="BL1223" s="3"/>
      <c r="BM1223" s="3"/>
      <c r="BN1223" s="3"/>
      <c r="BO1223" s="3"/>
      <c r="BP1223" s="3"/>
      <c r="BQ1223" s="3"/>
      <c r="BR1223" s="3"/>
      <c r="BS1223" s="3"/>
      <c r="BT1223" s="3"/>
      <c r="BU1223" s="3"/>
      <c r="BV1223" s="3"/>
      <c r="BW1223" s="3"/>
      <c r="BX1223" s="3"/>
      <c r="BY1223" s="3"/>
      <c r="BZ1223" s="3"/>
      <c r="CA1223" s="3"/>
      <c r="CB1223" s="3"/>
      <c r="CC1223" s="3"/>
      <c r="CD1223" s="3"/>
      <c r="CE1223" s="3"/>
      <c r="CF1223" s="3"/>
      <c r="CG1223" s="3"/>
      <c r="CH1223" s="3"/>
      <c r="CI1223" s="3"/>
      <c r="CJ1223" s="3"/>
      <c r="CK1223" s="3"/>
      <c r="CL1223" s="3"/>
      <c r="CM1223" s="3"/>
      <c r="CN1223" s="3"/>
    </row>
    <row r="1224" spans="1:92" x14ac:dyDescent="0.3">
      <c r="A1224" s="13"/>
      <c r="B1224" s="3"/>
      <c r="C1224" s="3"/>
      <c r="D1224" s="3"/>
      <c r="E1224" s="3"/>
      <c r="F1224" s="3"/>
      <c r="G1224" s="3"/>
      <c r="H1224" s="3"/>
      <c r="I1224" s="3"/>
      <c r="J1224" s="1"/>
      <c r="K1224" s="3"/>
      <c r="L1224" s="3"/>
      <c r="M1224" s="3"/>
      <c r="N1224" s="3"/>
      <c r="O1224" s="3"/>
      <c r="P1224" s="3"/>
      <c r="Q1224" s="3"/>
      <c r="R1224" s="3"/>
      <c r="S1224" s="3"/>
      <c r="T1224" s="3"/>
      <c r="U1224" s="3"/>
      <c r="V1224" s="3"/>
      <c r="W1224" s="3"/>
      <c r="X1224" s="3"/>
      <c r="Y1224" s="3"/>
      <c r="Z1224" s="3"/>
      <c r="AA1224" s="3"/>
      <c r="AB1224" s="3"/>
      <c r="AC1224" s="3"/>
      <c r="AD1224" s="3"/>
      <c r="AE1224" s="3"/>
      <c r="AF1224" s="3"/>
      <c r="AG1224" s="3"/>
      <c r="AH1224" s="3"/>
      <c r="AI1224" s="3"/>
      <c r="AJ1224" s="3"/>
      <c r="AK1224" s="3"/>
      <c r="AL1224" s="3"/>
      <c r="AM1224" s="3"/>
      <c r="AN1224" s="3"/>
      <c r="AO1224" s="3"/>
      <c r="AP1224" s="3"/>
      <c r="AQ1224" s="3"/>
      <c r="AR1224" s="3"/>
      <c r="AS1224" s="3"/>
      <c r="AT1224" s="3"/>
      <c r="AU1224" s="3"/>
      <c r="AV1224" s="3"/>
      <c r="AW1224" s="3"/>
      <c r="AX1224" s="3"/>
      <c r="AY1224" s="3"/>
      <c r="AZ1224" s="3"/>
      <c r="BA1224" s="3"/>
      <c r="BB1224" s="3"/>
      <c r="BC1224" s="3"/>
      <c r="BD1224" s="3"/>
      <c r="BE1224" s="3"/>
      <c r="BF1224" s="3"/>
      <c r="BG1224" s="3"/>
      <c r="BH1224" s="3"/>
      <c r="BI1224" s="3"/>
      <c r="BJ1224" s="3"/>
      <c r="BK1224" s="3"/>
      <c r="BL1224" s="3"/>
      <c r="BM1224" s="3"/>
      <c r="BN1224" s="3"/>
      <c r="BO1224" s="3"/>
      <c r="BP1224" s="3"/>
      <c r="BQ1224" s="3"/>
      <c r="BR1224" s="3"/>
      <c r="BS1224" s="3"/>
      <c r="BT1224" s="3"/>
      <c r="BU1224" s="3"/>
      <c r="BV1224" s="3"/>
      <c r="BW1224" s="3"/>
      <c r="BX1224" s="3"/>
      <c r="BY1224" s="3"/>
      <c r="BZ1224" s="3"/>
      <c r="CA1224" s="3"/>
      <c r="CB1224" s="3"/>
      <c r="CC1224" s="3"/>
      <c r="CD1224" s="3"/>
      <c r="CE1224" s="3"/>
      <c r="CF1224" s="3"/>
      <c r="CG1224" s="3"/>
      <c r="CH1224" s="3"/>
      <c r="CI1224" s="3"/>
      <c r="CJ1224" s="3"/>
      <c r="CK1224" s="3"/>
      <c r="CL1224" s="3"/>
      <c r="CM1224" s="3"/>
      <c r="CN1224" s="3"/>
    </row>
    <row r="1225" spans="1:92" x14ac:dyDescent="0.3">
      <c r="A1225" s="13"/>
      <c r="B1225" s="3"/>
      <c r="C1225" s="3"/>
      <c r="D1225" s="3"/>
      <c r="E1225" s="3"/>
      <c r="F1225" s="3"/>
      <c r="G1225" s="3"/>
      <c r="H1225" s="3"/>
      <c r="I1225" s="3"/>
      <c r="J1225" s="1"/>
      <c r="K1225" s="3"/>
      <c r="L1225" s="3"/>
      <c r="M1225" s="3"/>
      <c r="N1225" s="3"/>
      <c r="O1225" s="3"/>
      <c r="P1225" s="3"/>
      <c r="Q1225" s="3"/>
      <c r="R1225" s="3"/>
      <c r="S1225" s="3"/>
      <c r="T1225" s="3"/>
      <c r="U1225" s="3"/>
      <c r="V1225" s="3"/>
      <c r="W1225" s="3"/>
      <c r="X1225" s="3"/>
      <c r="Y1225" s="3"/>
      <c r="Z1225" s="3"/>
      <c r="AA1225" s="3"/>
      <c r="AB1225" s="3"/>
      <c r="AC1225" s="3"/>
      <c r="AD1225" s="3"/>
      <c r="AE1225" s="3"/>
      <c r="AF1225" s="3"/>
      <c r="AG1225" s="3"/>
      <c r="AH1225" s="3"/>
      <c r="AI1225" s="3"/>
      <c r="AJ1225" s="3"/>
      <c r="AK1225" s="3"/>
      <c r="AL1225" s="3"/>
      <c r="AM1225" s="3"/>
      <c r="AN1225" s="3"/>
      <c r="AO1225" s="3"/>
      <c r="AP1225" s="3"/>
      <c r="AQ1225" s="3"/>
      <c r="AR1225" s="3"/>
      <c r="AS1225" s="3"/>
      <c r="AT1225" s="3"/>
      <c r="AU1225" s="3"/>
      <c r="AV1225" s="3"/>
      <c r="AW1225" s="3"/>
      <c r="AX1225" s="3"/>
      <c r="AY1225" s="3"/>
      <c r="AZ1225" s="3"/>
      <c r="BA1225" s="3"/>
      <c r="BB1225" s="3"/>
      <c r="BC1225" s="3"/>
      <c r="BD1225" s="3"/>
      <c r="BE1225" s="3"/>
      <c r="BF1225" s="3"/>
      <c r="BG1225" s="3"/>
      <c r="BH1225" s="3"/>
      <c r="BI1225" s="3"/>
      <c r="BJ1225" s="3"/>
      <c r="BK1225" s="3"/>
      <c r="BL1225" s="3"/>
      <c r="BM1225" s="3"/>
      <c r="BN1225" s="3"/>
      <c r="BO1225" s="3"/>
      <c r="BP1225" s="3"/>
      <c r="BQ1225" s="3"/>
      <c r="BR1225" s="3"/>
      <c r="BS1225" s="3"/>
      <c r="BT1225" s="3"/>
      <c r="BU1225" s="3"/>
      <c r="BV1225" s="3"/>
      <c r="BW1225" s="3"/>
      <c r="BX1225" s="3"/>
      <c r="BY1225" s="3"/>
      <c r="BZ1225" s="3"/>
      <c r="CA1225" s="3"/>
      <c r="CB1225" s="3"/>
      <c r="CC1225" s="3"/>
      <c r="CD1225" s="3"/>
      <c r="CE1225" s="3"/>
      <c r="CF1225" s="3"/>
      <c r="CG1225" s="3"/>
      <c r="CH1225" s="3"/>
      <c r="CI1225" s="3"/>
      <c r="CJ1225" s="3"/>
      <c r="CK1225" s="3"/>
      <c r="CL1225" s="3"/>
      <c r="CM1225" s="3"/>
      <c r="CN1225" s="3"/>
    </row>
    <row r="1226" spans="1:92" x14ac:dyDescent="0.3">
      <c r="A1226" s="13"/>
      <c r="B1226" s="3"/>
      <c r="C1226" s="3"/>
      <c r="D1226" s="3"/>
      <c r="E1226" s="3"/>
      <c r="F1226" s="3"/>
      <c r="G1226" s="3"/>
      <c r="H1226" s="3"/>
      <c r="I1226" s="3"/>
      <c r="J1226" s="1"/>
      <c r="K1226" s="3"/>
      <c r="L1226" s="3"/>
      <c r="M1226" s="3"/>
      <c r="N1226" s="3"/>
      <c r="O1226" s="3"/>
      <c r="P1226" s="3"/>
      <c r="Q1226" s="3"/>
      <c r="R1226" s="3"/>
      <c r="S1226" s="3"/>
      <c r="T1226" s="3"/>
      <c r="U1226" s="3"/>
      <c r="V1226" s="3"/>
      <c r="W1226" s="3"/>
      <c r="X1226" s="3"/>
      <c r="Y1226" s="3"/>
      <c r="Z1226" s="3"/>
      <c r="AA1226" s="3"/>
      <c r="AB1226" s="3"/>
      <c r="AC1226" s="3"/>
      <c r="AD1226" s="3"/>
      <c r="AE1226" s="3"/>
      <c r="AF1226" s="3"/>
      <c r="AG1226" s="3"/>
      <c r="AH1226" s="3"/>
      <c r="AI1226" s="3"/>
      <c r="AJ1226" s="3"/>
      <c r="AK1226" s="3"/>
      <c r="AL1226" s="3"/>
      <c r="AM1226" s="3"/>
      <c r="AN1226" s="3"/>
      <c r="AO1226" s="3"/>
      <c r="AP1226" s="3"/>
      <c r="AQ1226" s="3"/>
      <c r="AR1226" s="3"/>
      <c r="AS1226" s="3"/>
      <c r="AT1226" s="3"/>
      <c r="AU1226" s="3"/>
      <c r="AV1226" s="3"/>
      <c r="AW1226" s="3"/>
      <c r="AX1226" s="3"/>
      <c r="AY1226" s="3"/>
      <c r="AZ1226" s="3"/>
      <c r="BA1226" s="3"/>
      <c r="BB1226" s="3"/>
      <c r="BC1226" s="3"/>
      <c r="BD1226" s="3"/>
      <c r="BE1226" s="3"/>
      <c r="BF1226" s="3"/>
      <c r="BG1226" s="3"/>
      <c r="BH1226" s="3"/>
      <c r="BI1226" s="3"/>
      <c r="BJ1226" s="3"/>
      <c r="BK1226" s="3"/>
      <c r="BL1226" s="3"/>
      <c r="BM1226" s="3"/>
      <c r="BN1226" s="3"/>
      <c r="BO1226" s="3"/>
      <c r="BP1226" s="3"/>
      <c r="BQ1226" s="3"/>
      <c r="BR1226" s="3"/>
      <c r="BS1226" s="3"/>
      <c r="BT1226" s="3"/>
      <c r="BU1226" s="3"/>
      <c r="BV1226" s="3"/>
      <c r="BW1226" s="3"/>
      <c r="BX1226" s="3"/>
      <c r="BY1226" s="3"/>
      <c r="BZ1226" s="3"/>
      <c r="CA1226" s="3"/>
      <c r="CB1226" s="3"/>
      <c r="CC1226" s="3"/>
      <c r="CD1226" s="3"/>
      <c r="CE1226" s="3"/>
      <c r="CF1226" s="3"/>
      <c r="CG1226" s="3"/>
      <c r="CH1226" s="3"/>
      <c r="CI1226" s="3"/>
      <c r="CJ1226" s="3"/>
      <c r="CK1226" s="3"/>
      <c r="CL1226" s="3"/>
      <c r="CM1226" s="3"/>
      <c r="CN1226" s="3"/>
    </row>
    <row r="1227" spans="1:92" x14ac:dyDescent="0.3">
      <c r="A1227" s="13"/>
      <c r="B1227" s="3"/>
      <c r="C1227" s="3"/>
      <c r="D1227" s="3"/>
      <c r="E1227" s="3"/>
      <c r="F1227" s="3"/>
      <c r="G1227" s="3"/>
      <c r="H1227" s="3"/>
      <c r="I1227" s="3"/>
      <c r="J1227" s="1"/>
      <c r="K1227" s="3"/>
      <c r="L1227" s="3"/>
      <c r="M1227" s="3"/>
      <c r="N1227" s="3"/>
      <c r="O1227" s="3"/>
      <c r="P1227" s="3"/>
      <c r="Q1227" s="3"/>
      <c r="R1227" s="3"/>
      <c r="S1227" s="3"/>
      <c r="T1227" s="3"/>
      <c r="U1227" s="3"/>
      <c r="V1227" s="3"/>
      <c r="W1227" s="3"/>
      <c r="X1227" s="3"/>
      <c r="Y1227" s="3"/>
      <c r="Z1227" s="3"/>
      <c r="AA1227" s="3"/>
      <c r="AB1227" s="3"/>
      <c r="AC1227" s="3"/>
      <c r="AD1227" s="3"/>
      <c r="AE1227" s="3"/>
      <c r="AF1227" s="3"/>
      <c r="AG1227" s="3"/>
      <c r="AH1227" s="3"/>
      <c r="AI1227" s="3"/>
      <c r="AJ1227" s="3"/>
      <c r="AK1227" s="3"/>
      <c r="AL1227" s="3"/>
      <c r="AM1227" s="3"/>
      <c r="AN1227" s="3"/>
      <c r="AO1227" s="3"/>
      <c r="AP1227" s="3"/>
      <c r="AQ1227" s="3"/>
      <c r="AR1227" s="3"/>
      <c r="AS1227" s="3"/>
      <c r="AT1227" s="3"/>
      <c r="AU1227" s="3"/>
      <c r="AV1227" s="3"/>
      <c r="AW1227" s="3"/>
      <c r="AX1227" s="3"/>
      <c r="AY1227" s="3"/>
      <c r="AZ1227" s="3"/>
      <c r="BA1227" s="3"/>
      <c r="BB1227" s="3"/>
      <c r="BC1227" s="3"/>
      <c r="BD1227" s="3"/>
      <c r="BE1227" s="3"/>
      <c r="BF1227" s="3"/>
      <c r="BG1227" s="3"/>
      <c r="BH1227" s="3"/>
      <c r="BI1227" s="3"/>
      <c r="BJ1227" s="3"/>
      <c r="BK1227" s="3"/>
      <c r="BL1227" s="3"/>
      <c r="BM1227" s="3"/>
      <c r="BN1227" s="3"/>
      <c r="BO1227" s="3"/>
      <c r="BP1227" s="3"/>
      <c r="BQ1227" s="3"/>
      <c r="BR1227" s="3"/>
      <c r="BS1227" s="3"/>
      <c r="BT1227" s="3"/>
      <c r="BU1227" s="3"/>
      <c r="BV1227" s="3"/>
      <c r="BW1227" s="3"/>
      <c r="BX1227" s="3"/>
      <c r="BY1227" s="3"/>
      <c r="BZ1227" s="3"/>
      <c r="CA1227" s="3"/>
      <c r="CB1227" s="3"/>
      <c r="CC1227" s="3"/>
      <c r="CD1227" s="3"/>
      <c r="CE1227" s="3"/>
      <c r="CF1227" s="3"/>
      <c r="CG1227" s="3"/>
      <c r="CH1227" s="3"/>
      <c r="CI1227" s="3"/>
      <c r="CJ1227" s="3"/>
      <c r="CK1227" s="3"/>
      <c r="CL1227" s="3"/>
      <c r="CM1227" s="3"/>
      <c r="CN1227" s="3"/>
    </row>
    <row r="1228" spans="1:92" x14ac:dyDescent="0.3">
      <c r="A1228" s="13"/>
      <c r="B1228" s="3"/>
      <c r="C1228" s="3"/>
      <c r="D1228" s="3"/>
      <c r="E1228" s="3"/>
      <c r="F1228" s="3"/>
      <c r="G1228" s="3"/>
      <c r="H1228" s="3"/>
      <c r="I1228" s="3"/>
      <c r="J1228" s="1"/>
      <c r="K1228" s="3"/>
      <c r="L1228" s="3"/>
      <c r="M1228" s="3"/>
      <c r="N1228" s="3"/>
      <c r="O1228" s="3"/>
      <c r="P1228" s="3"/>
      <c r="Q1228" s="3"/>
      <c r="R1228" s="3"/>
      <c r="S1228" s="3"/>
      <c r="T1228" s="3"/>
      <c r="U1228" s="3"/>
      <c r="V1228" s="3"/>
      <c r="W1228" s="3"/>
      <c r="X1228" s="3"/>
      <c r="Y1228" s="3"/>
      <c r="Z1228" s="3"/>
      <c r="AA1228" s="3"/>
      <c r="AB1228" s="3"/>
      <c r="AC1228" s="3"/>
      <c r="AD1228" s="3"/>
      <c r="AE1228" s="3"/>
      <c r="AF1228" s="3"/>
      <c r="AG1228" s="3"/>
      <c r="AH1228" s="3"/>
      <c r="AI1228" s="3"/>
      <c r="AJ1228" s="3"/>
      <c r="AK1228" s="3"/>
      <c r="AL1228" s="3"/>
      <c r="AM1228" s="3"/>
      <c r="AN1228" s="3"/>
      <c r="AO1228" s="3"/>
      <c r="AP1228" s="3"/>
      <c r="AQ1228" s="3"/>
      <c r="AR1228" s="3"/>
      <c r="AS1228" s="3"/>
      <c r="AT1228" s="3"/>
      <c r="AU1228" s="3"/>
      <c r="AV1228" s="3"/>
      <c r="AW1228" s="3"/>
      <c r="AX1228" s="3"/>
      <c r="AY1228" s="3"/>
      <c r="AZ1228" s="3"/>
      <c r="BA1228" s="3"/>
      <c r="BB1228" s="3"/>
      <c r="BC1228" s="3"/>
      <c r="BD1228" s="3"/>
      <c r="BE1228" s="3"/>
      <c r="BF1228" s="3"/>
      <c r="BG1228" s="3"/>
      <c r="BH1228" s="3"/>
      <c r="BI1228" s="3"/>
      <c r="BJ1228" s="3"/>
      <c r="BK1228" s="3"/>
      <c r="BL1228" s="3"/>
      <c r="BM1228" s="3"/>
      <c r="BN1228" s="3"/>
      <c r="BO1228" s="3"/>
      <c r="BP1228" s="3"/>
      <c r="BQ1228" s="3"/>
      <c r="BR1228" s="3"/>
      <c r="BS1228" s="3"/>
      <c r="BT1228" s="3"/>
      <c r="BU1228" s="3"/>
      <c r="BV1228" s="3"/>
      <c r="BW1228" s="3"/>
      <c r="BX1228" s="3"/>
      <c r="BY1228" s="3"/>
      <c r="BZ1228" s="3"/>
      <c r="CA1228" s="3"/>
      <c r="CB1228" s="3"/>
      <c r="CC1228" s="3"/>
      <c r="CD1228" s="3"/>
      <c r="CE1228" s="3"/>
      <c r="CF1228" s="3"/>
      <c r="CG1228" s="3"/>
      <c r="CH1228" s="3"/>
      <c r="CI1228" s="3"/>
      <c r="CJ1228" s="3"/>
      <c r="CK1228" s="3"/>
      <c r="CL1228" s="3"/>
      <c r="CM1228" s="3"/>
      <c r="CN1228" s="3"/>
    </row>
    <row r="1229" spans="1:92" x14ac:dyDescent="0.3">
      <c r="A1229" s="13"/>
      <c r="B1229" s="3"/>
      <c r="C1229" s="3"/>
      <c r="D1229" s="3"/>
      <c r="E1229" s="3"/>
      <c r="F1229" s="3"/>
      <c r="G1229" s="3"/>
      <c r="H1229" s="3"/>
      <c r="I1229" s="3"/>
      <c r="J1229" s="1"/>
      <c r="K1229" s="3"/>
      <c r="L1229" s="3"/>
      <c r="M1229" s="3"/>
      <c r="N1229" s="3"/>
      <c r="O1229" s="3"/>
      <c r="P1229" s="3"/>
      <c r="Q1229" s="3"/>
      <c r="R1229" s="3"/>
      <c r="S1229" s="3"/>
      <c r="T1229" s="3"/>
      <c r="U1229" s="3"/>
      <c r="V1229" s="3"/>
      <c r="W1229" s="3"/>
      <c r="X1229" s="3"/>
      <c r="Y1229" s="3"/>
      <c r="Z1229" s="3"/>
      <c r="AA1229" s="3"/>
      <c r="AB1229" s="3"/>
      <c r="AC1229" s="3"/>
      <c r="AD1229" s="3"/>
      <c r="AE1229" s="3"/>
      <c r="AF1229" s="3"/>
      <c r="AG1229" s="3"/>
      <c r="AH1229" s="3"/>
      <c r="AI1229" s="3"/>
      <c r="AJ1229" s="3"/>
      <c r="AK1229" s="3"/>
      <c r="AL1229" s="3"/>
      <c r="AM1229" s="3"/>
      <c r="AN1229" s="3"/>
      <c r="AO1229" s="3"/>
      <c r="AP1229" s="3"/>
      <c r="AQ1229" s="3"/>
      <c r="AR1229" s="3"/>
      <c r="AS1229" s="3"/>
      <c r="AT1229" s="3"/>
      <c r="AU1229" s="3"/>
      <c r="AV1229" s="3"/>
      <c r="AW1229" s="3"/>
      <c r="AX1229" s="3"/>
      <c r="AY1229" s="3"/>
      <c r="AZ1229" s="3"/>
      <c r="BA1229" s="3"/>
      <c r="BB1229" s="3"/>
      <c r="BC1229" s="3"/>
      <c r="BD1229" s="3"/>
      <c r="BE1229" s="3"/>
      <c r="BF1229" s="3"/>
      <c r="BG1229" s="3"/>
      <c r="BH1229" s="3"/>
      <c r="BI1229" s="3"/>
      <c r="BJ1229" s="3"/>
      <c r="BK1229" s="3"/>
      <c r="BL1229" s="3"/>
      <c r="BM1229" s="3"/>
      <c r="BN1229" s="3"/>
      <c r="BO1229" s="3"/>
      <c r="BP1229" s="3"/>
      <c r="BQ1229" s="3"/>
      <c r="BR1229" s="3"/>
      <c r="BS1229" s="3"/>
      <c r="BT1229" s="3"/>
      <c r="BU1229" s="3"/>
      <c r="BV1229" s="3"/>
      <c r="BW1229" s="3"/>
      <c r="BX1229" s="3"/>
      <c r="BY1229" s="3"/>
      <c r="BZ1229" s="3"/>
      <c r="CA1229" s="3"/>
      <c r="CB1229" s="3"/>
      <c r="CC1229" s="3"/>
      <c r="CD1229" s="3"/>
      <c r="CE1229" s="3"/>
      <c r="CF1229" s="3"/>
      <c r="CG1229" s="3"/>
      <c r="CH1229" s="3"/>
      <c r="CI1229" s="3"/>
      <c r="CJ1229" s="3"/>
      <c r="CK1229" s="3"/>
      <c r="CL1229" s="3"/>
      <c r="CM1229" s="3"/>
      <c r="CN1229" s="3"/>
    </row>
    <row r="1230" spans="1:92" x14ac:dyDescent="0.3">
      <c r="A1230" s="13"/>
      <c r="B1230" s="3"/>
      <c r="C1230" s="3"/>
      <c r="D1230" s="3"/>
      <c r="E1230" s="3"/>
      <c r="F1230" s="3"/>
      <c r="G1230" s="3"/>
      <c r="H1230" s="3"/>
      <c r="I1230" s="3"/>
      <c r="J1230" s="1"/>
      <c r="K1230" s="3"/>
      <c r="L1230" s="3"/>
      <c r="M1230" s="3"/>
      <c r="N1230" s="3"/>
      <c r="O1230" s="3"/>
      <c r="P1230" s="3"/>
      <c r="Q1230" s="3"/>
      <c r="R1230" s="3"/>
      <c r="S1230" s="3"/>
      <c r="T1230" s="3"/>
      <c r="U1230" s="3"/>
      <c r="V1230" s="3"/>
      <c r="W1230" s="3"/>
      <c r="X1230" s="3"/>
      <c r="Y1230" s="3"/>
      <c r="Z1230" s="3"/>
      <c r="AA1230" s="3"/>
      <c r="AB1230" s="3"/>
      <c r="AC1230" s="3"/>
      <c r="AD1230" s="3"/>
      <c r="AE1230" s="3"/>
      <c r="AF1230" s="3"/>
      <c r="AG1230" s="3"/>
      <c r="AH1230" s="3"/>
      <c r="AI1230" s="3"/>
      <c r="AJ1230" s="3"/>
      <c r="AK1230" s="3"/>
      <c r="AL1230" s="3"/>
      <c r="AM1230" s="3"/>
      <c r="AN1230" s="3"/>
      <c r="AO1230" s="3"/>
      <c r="AP1230" s="3"/>
      <c r="AQ1230" s="3"/>
      <c r="AR1230" s="3"/>
      <c r="AS1230" s="3"/>
      <c r="AT1230" s="3"/>
      <c r="AU1230" s="3"/>
      <c r="AV1230" s="3"/>
      <c r="AW1230" s="3"/>
      <c r="AX1230" s="3"/>
      <c r="AY1230" s="3"/>
      <c r="AZ1230" s="3"/>
      <c r="BA1230" s="3"/>
      <c r="BB1230" s="3"/>
      <c r="BC1230" s="3"/>
      <c r="BD1230" s="3"/>
      <c r="BE1230" s="3"/>
      <c r="BF1230" s="3"/>
      <c r="BG1230" s="3"/>
      <c r="BH1230" s="3"/>
      <c r="BI1230" s="3"/>
      <c r="BJ1230" s="3"/>
      <c r="BK1230" s="3"/>
      <c r="BL1230" s="3"/>
      <c r="BM1230" s="3"/>
      <c r="BN1230" s="3"/>
      <c r="BO1230" s="3"/>
      <c r="BP1230" s="3"/>
      <c r="BQ1230" s="3"/>
      <c r="BR1230" s="3"/>
      <c r="BS1230" s="3"/>
      <c r="BT1230" s="3"/>
      <c r="BU1230" s="3"/>
      <c r="BV1230" s="3"/>
      <c r="BW1230" s="3"/>
      <c r="BX1230" s="3"/>
      <c r="BY1230" s="3"/>
      <c r="BZ1230" s="3"/>
      <c r="CA1230" s="3"/>
      <c r="CB1230" s="3"/>
      <c r="CC1230" s="3"/>
      <c r="CD1230" s="3"/>
      <c r="CE1230" s="3"/>
      <c r="CF1230" s="3"/>
      <c r="CG1230" s="3"/>
      <c r="CH1230" s="3"/>
      <c r="CI1230" s="3"/>
      <c r="CJ1230" s="3"/>
      <c r="CK1230" s="3"/>
      <c r="CL1230" s="3"/>
      <c r="CM1230" s="3"/>
      <c r="CN1230" s="3"/>
    </row>
    <row r="1231" spans="1:92" x14ac:dyDescent="0.3">
      <c r="A1231" s="13"/>
      <c r="B1231" s="3"/>
      <c r="C1231" s="3"/>
      <c r="D1231" s="3"/>
      <c r="E1231" s="3"/>
      <c r="F1231" s="3"/>
      <c r="G1231" s="3"/>
      <c r="H1231" s="3"/>
      <c r="I1231" s="3"/>
      <c r="J1231" s="1"/>
      <c r="K1231" s="3"/>
      <c r="L1231" s="3"/>
      <c r="M1231" s="3"/>
      <c r="N1231" s="3"/>
      <c r="O1231" s="3"/>
      <c r="P1231" s="3"/>
      <c r="Q1231" s="3"/>
      <c r="R1231" s="3"/>
      <c r="S1231" s="3"/>
      <c r="T1231" s="3"/>
      <c r="U1231" s="3"/>
      <c r="V1231" s="3"/>
      <c r="W1231" s="3"/>
      <c r="X1231" s="3"/>
      <c r="Y1231" s="3"/>
      <c r="Z1231" s="3"/>
      <c r="AA1231" s="3"/>
      <c r="AB1231" s="3"/>
      <c r="AC1231" s="3"/>
      <c r="AD1231" s="3"/>
      <c r="AE1231" s="3"/>
      <c r="AF1231" s="3"/>
      <c r="AG1231" s="3"/>
      <c r="AH1231" s="3"/>
      <c r="AI1231" s="3"/>
      <c r="AJ1231" s="3"/>
      <c r="AK1231" s="3"/>
      <c r="AL1231" s="3"/>
      <c r="AM1231" s="3"/>
      <c r="AN1231" s="3"/>
      <c r="AO1231" s="3"/>
      <c r="AP1231" s="3"/>
      <c r="AQ1231" s="3"/>
      <c r="AR1231" s="3"/>
      <c r="AS1231" s="3"/>
      <c r="AT1231" s="3"/>
      <c r="AU1231" s="3"/>
      <c r="AV1231" s="3"/>
      <c r="AW1231" s="3"/>
      <c r="AX1231" s="3"/>
      <c r="AY1231" s="3"/>
      <c r="AZ1231" s="3"/>
      <c r="BA1231" s="3"/>
      <c r="BB1231" s="3"/>
      <c r="BC1231" s="3"/>
      <c r="BD1231" s="3"/>
      <c r="BE1231" s="3"/>
      <c r="BF1231" s="3"/>
      <c r="BG1231" s="3"/>
      <c r="BH1231" s="3"/>
      <c r="BI1231" s="3"/>
      <c r="BJ1231" s="3"/>
      <c r="BK1231" s="3"/>
      <c r="BL1231" s="3"/>
      <c r="BM1231" s="3"/>
      <c r="BN1231" s="3"/>
      <c r="BO1231" s="3"/>
      <c r="BP1231" s="3"/>
      <c r="BQ1231" s="3"/>
      <c r="BR1231" s="3"/>
      <c r="BS1231" s="3"/>
      <c r="BT1231" s="3"/>
      <c r="BU1231" s="3"/>
      <c r="BV1231" s="3"/>
      <c r="BW1231" s="3"/>
      <c r="BX1231" s="3"/>
      <c r="BY1231" s="3"/>
      <c r="BZ1231" s="3"/>
      <c r="CA1231" s="3"/>
      <c r="CB1231" s="3"/>
      <c r="CC1231" s="3"/>
      <c r="CD1231" s="3"/>
      <c r="CE1231" s="3"/>
      <c r="CF1231" s="3"/>
      <c r="CG1231" s="3"/>
      <c r="CH1231" s="3"/>
      <c r="CI1231" s="3"/>
      <c r="CJ1231" s="3"/>
      <c r="CK1231" s="3"/>
      <c r="CL1231" s="3"/>
      <c r="CM1231" s="3"/>
      <c r="CN1231" s="3"/>
    </row>
    <row r="1232" spans="1:92" x14ac:dyDescent="0.3">
      <c r="A1232" s="13"/>
      <c r="B1232" s="3"/>
      <c r="C1232" s="3"/>
      <c r="D1232" s="3"/>
      <c r="E1232" s="3"/>
      <c r="F1232" s="3"/>
      <c r="G1232" s="3"/>
      <c r="H1232" s="3"/>
      <c r="I1232" s="3"/>
      <c r="J1232" s="1"/>
      <c r="K1232" s="3"/>
      <c r="L1232" s="3"/>
      <c r="M1232" s="3"/>
      <c r="N1232" s="3"/>
      <c r="O1232" s="3"/>
      <c r="P1232" s="3"/>
      <c r="Q1232" s="3"/>
      <c r="R1232" s="3"/>
      <c r="S1232" s="3"/>
      <c r="T1232" s="3"/>
      <c r="U1232" s="3"/>
      <c r="V1232" s="3"/>
      <c r="W1232" s="3"/>
      <c r="X1232" s="3"/>
      <c r="Y1232" s="3"/>
      <c r="Z1232" s="3"/>
      <c r="AA1232" s="3"/>
      <c r="AB1232" s="3"/>
      <c r="AC1232" s="3"/>
      <c r="AD1232" s="3"/>
      <c r="AE1232" s="3"/>
      <c r="AF1232" s="3"/>
      <c r="AG1232" s="3"/>
      <c r="AH1232" s="3"/>
      <c r="AI1232" s="3"/>
      <c r="AJ1232" s="3"/>
      <c r="AK1232" s="3"/>
      <c r="AL1232" s="3"/>
      <c r="AM1232" s="3"/>
      <c r="AN1232" s="3"/>
      <c r="AO1232" s="3"/>
      <c r="AP1232" s="3"/>
      <c r="AQ1232" s="3"/>
      <c r="AR1232" s="3"/>
      <c r="AS1232" s="3"/>
      <c r="AT1232" s="3"/>
      <c r="AU1232" s="3"/>
      <c r="AV1232" s="3"/>
      <c r="AW1232" s="3"/>
      <c r="AX1232" s="3"/>
      <c r="AY1232" s="3"/>
      <c r="AZ1232" s="3"/>
      <c r="BA1232" s="3"/>
      <c r="BB1232" s="3"/>
      <c r="BC1232" s="3"/>
      <c r="BD1232" s="3"/>
      <c r="BE1232" s="3"/>
      <c r="BF1232" s="3"/>
      <c r="BG1232" s="3"/>
      <c r="BH1232" s="3"/>
      <c r="BI1232" s="3"/>
      <c r="BJ1232" s="3"/>
      <c r="BK1232" s="3"/>
      <c r="BL1232" s="3"/>
      <c r="BM1232" s="3"/>
      <c r="BN1232" s="3"/>
      <c r="BO1232" s="3"/>
      <c r="BP1232" s="3"/>
      <c r="BQ1232" s="3"/>
      <c r="BR1232" s="3"/>
      <c r="BS1232" s="3"/>
      <c r="BT1232" s="3"/>
      <c r="BU1232" s="3"/>
      <c r="BV1232" s="3"/>
      <c r="BW1232" s="3"/>
      <c r="BX1232" s="3"/>
      <c r="BY1232" s="3"/>
      <c r="BZ1232" s="3"/>
      <c r="CA1232" s="3"/>
      <c r="CB1232" s="3"/>
      <c r="CC1232" s="3"/>
      <c r="CD1232" s="3"/>
      <c r="CE1232" s="3"/>
      <c r="CF1232" s="3"/>
      <c r="CG1232" s="3"/>
      <c r="CH1232" s="3"/>
      <c r="CI1232" s="3"/>
      <c r="CJ1232" s="3"/>
      <c r="CK1232" s="3"/>
      <c r="CL1232" s="3"/>
      <c r="CM1232" s="3"/>
      <c r="CN1232" s="3"/>
    </row>
    <row r="1233" spans="1:92" x14ac:dyDescent="0.3">
      <c r="A1233" s="13"/>
      <c r="B1233" s="3"/>
      <c r="C1233" s="3"/>
      <c r="D1233" s="3"/>
      <c r="E1233" s="3"/>
      <c r="F1233" s="3"/>
      <c r="G1233" s="3"/>
      <c r="H1233" s="3"/>
      <c r="I1233" s="3"/>
      <c r="J1233" s="1"/>
      <c r="K1233" s="3"/>
      <c r="L1233" s="3"/>
      <c r="M1233" s="3"/>
      <c r="N1233" s="3"/>
      <c r="O1233" s="3"/>
      <c r="P1233" s="3"/>
      <c r="Q1233" s="3"/>
      <c r="R1233" s="3"/>
      <c r="S1233" s="3"/>
      <c r="T1233" s="3"/>
      <c r="U1233" s="3"/>
      <c r="V1233" s="3"/>
      <c r="W1233" s="3"/>
      <c r="X1233" s="3"/>
      <c r="Y1233" s="3"/>
      <c r="Z1233" s="3"/>
      <c r="AA1233" s="3"/>
      <c r="AB1233" s="3"/>
      <c r="AC1233" s="3"/>
      <c r="AD1233" s="3"/>
      <c r="AE1233" s="3"/>
      <c r="AF1233" s="3"/>
      <c r="AG1233" s="3"/>
      <c r="AH1233" s="3"/>
      <c r="AI1233" s="3"/>
      <c r="AJ1233" s="3"/>
      <c r="AK1233" s="3"/>
      <c r="AL1233" s="3"/>
      <c r="AM1233" s="3"/>
      <c r="AN1233" s="3"/>
      <c r="AO1233" s="3"/>
      <c r="AP1233" s="3"/>
      <c r="AQ1233" s="3"/>
      <c r="AR1233" s="3"/>
      <c r="AS1233" s="3"/>
      <c r="AT1233" s="3"/>
      <c r="AU1233" s="3"/>
      <c r="AV1233" s="3"/>
      <c r="AW1233" s="3"/>
      <c r="AX1233" s="3"/>
      <c r="AY1233" s="3"/>
      <c r="AZ1233" s="3"/>
      <c r="BA1233" s="3"/>
      <c r="BB1233" s="3"/>
      <c r="BC1233" s="3"/>
      <c r="BD1233" s="3"/>
      <c r="BE1233" s="3"/>
      <c r="BF1233" s="3"/>
      <c r="BG1233" s="3"/>
      <c r="BH1233" s="3"/>
      <c r="BI1233" s="3"/>
      <c r="BJ1233" s="3"/>
      <c r="BK1233" s="3"/>
      <c r="BL1233" s="3"/>
      <c r="BM1233" s="3"/>
      <c r="BN1233" s="3"/>
      <c r="BO1233" s="3"/>
      <c r="BP1233" s="3"/>
      <c r="BQ1233" s="3"/>
      <c r="BR1233" s="3"/>
      <c r="BS1233" s="3"/>
      <c r="BT1233" s="3"/>
      <c r="BU1233" s="3"/>
      <c r="BV1233" s="3"/>
      <c r="BW1233" s="3"/>
      <c r="BX1233" s="3"/>
      <c r="BY1233" s="3"/>
      <c r="BZ1233" s="3"/>
      <c r="CA1233" s="3"/>
      <c r="CB1233" s="3"/>
      <c r="CC1233" s="3"/>
      <c r="CD1233" s="3"/>
      <c r="CE1233" s="3"/>
      <c r="CF1233" s="3"/>
      <c r="CG1233" s="3"/>
      <c r="CH1233" s="3"/>
      <c r="CI1233" s="3"/>
      <c r="CJ1233" s="3"/>
      <c r="CK1233" s="3"/>
      <c r="CL1233" s="3"/>
      <c r="CM1233" s="3"/>
      <c r="CN1233" s="3"/>
    </row>
    <row r="1234" spans="1:92" x14ac:dyDescent="0.3">
      <c r="A1234" s="13"/>
      <c r="B1234" s="3"/>
      <c r="C1234" s="3"/>
      <c r="D1234" s="3"/>
      <c r="E1234" s="3"/>
      <c r="F1234" s="3"/>
      <c r="G1234" s="3"/>
      <c r="H1234" s="3"/>
      <c r="I1234" s="3"/>
      <c r="J1234" s="1"/>
      <c r="K1234" s="3"/>
      <c r="L1234" s="3"/>
      <c r="M1234" s="3"/>
      <c r="N1234" s="3"/>
      <c r="O1234" s="3"/>
      <c r="P1234" s="3"/>
      <c r="Q1234" s="3"/>
      <c r="R1234" s="3"/>
      <c r="S1234" s="3"/>
      <c r="T1234" s="3"/>
      <c r="U1234" s="3"/>
      <c r="V1234" s="3"/>
      <c r="W1234" s="3"/>
      <c r="X1234" s="3"/>
      <c r="Y1234" s="3"/>
      <c r="Z1234" s="3"/>
      <c r="AA1234" s="3"/>
      <c r="AB1234" s="3"/>
      <c r="AC1234" s="3"/>
      <c r="AD1234" s="3"/>
      <c r="AE1234" s="3"/>
      <c r="AF1234" s="3"/>
      <c r="AG1234" s="3"/>
      <c r="AH1234" s="3"/>
      <c r="AI1234" s="3"/>
      <c r="AJ1234" s="3"/>
      <c r="AK1234" s="3"/>
      <c r="AL1234" s="3"/>
      <c r="AM1234" s="3"/>
      <c r="AN1234" s="3"/>
      <c r="AO1234" s="3"/>
      <c r="AP1234" s="3"/>
      <c r="AQ1234" s="3"/>
      <c r="AR1234" s="3"/>
      <c r="AS1234" s="3"/>
      <c r="AT1234" s="3"/>
      <c r="AU1234" s="3"/>
      <c r="AV1234" s="3"/>
      <c r="AW1234" s="3"/>
      <c r="AX1234" s="3"/>
      <c r="AY1234" s="3"/>
      <c r="AZ1234" s="3"/>
      <c r="BA1234" s="3"/>
      <c r="BB1234" s="3"/>
      <c r="BC1234" s="3"/>
      <c r="BD1234" s="3"/>
      <c r="BE1234" s="3"/>
      <c r="BF1234" s="3"/>
      <c r="BG1234" s="3"/>
      <c r="BH1234" s="3"/>
      <c r="BI1234" s="3"/>
      <c r="BJ1234" s="3"/>
      <c r="BK1234" s="3"/>
      <c r="BL1234" s="3"/>
      <c r="BM1234" s="3"/>
      <c r="BN1234" s="3"/>
      <c r="BO1234" s="3"/>
      <c r="BP1234" s="3"/>
      <c r="BQ1234" s="3"/>
      <c r="BR1234" s="3"/>
      <c r="BS1234" s="3"/>
      <c r="BT1234" s="3"/>
      <c r="BU1234" s="3"/>
      <c r="BV1234" s="3"/>
      <c r="BW1234" s="3"/>
      <c r="BX1234" s="3"/>
      <c r="BY1234" s="3"/>
      <c r="BZ1234" s="3"/>
      <c r="CA1234" s="3"/>
      <c r="CB1234" s="3"/>
      <c r="CC1234" s="3"/>
      <c r="CD1234" s="3"/>
      <c r="CE1234" s="3"/>
      <c r="CF1234" s="3"/>
      <c r="CG1234" s="3"/>
      <c r="CH1234" s="3"/>
      <c r="CI1234" s="3"/>
      <c r="CJ1234" s="3"/>
      <c r="CK1234" s="3"/>
      <c r="CL1234" s="3"/>
      <c r="CM1234" s="3"/>
      <c r="CN1234" s="3"/>
    </row>
    <row r="1235" spans="1:92" x14ac:dyDescent="0.3">
      <c r="A1235" s="13"/>
      <c r="B1235" s="3"/>
      <c r="C1235" s="3"/>
      <c r="D1235" s="3"/>
      <c r="E1235" s="3"/>
      <c r="F1235" s="3"/>
      <c r="G1235" s="3"/>
      <c r="H1235" s="3"/>
      <c r="I1235" s="3"/>
      <c r="J1235" s="1"/>
      <c r="K1235" s="3"/>
      <c r="L1235" s="3"/>
      <c r="M1235" s="3"/>
      <c r="N1235" s="3"/>
      <c r="O1235" s="3"/>
      <c r="P1235" s="3"/>
      <c r="Q1235" s="3"/>
      <c r="R1235" s="3"/>
      <c r="S1235" s="3"/>
      <c r="T1235" s="3"/>
      <c r="U1235" s="3"/>
      <c r="V1235" s="3"/>
      <c r="W1235" s="3"/>
      <c r="X1235" s="3"/>
      <c r="Y1235" s="3"/>
      <c r="Z1235" s="3"/>
      <c r="AA1235" s="3"/>
      <c r="AB1235" s="3"/>
      <c r="AC1235" s="3"/>
      <c r="AD1235" s="3"/>
      <c r="AE1235" s="3"/>
      <c r="AF1235" s="3"/>
      <c r="AG1235" s="3"/>
      <c r="AH1235" s="3"/>
      <c r="AI1235" s="3"/>
      <c r="AJ1235" s="3"/>
      <c r="AK1235" s="3"/>
      <c r="AL1235" s="3"/>
      <c r="AM1235" s="3"/>
      <c r="AN1235" s="3"/>
      <c r="AO1235" s="3"/>
      <c r="AP1235" s="3"/>
      <c r="AQ1235" s="3"/>
      <c r="AR1235" s="3"/>
      <c r="AS1235" s="3"/>
      <c r="AT1235" s="3"/>
      <c r="AU1235" s="3"/>
      <c r="AV1235" s="3"/>
      <c r="AW1235" s="3"/>
      <c r="AX1235" s="3"/>
      <c r="AY1235" s="3"/>
      <c r="AZ1235" s="3"/>
      <c r="BA1235" s="3"/>
      <c r="BB1235" s="3"/>
      <c r="BC1235" s="3"/>
      <c r="BD1235" s="3"/>
      <c r="BE1235" s="3"/>
      <c r="BF1235" s="3"/>
      <c r="BG1235" s="3"/>
      <c r="BH1235" s="3"/>
      <c r="BI1235" s="3"/>
      <c r="BJ1235" s="3"/>
      <c r="BK1235" s="3"/>
      <c r="BL1235" s="3"/>
      <c r="BM1235" s="3"/>
      <c r="BN1235" s="3"/>
      <c r="BO1235" s="3"/>
      <c r="BP1235" s="3"/>
      <c r="BQ1235" s="3"/>
      <c r="BR1235" s="3"/>
      <c r="BS1235" s="3"/>
      <c r="BT1235" s="3"/>
      <c r="BU1235" s="3"/>
      <c r="BV1235" s="3"/>
      <c r="BW1235" s="3"/>
      <c r="BX1235" s="3"/>
      <c r="BY1235" s="3"/>
      <c r="BZ1235" s="3"/>
      <c r="CA1235" s="3"/>
      <c r="CB1235" s="3"/>
      <c r="CC1235" s="3"/>
      <c r="CD1235" s="3"/>
      <c r="CE1235" s="3"/>
      <c r="CF1235" s="3"/>
      <c r="CG1235" s="3"/>
      <c r="CH1235" s="3"/>
      <c r="CI1235" s="3"/>
      <c r="CJ1235" s="3"/>
      <c r="CK1235" s="3"/>
      <c r="CL1235" s="3"/>
      <c r="CM1235" s="3"/>
      <c r="CN1235" s="3"/>
    </row>
    <row r="1236" spans="1:92" x14ac:dyDescent="0.3">
      <c r="A1236" s="13"/>
      <c r="B1236" s="3"/>
      <c r="C1236" s="3"/>
      <c r="D1236" s="3"/>
      <c r="E1236" s="3"/>
      <c r="F1236" s="3"/>
      <c r="G1236" s="3"/>
      <c r="H1236" s="3"/>
      <c r="I1236" s="3"/>
      <c r="J1236" s="1"/>
      <c r="K1236" s="3"/>
      <c r="L1236" s="3"/>
      <c r="M1236" s="3"/>
      <c r="N1236" s="3"/>
      <c r="O1236" s="3"/>
      <c r="P1236" s="3"/>
      <c r="Q1236" s="3"/>
      <c r="R1236" s="3"/>
      <c r="S1236" s="3"/>
      <c r="T1236" s="3"/>
      <c r="U1236" s="3"/>
      <c r="V1236" s="3"/>
      <c r="W1236" s="3"/>
      <c r="X1236" s="3"/>
      <c r="Y1236" s="3"/>
      <c r="Z1236" s="3"/>
      <c r="AA1236" s="3"/>
      <c r="AB1236" s="3"/>
      <c r="AC1236" s="3"/>
      <c r="AD1236" s="3"/>
      <c r="AE1236" s="3"/>
      <c r="AF1236" s="3"/>
      <c r="AG1236" s="3"/>
      <c r="AH1236" s="3"/>
      <c r="AI1236" s="3"/>
      <c r="AJ1236" s="3"/>
      <c r="AK1236" s="3"/>
      <c r="AL1236" s="3"/>
      <c r="AM1236" s="3"/>
      <c r="AN1236" s="3"/>
      <c r="AO1236" s="3"/>
      <c r="AP1236" s="3"/>
      <c r="AQ1236" s="3"/>
      <c r="AR1236" s="3"/>
      <c r="AS1236" s="3"/>
      <c r="AT1236" s="3"/>
      <c r="AU1236" s="3"/>
      <c r="AV1236" s="3"/>
      <c r="AW1236" s="3"/>
      <c r="AX1236" s="3"/>
      <c r="AY1236" s="3"/>
      <c r="AZ1236" s="3"/>
      <c r="BA1236" s="3"/>
      <c r="BB1236" s="3"/>
      <c r="BC1236" s="3"/>
      <c r="BD1236" s="3"/>
      <c r="BE1236" s="3"/>
      <c r="BF1236" s="3"/>
      <c r="BG1236" s="3"/>
      <c r="BH1236" s="3"/>
      <c r="BI1236" s="3"/>
      <c r="BJ1236" s="3"/>
      <c r="BK1236" s="3"/>
      <c r="BL1236" s="3"/>
      <c r="BM1236" s="3"/>
      <c r="BN1236" s="3"/>
      <c r="BO1236" s="3"/>
      <c r="BP1236" s="3"/>
      <c r="BQ1236" s="3"/>
      <c r="BR1236" s="3"/>
      <c r="BS1236" s="3"/>
      <c r="BT1236" s="3"/>
      <c r="BU1236" s="3"/>
      <c r="BV1236" s="3"/>
      <c r="BW1236" s="3"/>
      <c r="BX1236" s="3"/>
      <c r="BY1236" s="3"/>
      <c r="BZ1236" s="3"/>
      <c r="CA1236" s="3"/>
      <c r="CB1236" s="3"/>
      <c r="CC1236" s="3"/>
      <c r="CD1236" s="3"/>
      <c r="CE1236" s="3"/>
      <c r="CF1236" s="3"/>
      <c r="CG1236" s="3"/>
      <c r="CH1236" s="3"/>
      <c r="CI1236" s="3"/>
      <c r="CJ1236" s="3"/>
      <c r="CK1236" s="3"/>
      <c r="CL1236" s="3"/>
      <c r="CM1236" s="3"/>
      <c r="CN1236" s="3"/>
    </row>
    <row r="1237" spans="1:92" x14ac:dyDescent="0.3">
      <c r="A1237" s="13"/>
      <c r="B1237" s="3"/>
      <c r="C1237" s="3"/>
      <c r="D1237" s="3"/>
      <c r="E1237" s="3"/>
      <c r="F1237" s="3"/>
      <c r="G1237" s="3"/>
      <c r="H1237" s="3"/>
      <c r="I1237" s="3"/>
      <c r="J1237" s="1"/>
      <c r="K1237" s="3"/>
      <c r="L1237" s="3"/>
      <c r="M1237" s="3"/>
      <c r="N1237" s="3"/>
      <c r="O1237" s="3"/>
      <c r="P1237" s="3"/>
      <c r="Q1237" s="3"/>
      <c r="R1237" s="3"/>
      <c r="S1237" s="3"/>
      <c r="T1237" s="3"/>
      <c r="U1237" s="3"/>
      <c r="V1237" s="3"/>
      <c r="W1237" s="3"/>
      <c r="X1237" s="3"/>
      <c r="Y1237" s="3"/>
      <c r="Z1237" s="3"/>
      <c r="AA1237" s="3"/>
      <c r="AB1237" s="3"/>
      <c r="AC1237" s="3"/>
      <c r="AD1237" s="3"/>
      <c r="AE1237" s="3"/>
      <c r="AF1237" s="3"/>
      <c r="AG1237" s="3"/>
      <c r="AH1237" s="3"/>
      <c r="AI1237" s="3"/>
      <c r="AJ1237" s="3"/>
      <c r="AK1237" s="3"/>
      <c r="AL1237" s="3"/>
      <c r="AM1237" s="3"/>
      <c r="AN1237" s="3"/>
      <c r="AO1237" s="3"/>
      <c r="AP1237" s="3"/>
      <c r="AQ1237" s="3"/>
      <c r="AR1237" s="3"/>
      <c r="AS1237" s="3"/>
      <c r="AT1237" s="3"/>
      <c r="AU1237" s="3"/>
      <c r="AV1237" s="3"/>
      <c r="AW1237" s="3"/>
      <c r="AX1237" s="3"/>
      <c r="AY1237" s="3"/>
      <c r="AZ1237" s="3"/>
      <c r="BA1237" s="3"/>
      <c r="BB1237" s="3"/>
      <c r="BC1237" s="3"/>
      <c r="BD1237" s="3"/>
      <c r="BE1237" s="3"/>
      <c r="BF1237" s="3"/>
      <c r="BG1237" s="3"/>
      <c r="BH1237" s="3"/>
      <c r="BI1237" s="3"/>
      <c r="BJ1237" s="3"/>
      <c r="BK1237" s="3"/>
      <c r="BL1237" s="3"/>
      <c r="BM1237" s="3"/>
      <c r="BN1237" s="3"/>
      <c r="BO1237" s="3"/>
      <c r="BP1237" s="3"/>
      <c r="BQ1237" s="3"/>
      <c r="BR1237" s="3"/>
      <c r="BS1237" s="3"/>
      <c r="BT1237" s="3"/>
      <c r="BU1237" s="3"/>
      <c r="BV1237" s="3"/>
      <c r="BW1237" s="3"/>
      <c r="BX1237" s="3"/>
      <c r="BY1237" s="3"/>
      <c r="BZ1237" s="3"/>
      <c r="CA1237" s="3"/>
      <c r="CB1237" s="3"/>
      <c r="CC1237" s="3"/>
      <c r="CD1237" s="3"/>
      <c r="CE1237" s="3"/>
      <c r="CF1237" s="3"/>
      <c r="CG1237" s="3"/>
      <c r="CH1237" s="3"/>
      <c r="CI1237" s="3"/>
      <c r="CJ1237" s="3"/>
      <c r="CK1237" s="3"/>
      <c r="CL1237" s="3"/>
      <c r="CM1237" s="3"/>
      <c r="CN1237" s="3"/>
    </row>
    <row r="1238" spans="1:92" x14ac:dyDescent="0.3">
      <c r="A1238" s="13"/>
      <c r="B1238" s="3"/>
      <c r="C1238" s="3"/>
      <c r="D1238" s="3"/>
      <c r="E1238" s="3"/>
      <c r="F1238" s="3"/>
      <c r="G1238" s="3"/>
      <c r="H1238" s="3"/>
      <c r="I1238" s="3"/>
      <c r="J1238" s="1"/>
      <c r="K1238" s="3"/>
      <c r="L1238" s="3"/>
      <c r="M1238" s="3"/>
      <c r="N1238" s="3"/>
      <c r="O1238" s="3"/>
      <c r="P1238" s="3"/>
      <c r="Q1238" s="3"/>
      <c r="R1238" s="3"/>
      <c r="S1238" s="3"/>
      <c r="T1238" s="3"/>
      <c r="U1238" s="3"/>
      <c r="V1238" s="3"/>
      <c r="W1238" s="3"/>
      <c r="X1238" s="3"/>
      <c r="Y1238" s="3"/>
      <c r="Z1238" s="3"/>
      <c r="AA1238" s="3"/>
      <c r="AB1238" s="3"/>
      <c r="AC1238" s="3"/>
      <c r="AD1238" s="3"/>
      <c r="AE1238" s="3"/>
      <c r="AF1238" s="3"/>
      <c r="AG1238" s="3"/>
      <c r="AH1238" s="3"/>
      <c r="AI1238" s="3"/>
      <c r="AJ1238" s="3"/>
      <c r="AK1238" s="3"/>
      <c r="AL1238" s="3"/>
      <c r="AM1238" s="3"/>
      <c r="AN1238" s="3"/>
      <c r="AO1238" s="3"/>
      <c r="AP1238" s="3"/>
      <c r="AQ1238" s="3"/>
      <c r="AR1238" s="3"/>
      <c r="AS1238" s="3"/>
      <c r="AT1238" s="3"/>
      <c r="AU1238" s="3"/>
      <c r="AV1238" s="3"/>
      <c r="AW1238" s="3"/>
      <c r="AX1238" s="3"/>
      <c r="AY1238" s="3"/>
      <c r="AZ1238" s="3"/>
      <c r="BA1238" s="3"/>
      <c r="BB1238" s="3"/>
      <c r="BC1238" s="3"/>
      <c r="BD1238" s="3"/>
      <c r="BE1238" s="3"/>
      <c r="BF1238" s="3"/>
      <c r="BG1238" s="3"/>
      <c r="BH1238" s="3"/>
      <c r="BI1238" s="3"/>
      <c r="BJ1238" s="3"/>
      <c r="BK1238" s="3"/>
      <c r="BL1238" s="3"/>
      <c r="BM1238" s="3"/>
      <c r="BN1238" s="3"/>
      <c r="BO1238" s="3"/>
      <c r="BP1238" s="3"/>
      <c r="BQ1238" s="3"/>
      <c r="BR1238" s="3"/>
      <c r="BS1238" s="3"/>
      <c r="BT1238" s="3"/>
      <c r="BU1238" s="3"/>
      <c r="BV1238" s="3"/>
      <c r="BW1238" s="3"/>
      <c r="BX1238" s="3"/>
      <c r="BY1238" s="3"/>
      <c r="BZ1238" s="3"/>
      <c r="CA1238" s="3"/>
      <c r="CB1238" s="3"/>
      <c r="CC1238" s="3"/>
      <c r="CD1238" s="3"/>
      <c r="CE1238" s="3"/>
      <c r="CF1238" s="3"/>
      <c r="CG1238" s="3"/>
      <c r="CH1238" s="3"/>
      <c r="CI1238" s="3"/>
      <c r="CJ1238" s="3"/>
      <c r="CK1238" s="3"/>
      <c r="CL1238" s="3"/>
      <c r="CM1238" s="3"/>
      <c r="CN1238" s="3"/>
    </row>
    <row r="1239" spans="1:92" x14ac:dyDescent="0.3">
      <c r="A1239" s="13"/>
      <c r="B1239" s="3"/>
      <c r="C1239" s="3"/>
      <c r="D1239" s="3"/>
      <c r="E1239" s="3"/>
      <c r="F1239" s="3"/>
      <c r="G1239" s="3"/>
      <c r="H1239" s="3"/>
      <c r="I1239" s="3"/>
      <c r="J1239" s="1"/>
      <c r="K1239" s="3"/>
      <c r="L1239" s="3"/>
      <c r="M1239" s="3"/>
      <c r="N1239" s="3"/>
      <c r="O1239" s="3"/>
      <c r="P1239" s="3"/>
      <c r="Q1239" s="3"/>
      <c r="R1239" s="3"/>
      <c r="S1239" s="3"/>
      <c r="T1239" s="3"/>
      <c r="U1239" s="3"/>
      <c r="V1239" s="3"/>
      <c r="W1239" s="3"/>
      <c r="X1239" s="3"/>
      <c r="Y1239" s="3"/>
      <c r="Z1239" s="3"/>
      <c r="AA1239" s="3"/>
      <c r="AB1239" s="3"/>
      <c r="AC1239" s="3"/>
      <c r="AD1239" s="3"/>
      <c r="AE1239" s="3"/>
      <c r="AF1239" s="3"/>
      <c r="AG1239" s="3"/>
      <c r="AH1239" s="3"/>
      <c r="AI1239" s="3"/>
      <c r="AJ1239" s="3"/>
      <c r="AK1239" s="3"/>
      <c r="AL1239" s="3"/>
      <c r="AM1239" s="3"/>
      <c r="AN1239" s="3"/>
      <c r="AO1239" s="3"/>
      <c r="AP1239" s="3"/>
      <c r="AQ1239" s="3"/>
      <c r="AR1239" s="3"/>
      <c r="AS1239" s="3"/>
      <c r="AT1239" s="3"/>
      <c r="AU1239" s="3"/>
      <c r="AV1239" s="3"/>
      <c r="AW1239" s="3"/>
      <c r="AX1239" s="3"/>
      <c r="AY1239" s="3"/>
      <c r="AZ1239" s="3"/>
      <c r="BA1239" s="3"/>
      <c r="BB1239" s="3"/>
      <c r="BC1239" s="3"/>
      <c r="BD1239" s="3"/>
      <c r="BE1239" s="3"/>
      <c r="BF1239" s="3"/>
      <c r="BG1239" s="3"/>
      <c r="BH1239" s="3"/>
      <c r="BI1239" s="3"/>
      <c r="BJ1239" s="3"/>
      <c r="BK1239" s="3"/>
      <c r="BL1239" s="3"/>
      <c r="BM1239" s="3"/>
      <c r="BN1239" s="3"/>
      <c r="BO1239" s="3"/>
      <c r="BP1239" s="3"/>
      <c r="BQ1239" s="3"/>
      <c r="BR1239" s="3"/>
      <c r="BS1239" s="3"/>
      <c r="BT1239" s="3"/>
      <c r="BU1239" s="3"/>
      <c r="BV1239" s="3"/>
      <c r="BW1239" s="3"/>
      <c r="BX1239" s="3"/>
      <c r="BY1239" s="3"/>
      <c r="BZ1239" s="3"/>
      <c r="CA1239" s="3"/>
      <c r="CB1239" s="3"/>
      <c r="CC1239" s="3"/>
      <c r="CD1239" s="3"/>
      <c r="CE1239" s="3"/>
      <c r="CF1239" s="3"/>
      <c r="CG1239" s="3"/>
      <c r="CH1239" s="3"/>
      <c r="CI1239" s="3"/>
      <c r="CJ1239" s="3"/>
      <c r="CK1239" s="3"/>
      <c r="CL1239" s="3"/>
      <c r="CM1239" s="3"/>
      <c r="CN1239" s="3"/>
    </row>
    <row r="1240" spans="1:92" x14ac:dyDescent="0.3">
      <c r="A1240" s="13"/>
      <c r="B1240" s="3"/>
      <c r="C1240" s="3"/>
      <c r="D1240" s="3"/>
      <c r="E1240" s="3"/>
      <c r="F1240" s="3"/>
      <c r="G1240" s="3"/>
      <c r="H1240" s="3"/>
      <c r="I1240" s="3"/>
      <c r="J1240" s="1"/>
      <c r="K1240" s="3"/>
      <c r="L1240" s="3"/>
      <c r="M1240" s="3"/>
      <c r="N1240" s="3"/>
      <c r="O1240" s="3"/>
      <c r="P1240" s="3"/>
      <c r="Q1240" s="3"/>
      <c r="R1240" s="3"/>
      <c r="S1240" s="3"/>
      <c r="T1240" s="3"/>
      <c r="U1240" s="3"/>
      <c r="V1240" s="3"/>
      <c r="W1240" s="3"/>
      <c r="X1240" s="3"/>
      <c r="Y1240" s="3"/>
      <c r="Z1240" s="3"/>
      <c r="AA1240" s="3"/>
      <c r="AB1240" s="3"/>
      <c r="AC1240" s="3"/>
      <c r="AD1240" s="3"/>
      <c r="AE1240" s="3"/>
      <c r="AF1240" s="3"/>
      <c r="AG1240" s="3"/>
      <c r="AH1240" s="3"/>
      <c r="AI1240" s="3"/>
      <c r="AJ1240" s="3"/>
      <c r="AK1240" s="3"/>
      <c r="AL1240" s="3"/>
      <c r="AM1240" s="3"/>
      <c r="AN1240" s="3"/>
      <c r="AO1240" s="3"/>
      <c r="AP1240" s="3"/>
      <c r="AQ1240" s="3"/>
      <c r="AR1240" s="3"/>
      <c r="AS1240" s="3"/>
      <c r="AT1240" s="3"/>
      <c r="AU1240" s="3"/>
      <c r="AV1240" s="3"/>
      <c r="AW1240" s="3"/>
      <c r="AX1240" s="3"/>
      <c r="AY1240" s="3"/>
      <c r="AZ1240" s="3"/>
      <c r="BA1240" s="3"/>
      <c r="BB1240" s="3"/>
      <c r="BC1240" s="3"/>
      <c r="BD1240" s="3"/>
      <c r="BE1240" s="3"/>
      <c r="BF1240" s="3"/>
      <c r="BG1240" s="3"/>
      <c r="BH1240" s="3"/>
      <c r="BI1240" s="3"/>
      <c r="BJ1240" s="3"/>
      <c r="BK1240" s="3"/>
      <c r="BL1240" s="3"/>
      <c r="BM1240" s="3"/>
      <c r="BN1240" s="3"/>
      <c r="BO1240" s="3"/>
      <c r="BP1240" s="3"/>
      <c r="BQ1240" s="3"/>
      <c r="BR1240" s="3"/>
      <c r="BS1240" s="3"/>
      <c r="BT1240" s="3"/>
      <c r="BU1240" s="3"/>
      <c r="BV1240" s="3"/>
      <c r="BW1240" s="3"/>
      <c r="BX1240" s="3"/>
      <c r="BY1240" s="3"/>
      <c r="BZ1240" s="3"/>
      <c r="CA1240" s="3"/>
      <c r="CB1240" s="3"/>
      <c r="CC1240" s="3"/>
      <c r="CD1240" s="3"/>
      <c r="CE1240" s="3"/>
      <c r="CF1240" s="3"/>
      <c r="CG1240" s="3"/>
      <c r="CH1240" s="3"/>
      <c r="CI1240" s="3"/>
      <c r="CJ1240" s="3"/>
      <c r="CK1240" s="3"/>
      <c r="CL1240" s="3"/>
      <c r="CM1240" s="3"/>
      <c r="CN1240" s="3"/>
    </row>
    <row r="1241" spans="1:92" x14ac:dyDescent="0.3">
      <c r="A1241" s="13"/>
      <c r="B1241" s="3"/>
      <c r="C1241" s="3"/>
      <c r="D1241" s="3"/>
      <c r="E1241" s="3"/>
      <c r="F1241" s="3"/>
      <c r="G1241" s="3"/>
      <c r="H1241" s="3"/>
      <c r="I1241" s="3"/>
      <c r="J1241" s="1"/>
      <c r="K1241" s="3"/>
      <c r="L1241" s="3"/>
      <c r="M1241" s="3"/>
      <c r="N1241" s="3"/>
      <c r="O1241" s="3"/>
      <c r="P1241" s="3"/>
      <c r="Q1241" s="3"/>
      <c r="R1241" s="3"/>
      <c r="S1241" s="3"/>
      <c r="T1241" s="3"/>
      <c r="U1241" s="3"/>
      <c r="V1241" s="3"/>
      <c r="W1241" s="3"/>
      <c r="X1241" s="3"/>
      <c r="Y1241" s="3"/>
      <c r="Z1241" s="3"/>
      <c r="AA1241" s="3"/>
      <c r="AB1241" s="3"/>
      <c r="AC1241" s="3"/>
      <c r="AD1241" s="3"/>
      <c r="AE1241" s="3"/>
      <c r="AF1241" s="3"/>
      <c r="AG1241" s="3"/>
      <c r="AH1241" s="3"/>
      <c r="AI1241" s="3"/>
      <c r="AJ1241" s="3"/>
      <c r="AK1241" s="3"/>
      <c r="AL1241" s="3"/>
      <c r="AM1241" s="3"/>
      <c r="AN1241" s="3"/>
      <c r="AO1241" s="3"/>
      <c r="AP1241" s="3"/>
      <c r="AQ1241" s="3"/>
      <c r="AR1241" s="3"/>
      <c r="AS1241" s="3"/>
      <c r="AT1241" s="3"/>
      <c r="AU1241" s="3"/>
      <c r="AV1241" s="3"/>
      <c r="AW1241" s="3"/>
      <c r="AX1241" s="3"/>
      <c r="AY1241" s="3"/>
      <c r="AZ1241" s="3"/>
      <c r="BA1241" s="3"/>
      <c r="BB1241" s="3"/>
      <c r="BC1241" s="3"/>
      <c r="BD1241" s="3"/>
      <c r="BE1241" s="3"/>
      <c r="BF1241" s="3"/>
      <c r="BG1241" s="3"/>
      <c r="BH1241" s="3"/>
      <c r="BI1241" s="3"/>
      <c r="BJ1241" s="3"/>
      <c r="BK1241" s="3"/>
      <c r="BL1241" s="3"/>
      <c r="BM1241" s="3"/>
      <c r="BN1241" s="3"/>
      <c r="BO1241" s="3"/>
      <c r="BP1241" s="3"/>
      <c r="BQ1241" s="3"/>
      <c r="BR1241" s="3"/>
      <c r="BS1241" s="3"/>
      <c r="BT1241" s="3"/>
      <c r="BU1241" s="3"/>
      <c r="BV1241" s="3"/>
      <c r="BW1241" s="3"/>
      <c r="BX1241" s="3"/>
      <c r="BY1241" s="3"/>
      <c r="BZ1241" s="3"/>
      <c r="CA1241" s="3"/>
      <c r="CB1241" s="3"/>
      <c r="CC1241" s="3"/>
      <c r="CD1241" s="3"/>
      <c r="CE1241" s="3"/>
      <c r="CF1241" s="3"/>
      <c r="CG1241" s="3"/>
      <c r="CH1241" s="3"/>
      <c r="CI1241" s="3"/>
      <c r="CJ1241" s="3"/>
      <c r="CK1241" s="3"/>
      <c r="CL1241" s="3"/>
      <c r="CM1241" s="3"/>
      <c r="CN1241" s="3"/>
    </row>
    <row r="1242" spans="1:92" x14ac:dyDescent="0.3">
      <c r="A1242" s="13"/>
      <c r="B1242" s="3"/>
      <c r="C1242" s="3"/>
      <c r="D1242" s="3"/>
      <c r="E1242" s="3"/>
      <c r="F1242" s="3"/>
      <c r="G1242" s="3"/>
      <c r="H1242" s="3"/>
      <c r="I1242" s="3"/>
      <c r="J1242" s="1"/>
      <c r="K1242" s="3"/>
      <c r="L1242" s="3"/>
      <c r="M1242" s="3"/>
      <c r="N1242" s="3"/>
      <c r="O1242" s="3"/>
      <c r="P1242" s="3"/>
      <c r="Q1242" s="3"/>
      <c r="R1242" s="3"/>
      <c r="S1242" s="3"/>
      <c r="T1242" s="3"/>
      <c r="U1242" s="3"/>
      <c r="V1242" s="3"/>
      <c r="W1242" s="3"/>
      <c r="X1242" s="3"/>
      <c r="Y1242" s="3"/>
      <c r="Z1242" s="3"/>
      <c r="AA1242" s="3"/>
      <c r="AB1242" s="3"/>
      <c r="AC1242" s="3"/>
      <c r="AD1242" s="3"/>
      <c r="AE1242" s="3"/>
      <c r="AF1242" s="3"/>
      <c r="AG1242" s="3"/>
      <c r="AH1242" s="3"/>
      <c r="AI1242" s="3"/>
      <c r="AJ1242" s="3"/>
      <c r="AK1242" s="3"/>
      <c r="AL1242" s="3"/>
      <c r="AM1242" s="3"/>
      <c r="AN1242" s="3"/>
      <c r="AO1242" s="3"/>
      <c r="AP1242" s="3"/>
      <c r="AQ1242" s="3"/>
      <c r="AR1242" s="3"/>
      <c r="AS1242" s="3"/>
      <c r="AT1242" s="3"/>
      <c r="AU1242" s="3"/>
      <c r="AV1242" s="3"/>
      <c r="AW1242" s="3"/>
      <c r="AX1242" s="3"/>
      <c r="AY1242" s="3"/>
      <c r="AZ1242" s="3"/>
      <c r="BA1242" s="3"/>
      <c r="BB1242" s="3"/>
      <c r="BC1242" s="3"/>
      <c r="BD1242" s="3"/>
      <c r="BE1242" s="3"/>
      <c r="BF1242" s="3"/>
      <c r="BG1242" s="3"/>
      <c r="BH1242" s="3"/>
      <c r="BI1242" s="3"/>
      <c r="BJ1242" s="3"/>
      <c r="BK1242" s="3"/>
      <c r="BL1242" s="3"/>
      <c r="BM1242" s="3"/>
      <c r="BN1242" s="3"/>
      <c r="BO1242" s="3"/>
      <c r="BP1242" s="3"/>
      <c r="BQ1242" s="3"/>
      <c r="BR1242" s="3"/>
      <c r="BS1242" s="3"/>
      <c r="BT1242" s="3"/>
      <c r="BU1242" s="3"/>
      <c r="BV1242" s="3"/>
      <c r="BW1242" s="3"/>
      <c r="BX1242" s="3"/>
      <c r="BY1242" s="3"/>
      <c r="BZ1242" s="3"/>
      <c r="CA1242" s="3"/>
      <c r="CB1242" s="3"/>
      <c r="CC1242" s="3"/>
      <c r="CD1242" s="3"/>
      <c r="CE1242" s="3"/>
      <c r="CF1242" s="3"/>
      <c r="CG1242" s="3"/>
      <c r="CH1242" s="3"/>
      <c r="CI1242" s="3"/>
      <c r="CJ1242" s="3"/>
      <c r="CK1242" s="3"/>
      <c r="CL1242" s="3"/>
      <c r="CM1242" s="3"/>
      <c r="CN1242" s="3"/>
    </row>
    <row r="1243" spans="1:92" x14ac:dyDescent="0.3">
      <c r="A1243" s="13"/>
      <c r="B1243" s="3"/>
      <c r="C1243" s="3"/>
      <c r="D1243" s="3"/>
      <c r="E1243" s="3"/>
      <c r="F1243" s="3"/>
      <c r="G1243" s="3"/>
      <c r="H1243" s="3"/>
      <c r="I1243" s="3"/>
      <c r="J1243" s="1"/>
      <c r="K1243" s="3"/>
      <c r="L1243" s="3"/>
      <c r="M1243" s="3"/>
      <c r="N1243" s="3"/>
      <c r="O1243" s="3"/>
      <c r="P1243" s="3"/>
      <c r="Q1243" s="3"/>
      <c r="R1243" s="3"/>
      <c r="S1243" s="3"/>
      <c r="T1243" s="3"/>
      <c r="U1243" s="3"/>
      <c r="V1243" s="3"/>
      <c r="W1243" s="3"/>
      <c r="X1243" s="3"/>
      <c r="Y1243" s="3"/>
      <c r="Z1243" s="3"/>
      <c r="AA1243" s="3"/>
      <c r="AB1243" s="3"/>
      <c r="AC1243" s="3"/>
      <c r="AD1243" s="3"/>
      <c r="AE1243" s="3"/>
      <c r="AF1243" s="3"/>
      <c r="AG1243" s="3"/>
      <c r="AH1243" s="3"/>
      <c r="AI1243" s="3"/>
      <c r="AJ1243" s="3"/>
      <c r="AK1243" s="3"/>
      <c r="AL1243" s="3"/>
      <c r="AM1243" s="3"/>
      <c r="AN1243" s="3"/>
      <c r="AO1243" s="3"/>
      <c r="AP1243" s="3"/>
      <c r="AQ1243" s="3"/>
      <c r="AR1243" s="3"/>
      <c r="AS1243" s="3"/>
      <c r="AT1243" s="3"/>
      <c r="AU1243" s="3"/>
      <c r="AV1243" s="3"/>
      <c r="AW1243" s="3"/>
      <c r="AX1243" s="3"/>
      <c r="AY1243" s="3"/>
      <c r="AZ1243" s="3"/>
      <c r="BA1243" s="3"/>
      <c r="BB1243" s="3"/>
      <c r="BC1243" s="3"/>
      <c r="BD1243" s="3"/>
      <c r="BE1243" s="3"/>
      <c r="BF1243" s="3"/>
      <c r="BG1243" s="3"/>
      <c r="BH1243" s="3"/>
      <c r="BI1243" s="3"/>
      <c r="BJ1243" s="3"/>
      <c r="BK1243" s="3"/>
      <c r="BL1243" s="3"/>
      <c r="BM1243" s="3"/>
      <c r="BN1243" s="3"/>
      <c r="BO1243" s="3"/>
      <c r="BP1243" s="3"/>
      <c r="BQ1243" s="3"/>
      <c r="BR1243" s="3"/>
      <c r="BS1243" s="3"/>
      <c r="BT1243" s="3"/>
      <c r="BU1243" s="3"/>
      <c r="BV1243" s="3"/>
      <c r="BW1243" s="3"/>
      <c r="BX1243" s="3"/>
      <c r="BY1243" s="3"/>
      <c r="BZ1243" s="3"/>
      <c r="CA1243" s="3"/>
      <c r="CB1243" s="3"/>
      <c r="CC1243" s="3"/>
      <c r="CD1243" s="3"/>
      <c r="CE1243" s="3"/>
      <c r="CF1243" s="3"/>
      <c r="CG1243" s="3"/>
      <c r="CH1243" s="3"/>
      <c r="CI1243" s="3"/>
      <c r="CJ1243" s="3"/>
      <c r="CK1243" s="3"/>
      <c r="CL1243" s="3"/>
      <c r="CM1243" s="3"/>
      <c r="CN1243" s="3"/>
    </row>
    <row r="1244" spans="1:92" x14ac:dyDescent="0.3">
      <c r="A1244" s="13"/>
      <c r="B1244" s="3"/>
      <c r="C1244" s="3"/>
      <c r="D1244" s="3"/>
      <c r="E1244" s="3"/>
      <c r="F1244" s="3"/>
      <c r="G1244" s="3"/>
      <c r="H1244" s="3"/>
      <c r="I1244" s="3"/>
      <c r="J1244" s="1"/>
      <c r="K1244" s="3"/>
      <c r="L1244" s="3"/>
      <c r="M1244" s="3"/>
      <c r="N1244" s="3"/>
      <c r="O1244" s="3"/>
      <c r="P1244" s="3"/>
      <c r="Q1244" s="3"/>
      <c r="R1244" s="3"/>
      <c r="S1244" s="3"/>
      <c r="T1244" s="3"/>
      <c r="U1244" s="3"/>
      <c r="V1244" s="3"/>
      <c r="W1244" s="3"/>
      <c r="X1244" s="3"/>
      <c r="Y1244" s="3"/>
      <c r="Z1244" s="3"/>
      <c r="AA1244" s="3"/>
      <c r="AB1244" s="3"/>
      <c r="AC1244" s="3"/>
      <c r="AD1244" s="3"/>
      <c r="AE1244" s="3"/>
      <c r="AF1244" s="3"/>
      <c r="AG1244" s="3"/>
      <c r="AH1244" s="3"/>
      <c r="AI1244" s="3"/>
      <c r="AJ1244" s="3"/>
      <c r="AK1244" s="3"/>
      <c r="AL1244" s="3"/>
      <c r="AM1244" s="3"/>
      <c r="AN1244" s="3"/>
      <c r="AO1244" s="3"/>
      <c r="AP1244" s="3"/>
      <c r="AQ1244" s="3"/>
      <c r="AR1244" s="3"/>
      <c r="AS1244" s="3"/>
      <c r="AT1244" s="3"/>
      <c r="AU1244" s="3"/>
      <c r="AV1244" s="3"/>
      <c r="AW1244" s="3"/>
      <c r="AX1244" s="3"/>
      <c r="AY1244" s="3"/>
      <c r="AZ1244" s="3"/>
      <c r="BA1244" s="3"/>
      <c r="BB1244" s="3"/>
      <c r="BC1244" s="3"/>
      <c r="BD1244" s="3"/>
      <c r="BE1244" s="3"/>
      <c r="BF1244" s="3"/>
      <c r="BG1244" s="3"/>
      <c r="BH1244" s="3"/>
      <c r="BI1244" s="3"/>
      <c r="BJ1244" s="3"/>
      <c r="BK1244" s="3"/>
      <c r="BL1244" s="3"/>
      <c r="BM1244" s="3"/>
      <c r="BN1244" s="3"/>
      <c r="BO1244" s="3"/>
      <c r="BP1244" s="3"/>
      <c r="BQ1244" s="3"/>
      <c r="BR1244" s="3"/>
      <c r="BS1244" s="3"/>
      <c r="BT1244" s="3"/>
      <c r="BU1244" s="3"/>
      <c r="BV1244" s="3"/>
      <c r="BW1244" s="3"/>
      <c r="BX1244" s="3"/>
      <c r="BY1244" s="3"/>
      <c r="BZ1244" s="3"/>
      <c r="CA1244" s="3"/>
      <c r="CB1244" s="3"/>
      <c r="CC1244" s="3"/>
      <c r="CD1244" s="3"/>
      <c r="CE1244" s="3"/>
      <c r="CF1244" s="3"/>
      <c r="CG1244" s="3"/>
      <c r="CH1244" s="3"/>
      <c r="CI1244" s="3"/>
      <c r="CJ1244" s="3"/>
      <c r="CK1244" s="3"/>
      <c r="CL1244" s="3"/>
      <c r="CM1244" s="3"/>
      <c r="CN1244" s="3"/>
    </row>
    <row r="1245" spans="1:92" x14ac:dyDescent="0.3">
      <c r="A1245" s="13"/>
      <c r="B1245" s="3"/>
      <c r="C1245" s="3"/>
      <c r="D1245" s="3"/>
      <c r="E1245" s="3"/>
      <c r="F1245" s="3"/>
      <c r="G1245" s="3"/>
      <c r="H1245" s="3"/>
      <c r="I1245" s="3"/>
      <c r="J1245" s="1"/>
      <c r="K1245" s="3"/>
      <c r="L1245" s="3"/>
      <c r="M1245" s="3"/>
      <c r="N1245" s="3"/>
      <c r="O1245" s="3"/>
      <c r="P1245" s="3"/>
      <c r="Q1245" s="3"/>
      <c r="R1245" s="3"/>
      <c r="S1245" s="3"/>
      <c r="T1245" s="3"/>
      <c r="U1245" s="3"/>
      <c r="V1245" s="3"/>
      <c r="W1245" s="3"/>
      <c r="X1245" s="3"/>
      <c r="Y1245" s="3"/>
      <c r="Z1245" s="3"/>
      <c r="AA1245" s="3"/>
      <c r="AB1245" s="3"/>
      <c r="AC1245" s="3"/>
      <c r="AD1245" s="3"/>
      <c r="AE1245" s="3"/>
      <c r="AF1245" s="3"/>
      <c r="AG1245" s="3"/>
      <c r="AH1245" s="3"/>
      <c r="AI1245" s="3"/>
      <c r="AJ1245" s="3"/>
      <c r="AK1245" s="3"/>
      <c r="AL1245" s="3"/>
      <c r="AM1245" s="3"/>
      <c r="AN1245" s="3"/>
      <c r="AO1245" s="3"/>
      <c r="AP1245" s="3"/>
      <c r="AQ1245" s="3"/>
      <c r="AR1245" s="3"/>
      <c r="AS1245" s="3"/>
      <c r="AT1245" s="3"/>
      <c r="AU1245" s="3"/>
      <c r="AV1245" s="3"/>
      <c r="AW1245" s="3"/>
      <c r="AX1245" s="3"/>
      <c r="AY1245" s="3"/>
      <c r="AZ1245" s="3"/>
      <c r="BA1245" s="3"/>
      <c r="BB1245" s="3"/>
      <c r="BC1245" s="3"/>
      <c r="BD1245" s="3"/>
      <c r="BE1245" s="3"/>
      <c r="BF1245" s="3"/>
      <c r="BG1245" s="3"/>
      <c r="BH1245" s="3"/>
      <c r="BI1245" s="3"/>
      <c r="BJ1245" s="3"/>
      <c r="BK1245" s="3"/>
      <c r="BL1245" s="3"/>
      <c r="BM1245" s="3"/>
      <c r="BN1245" s="3"/>
      <c r="BO1245" s="3"/>
      <c r="BP1245" s="3"/>
      <c r="BQ1245" s="3"/>
      <c r="BR1245" s="3"/>
      <c r="BS1245" s="3"/>
      <c r="BT1245" s="3"/>
      <c r="BU1245" s="3"/>
      <c r="BV1245" s="3"/>
      <c r="BW1245" s="3"/>
      <c r="BX1245" s="3"/>
      <c r="BY1245" s="3"/>
      <c r="BZ1245" s="3"/>
      <c r="CA1245" s="3"/>
      <c r="CB1245" s="3"/>
      <c r="CC1245" s="3"/>
      <c r="CD1245" s="3"/>
      <c r="CE1245" s="3"/>
      <c r="CF1245" s="3"/>
      <c r="CG1245" s="3"/>
      <c r="CH1245" s="3"/>
      <c r="CI1245" s="3"/>
      <c r="CJ1245" s="3"/>
      <c r="CK1245" s="3"/>
      <c r="CL1245" s="3"/>
      <c r="CM1245" s="3"/>
      <c r="CN1245" s="3"/>
    </row>
    <row r="1246" spans="1:92" x14ac:dyDescent="0.3">
      <c r="A1246" s="13"/>
      <c r="B1246" s="3"/>
      <c r="C1246" s="3"/>
      <c r="D1246" s="3"/>
      <c r="E1246" s="3"/>
      <c r="F1246" s="3"/>
      <c r="G1246" s="3"/>
      <c r="H1246" s="3"/>
      <c r="I1246" s="3"/>
      <c r="J1246" s="1"/>
      <c r="K1246" s="3"/>
      <c r="L1246" s="3"/>
      <c r="M1246" s="3"/>
      <c r="N1246" s="3"/>
      <c r="O1246" s="3"/>
      <c r="P1246" s="3"/>
      <c r="Q1246" s="3"/>
      <c r="R1246" s="3"/>
      <c r="S1246" s="3"/>
      <c r="T1246" s="3"/>
      <c r="U1246" s="3"/>
      <c r="V1246" s="3"/>
      <c r="W1246" s="3"/>
      <c r="X1246" s="3"/>
      <c r="Y1246" s="3"/>
      <c r="Z1246" s="3"/>
      <c r="AA1246" s="3"/>
      <c r="AB1246" s="3"/>
      <c r="AC1246" s="3"/>
      <c r="AD1246" s="3"/>
      <c r="AE1246" s="3"/>
      <c r="AF1246" s="3"/>
      <c r="AG1246" s="3"/>
      <c r="AH1246" s="3"/>
      <c r="AI1246" s="3"/>
      <c r="AJ1246" s="3"/>
      <c r="AK1246" s="3"/>
      <c r="AL1246" s="3"/>
      <c r="AM1246" s="3"/>
      <c r="AN1246" s="3"/>
      <c r="AO1246" s="3"/>
      <c r="AP1246" s="3"/>
      <c r="AQ1246" s="3"/>
      <c r="AR1246" s="3"/>
      <c r="AS1246" s="3"/>
      <c r="AT1246" s="3"/>
      <c r="AU1246" s="3"/>
      <c r="AV1246" s="3"/>
      <c r="AW1246" s="3"/>
      <c r="AX1246" s="3"/>
      <c r="AY1246" s="3"/>
      <c r="AZ1246" s="3"/>
      <c r="BA1246" s="3"/>
      <c r="BB1246" s="3"/>
      <c r="BC1246" s="3"/>
      <c r="BD1246" s="3"/>
      <c r="BE1246" s="3"/>
      <c r="BF1246" s="3"/>
      <c r="BG1246" s="3"/>
      <c r="BH1246" s="3"/>
      <c r="BI1246" s="3"/>
      <c r="BJ1246" s="3"/>
      <c r="BK1246" s="3"/>
      <c r="BL1246" s="3"/>
      <c r="BM1246" s="3"/>
      <c r="BN1246" s="3"/>
      <c r="BO1246" s="3"/>
      <c r="BP1246" s="3"/>
      <c r="BQ1246" s="3"/>
      <c r="BR1246" s="3"/>
      <c r="BS1246" s="3"/>
      <c r="BT1246" s="3"/>
      <c r="BU1246" s="3"/>
      <c r="BV1246" s="3"/>
      <c r="BW1246" s="3"/>
      <c r="BX1246" s="3"/>
      <c r="BY1246" s="3"/>
      <c r="BZ1246" s="3"/>
      <c r="CA1246" s="3"/>
      <c r="CB1246" s="3"/>
      <c r="CC1246" s="3"/>
      <c r="CD1246" s="3"/>
      <c r="CE1246" s="3"/>
      <c r="CF1246" s="3"/>
      <c r="CG1246" s="3"/>
      <c r="CH1246" s="3"/>
      <c r="CI1246" s="3"/>
      <c r="CJ1246" s="3"/>
      <c r="CK1246" s="3"/>
      <c r="CL1246" s="3"/>
      <c r="CM1246" s="3"/>
      <c r="CN1246" s="3"/>
    </row>
    <row r="1247" spans="1:92" x14ac:dyDescent="0.3">
      <c r="A1247" s="13"/>
      <c r="B1247" s="3"/>
      <c r="C1247" s="3"/>
      <c r="D1247" s="3"/>
      <c r="E1247" s="3"/>
      <c r="F1247" s="3"/>
      <c r="G1247" s="3"/>
      <c r="H1247" s="3"/>
      <c r="I1247" s="3"/>
      <c r="J1247" s="1"/>
      <c r="K1247" s="3"/>
      <c r="L1247" s="3"/>
      <c r="M1247" s="3"/>
      <c r="N1247" s="3"/>
      <c r="O1247" s="3"/>
      <c r="P1247" s="3"/>
      <c r="Q1247" s="3"/>
      <c r="R1247" s="3"/>
      <c r="S1247" s="3"/>
      <c r="T1247" s="3"/>
      <c r="U1247" s="3"/>
      <c r="V1247" s="3"/>
      <c r="W1247" s="3"/>
      <c r="X1247" s="3"/>
      <c r="Y1247" s="3"/>
      <c r="Z1247" s="3"/>
      <c r="AA1247" s="3"/>
      <c r="AB1247" s="3"/>
      <c r="AC1247" s="3"/>
      <c r="AD1247" s="3"/>
      <c r="AE1247" s="3"/>
      <c r="AF1247" s="3"/>
      <c r="AG1247" s="3"/>
      <c r="AH1247" s="3"/>
      <c r="AI1247" s="3"/>
      <c r="AJ1247" s="3"/>
      <c r="AK1247" s="3"/>
      <c r="AL1247" s="3"/>
      <c r="AM1247" s="3"/>
      <c r="AN1247" s="3"/>
      <c r="AO1247" s="3"/>
      <c r="AP1247" s="3"/>
      <c r="AQ1247" s="3"/>
      <c r="AR1247" s="3"/>
      <c r="AS1247" s="3"/>
      <c r="AT1247" s="3"/>
      <c r="AU1247" s="3"/>
      <c r="AV1247" s="3"/>
      <c r="AW1247" s="3"/>
      <c r="AX1247" s="3"/>
      <c r="AY1247" s="3"/>
      <c r="AZ1247" s="3"/>
      <c r="BA1247" s="3"/>
      <c r="BB1247" s="3"/>
      <c r="BC1247" s="3"/>
      <c r="BD1247" s="3"/>
      <c r="BE1247" s="3"/>
      <c r="BF1247" s="3"/>
      <c r="BG1247" s="3"/>
      <c r="BH1247" s="3"/>
      <c r="BI1247" s="3"/>
      <c r="BJ1247" s="3"/>
      <c r="BK1247" s="3"/>
      <c r="BL1247" s="3"/>
      <c r="BM1247" s="3"/>
      <c r="BN1247" s="3"/>
      <c r="BO1247" s="3"/>
      <c r="BP1247" s="3"/>
      <c r="BQ1247" s="3"/>
      <c r="BR1247" s="3"/>
      <c r="BS1247" s="3"/>
      <c r="BT1247" s="3"/>
      <c r="BU1247" s="3"/>
      <c r="BV1247" s="3"/>
      <c r="BW1247" s="3"/>
      <c r="BX1247" s="3"/>
      <c r="BY1247" s="3"/>
      <c r="BZ1247" s="3"/>
      <c r="CA1247" s="3"/>
      <c r="CB1247" s="3"/>
      <c r="CC1247" s="3"/>
      <c r="CD1247" s="3"/>
      <c r="CE1247" s="3"/>
      <c r="CF1247" s="3"/>
      <c r="CG1247" s="3"/>
      <c r="CH1247" s="3"/>
      <c r="CI1247" s="3"/>
      <c r="CJ1247" s="3"/>
      <c r="CK1247" s="3"/>
      <c r="CL1247" s="3"/>
      <c r="CM1247" s="3"/>
      <c r="CN1247" s="3"/>
    </row>
    <row r="1248" spans="1:92" x14ac:dyDescent="0.3">
      <c r="A1248" s="13"/>
      <c r="B1248" s="3"/>
      <c r="C1248" s="3"/>
      <c r="D1248" s="3"/>
      <c r="E1248" s="3"/>
      <c r="F1248" s="3"/>
      <c r="G1248" s="3"/>
      <c r="H1248" s="3"/>
      <c r="I1248" s="3"/>
      <c r="J1248" s="1"/>
      <c r="K1248" s="3"/>
      <c r="L1248" s="3"/>
      <c r="M1248" s="3"/>
      <c r="N1248" s="3"/>
      <c r="O1248" s="3"/>
      <c r="P1248" s="3"/>
      <c r="Q1248" s="3"/>
      <c r="R1248" s="3"/>
      <c r="S1248" s="3"/>
      <c r="T1248" s="3"/>
      <c r="U1248" s="3"/>
      <c r="V1248" s="3"/>
      <c r="W1248" s="3"/>
      <c r="X1248" s="3"/>
      <c r="Y1248" s="3"/>
      <c r="Z1248" s="3"/>
      <c r="AA1248" s="3"/>
      <c r="AB1248" s="3"/>
      <c r="AC1248" s="3"/>
      <c r="AD1248" s="3"/>
      <c r="AE1248" s="3"/>
      <c r="AF1248" s="3"/>
      <c r="AG1248" s="3"/>
      <c r="AH1248" s="3"/>
      <c r="AI1248" s="3"/>
      <c r="AJ1248" s="3"/>
      <c r="AK1248" s="3"/>
      <c r="AL1248" s="3"/>
      <c r="AM1248" s="3"/>
      <c r="AN1248" s="3"/>
      <c r="AO1248" s="3"/>
      <c r="AP1248" s="3"/>
      <c r="AQ1248" s="3"/>
      <c r="AR1248" s="3"/>
      <c r="AS1248" s="3"/>
      <c r="AT1248" s="3"/>
      <c r="AU1248" s="3"/>
      <c r="AV1248" s="3"/>
      <c r="AW1248" s="3"/>
      <c r="AX1248" s="3"/>
      <c r="AY1248" s="3"/>
      <c r="AZ1248" s="3"/>
      <c r="BA1248" s="3"/>
      <c r="BB1248" s="3"/>
      <c r="BC1248" s="3"/>
      <c r="BD1248" s="3"/>
      <c r="BE1248" s="3"/>
      <c r="BF1248" s="3"/>
      <c r="BG1248" s="3"/>
      <c r="BH1248" s="3"/>
      <c r="BI1248" s="3"/>
      <c r="BJ1248" s="3"/>
      <c r="BK1248" s="3"/>
      <c r="BL1248" s="3"/>
      <c r="BM1248" s="3"/>
      <c r="BN1248" s="3"/>
      <c r="BO1248" s="3"/>
      <c r="BP1248" s="3"/>
      <c r="BQ1248" s="3"/>
      <c r="BR1248" s="3"/>
      <c r="BS1248" s="3"/>
      <c r="BT1248" s="3"/>
      <c r="BU1248" s="3"/>
      <c r="BV1248" s="3"/>
      <c r="BW1248" s="3"/>
      <c r="BX1248" s="3"/>
      <c r="BY1248" s="3"/>
      <c r="BZ1248" s="3"/>
      <c r="CA1248" s="3"/>
      <c r="CB1248" s="3"/>
      <c r="CC1248" s="3"/>
      <c r="CD1248" s="3"/>
      <c r="CE1248" s="3"/>
      <c r="CF1248" s="3"/>
      <c r="CG1248" s="3"/>
      <c r="CH1248" s="3"/>
      <c r="CI1248" s="3"/>
      <c r="CJ1248" s="3"/>
      <c r="CK1248" s="3"/>
      <c r="CL1248" s="3"/>
      <c r="CM1248" s="3"/>
      <c r="CN1248" s="3"/>
    </row>
    <row r="1249" spans="1:92" x14ac:dyDescent="0.3">
      <c r="A1249" s="13"/>
      <c r="B1249" s="3"/>
      <c r="C1249" s="3"/>
      <c r="D1249" s="3"/>
      <c r="E1249" s="3"/>
      <c r="F1249" s="3"/>
      <c r="G1249" s="3"/>
      <c r="H1249" s="3"/>
      <c r="I1249" s="3"/>
      <c r="J1249" s="1"/>
      <c r="K1249" s="3"/>
      <c r="L1249" s="3"/>
      <c r="M1249" s="3"/>
      <c r="N1249" s="3"/>
      <c r="O1249" s="3"/>
      <c r="P1249" s="3"/>
      <c r="Q1249" s="3"/>
      <c r="R1249" s="3"/>
      <c r="S1249" s="3"/>
      <c r="T1249" s="3"/>
      <c r="U1249" s="3"/>
      <c r="V1249" s="3"/>
      <c r="W1249" s="3"/>
      <c r="X1249" s="3"/>
      <c r="Y1249" s="3"/>
      <c r="Z1249" s="3"/>
      <c r="AA1249" s="3"/>
      <c r="AB1249" s="3"/>
      <c r="AC1249" s="3"/>
      <c r="AD1249" s="3"/>
      <c r="AE1249" s="3"/>
      <c r="AF1249" s="3"/>
      <c r="AG1249" s="3"/>
      <c r="AH1249" s="3"/>
      <c r="AI1249" s="3"/>
      <c r="AJ1249" s="3"/>
      <c r="AK1249" s="3"/>
      <c r="AL1249" s="3"/>
      <c r="AM1249" s="3"/>
      <c r="AN1249" s="3"/>
      <c r="AO1249" s="3"/>
      <c r="AP1249" s="3"/>
      <c r="AQ1249" s="3"/>
      <c r="AR1249" s="3"/>
      <c r="AS1249" s="3"/>
      <c r="AT1249" s="3"/>
      <c r="AU1249" s="3"/>
      <c r="AV1249" s="3"/>
      <c r="AW1249" s="3"/>
      <c r="AX1249" s="3"/>
      <c r="AY1249" s="3"/>
      <c r="AZ1249" s="3"/>
      <c r="BA1249" s="3"/>
      <c r="BB1249" s="3"/>
      <c r="BC1249" s="3"/>
      <c r="BD1249" s="3"/>
      <c r="BE1249" s="3"/>
      <c r="BF1249" s="3"/>
      <c r="BG1249" s="3"/>
      <c r="BH1249" s="3"/>
      <c r="BI1249" s="3"/>
      <c r="BJ1249" s="3"/>
      <c r="BK1249" s="3"/>
      <c r="BL1249" s="3"/>
      <c r="BM1249" s="3"/>
      <c r="BN1249" s="3"/>
      <c r="BO1249" s="3"/>
      <c r="BP1249" s="3"/>
      <c r="BQ1249" s="3"/>
      <c r="BR1249" s="3"/>
      <c r="BS1249" s="3"/>
      <c r="BT1249" s="3"/>
      <c r="BU1249" s="3"/>
      <c r="BV1249" s="3"/>
      <c r="BW1249" s="3"/>
      <c r="BX1249" s="3"/>
      <c r="BY1249" s="3"/>
      <c r="BZ1249" s="3"/>
      <c r="CA1249" s="3"/>
      <c r="CB1249" s="3"/>
      <c r="CC1249" s="3"/>
      <c r="CD1249" s="3"/>
      <c r="CE1249" s="3"/>
      <c r="CF1249" s="3"/>
      <c r="CG1249" s="3"/>
      <c r="CH1249" s="3"/>
      <c r="CI1249" s="3"/>
      <c r="CJ1249" s="3"/>
      <c r="CK1249" s="3"/>
      <c r="CL1249" s="3"/>
      <c r="CM1249" s="3"/>
      <c r="CN1249" s="3"/>
    </row>
    <row r="1250" spans="1:92" x14ac:dyDescent="0.3">
      <c r="A1250" s="13"/>
      <c r="B1250" s="3"/>
      <c r="C1250" s="3"/>
      <c r="D1250" s="3"/>
      <c r="E1250" s="3"/>
      <c r="F1250" s="3"/>
      <c r="G1250" s="3"/>
      <c r="H1250" s="3"/>
      <c r="I1250" s="3"/>
      <c r="J1250" s="1"/>
      <c r="K1250" s="3"/>
      <c r="L1250" s="3"/>
      <c r="M1250" s="3"/>
      <c r="N1250" s="3"/>
      <c r="O1250" s="3"/>
      <c r="P1250" s="3"/>
      <c r="Q1250" s="3"/>
      <c r="R1250" s="3"/>
      <c r="S1250" s="3"/>
      <c r="T1250" s="3"/>
      <c r="U1250" s="3"/>
      <c r="V1250" s="3"/>
      <c r="W1250" s="3"/>
      <c r="X1250" s="3"/>
      <c r="Y1250" s="3"/>
      <c r="Z1250" s="3"/>
      <c r="AA1250" s="3"/>
      <c r="AB1250" s="3"/>
      <c r="AC1250" s="3"/>
      <c r="AD1250" s="3"/>
      <c r="AE1250" s="3"/>
      <c r="AF1250" s="3"/>
      <c r="AG1250" s="3"/>
      <c r="AH1250" s="3"/>
      <c r="AI1250" s="3"/>
      <c r="AJ1250" s="3"/>
      <c r="AK1250" s="3"/>
      <c r="AL1250" s="3"/>
      <c r="AM1250" s="3"/>
      <c r="AN1250" s="3"/>
      <c r="AO1250" s="3"/>
      <c r="AP1250" s="3"/>
      <c r="AQ1250" s="3"/>
      <c r="AR1250" s="3"/>
      <c r="AS1250" s="3"/>
      <c r="AT1250" s="3"/>
      <c r="AU1250" s="3"/>
      <c r="AV1250" s="3"/>
      <c r="AW1250" s="3"/>
      <c r="AX1250" s="3"/>
      <c r="AY1250" s="3"/>
      <c r="AZ1250" s="3"/>
      <c r="BA1250" s="3"/>
      <c r="BB1250" s="3"/>
      <c r="BC1250" s="3"/>
      <c r="BD1250" s="3"/>
      <c r="BE1250" s="3"/>
      <c r="BF1250" s="3"/>
      <c r="BG1250" s="3"/>
      <c r="BH1250" s="3"/>
      <c r="BI1250" s="3"/>
      <c r="BJ1250" s="3"/>
      <c r="BK1250" s="3"/>
      <c r="BL1250" s="3"/>
      <c r="BM1250" s="3"/>
      <c r="BN1250" s="3"/>
      <c r="BO1250" s="3"/>
      <c r="BP1250" s="3"/>
      <c r="BQ1250" s="3"/>
      <c r="BR1250" s="3"/>
      <c r="BS1250" s="3"/>
      <c r="BT1250" s="3"/>
      <c r="BU1250" s="3"/>
      <c r="BV1250" s="3"/>
      <c r="BW1250" s="3"/>
      <c r="BX1250" s="3"/>
      <c r="BY1250" s="3"/>
      <c r="BZ1250" s="3"/>
      <c r="CA1250" s="3"/>
      <c r="CB1250" s="3"/>
      <c r="CC1250" s="3"/>
      <c r="CD1250" s="3"/>
      <c r="CE1250" s="3"/>
      <c r="CF1250" s="3"/>
      <c r="CG1250" s="3"/>
      <c r="CH1250" s="3"/>
      <c r="CI1250" s="3"/>
      <c r="CJ1250" s="3"/>
      <c r="CK1250" s="3"/>
      <c r="CL1250" s="3"/>
      <c r="CM1250" s="3"/>
      <c r="CN1250" s="3"/>
    </row>
    <row r="1251" spans="1:92" x14ac:dyDescent="0.3">
      <c r="A1251" s="13"/>
      <c r="B1251" s="3"/>
      <c r="C1251" s="3"/>
      <c r="D1251" s="3"/>
      <c r="E1251" s="3"/>
      <c r="F1251" s="3"/>
      <c r="G1251" s="3"/>
      <c r="H1251" s="3"/>
      <c r="I1251" s="3"/>
      <c r="J1251" s="1"/>
      <c r="K1251" s="3"/>
      <c r="L1251" s="3"/>
      <c r="M1251" s="3"/>
      <c r="N1251" s="3"/>
      <c r="O1251" s="3"/>
      <c r="P1251" s="3"/>
      <c r="Q1251" s="3"/>
      <c r="R1251" s="3"/>
      <c r="S1251" s="3"/>
      <c r="T1251" s="3"/>
      <c r="U1251" s="3"/>
      <c r="V1251" s="3"/>
      <c r="W1251" s="3"/>
      <c r="X1251" s="3"/>
      <c r="Y1251" s="3"/>
      <c r="Z1251" s="3"/>
      <c r="AA1251" s="3"/>
      <c r="AB1251" s="3"/>
      <c r="AC1251" s="3"/>
      <c r="AD1251" s="3"/>
      <c r="AE1251" s="3"/>
      <c r="AF1251" s="3"/>
      <c r="AG1251" s="3"/>
      <c r="AH1251" s="3"/>
      <c r="AI1251" s="3"/>
      <c r="AJ1251" s="3"/>
      <c r="AK1251" s="3"/>
      <c r="AL1251" s="3"/>
      <c r="AM1251" s="3"/>
      <c r="AN1251" s="3"/>
      <c r="AO1251" s="3"/>
      <c r="AP1251" s="3"/>
      <c r="AQ1251" s="3"/>
      <c r="AR1251" s="3"/>
      <c r="AS1251" s="3"/>
      <c r="AT1251" s="3"/>
      <c r="AU1251" s="3"/>
      <c r="AV1251" s="3"/>
      <c r="AW1251" s="3"/>
      <c r="AX1251" s="3"/>
      <c r="AY1251" s="3"/>
      <c r="AZ1251" s="3"/>
      <c r="BA1251" s="3"/>
      <c r="BB1251" s="3"/>
      <c r="BC1251" s="3"/>
      <c r="BD1251" s="3"/>
      <c r="BE1251" s="3"/>
      <c r="BF1251" s="3"/>
      <c r="BG1251" s="3"/>
      <c r="BH1251" s="3"/>
      <c r="BI1251" s="3"/>
      <c r="BJ1251" s="3"/>
      <c r="BK1251" s="3"/>
      <c r="BL1251" s="3"/>
      <c r="BM1251" s="3"/>
      <c r="BN1251" s="3"/>
      <c r="BO1251" s="3"/>
      <c r="BP1251" s="3"/>
      <c r="BQ1251" s="3"/>
      <c r="BR1251" s="3"/>
      <c r="BS1251" s="3"/>
      <c r="BT1251" s="3"/>
      <c r="BU1251" s="3"/>
      <c r="BV1251" s="3"/>
      <c r="BW1251" s="3"/>
      <c r="BX1251" s="3"/>
      <c r="BY1251" s="3"/>
      <c r="BZ1251" s="3"/>
      <c r="CA1251" s="3"/>
      <c r="CB1251" s="3"/>
      <c r="CC1251" s="3"/>
      <c r="CD1251" s="3"/>
      <c r="CE1251" s="3"/>
      <c r="CF1251" s="3"/>
      <c r="CG1251" s="3"/>
      <c r="CH1251" s="3"/>
      <c r="CI1251" s="3"/>
      <c r="CJ1251" s="3"/>
      <c r="CK1251" s="3"/>
      <c r="CL1251" s="3"/>
      <c r="CM1251" s="3"/>
      <c r="CN1251" s="3"/>
    </row>
    <row r="1252" spans="1:92" x14ac:dyDescent="0.3">
      <c r="A1252" s="13"/>
      <c r="B1252" s="3"/>
      <c r="C1252" s="3"/>
      <c r="D1252" s="3"/>
      <c r="E1252" s="3"/>
      <c r="F1252" s="3"/>
      <c r="G1252" s="3"/>
      <c r="H1252" s="3"/>
      <c r="I1252" s="3"/>
      <c r="J1252" s="1"/>
      <c r="K1252" s="3"/>
      <c r="L1252" s="3"/>
      <c r="M1252" s="3"/>
      <c r="N1252" s="3"/>
      <c r="O1252" s="3"/>
      <c r="P1252" s="3"/>
      <c r="Q1252" s="3"/>
      <c r="R1252" s="3"/>
      <c r="S1252" s="3"/>
      <c r="T1252" s="3"/>
      <c r="U1252" s="3"/>
      <c r="V1252" s="3"/>
      <c r="W1252" s="3"/>
      <c r="X1252" s="3"/>
      <c r="Y1252" s="3"/>
      <c r="Z1252" s="3"/>
      <c r="AA1252" s="3"/>
      <c r="AB1252" s="3"/>
      <c r="AC1252" s="3"/>
      <c r="AD1252" s="3"/>
      <c r="AE1252" s="3"/>
      <c r="AF1252" s="3"/>
      <c r="AG1252" s="3"/>
      <c r="AH1252" s="3"/>
      <c r="AI1252" s="3"/>
      <c r="AJ1252" s="3"/>
      <c r="AK1252" s="3"/>
      <c r="AL1252" s="3"/>
      <c r="AM1252" s="3"/>
      <c r="AN1252" s="3"/>
      <c r="AO1252" s="3"/>
      <c r="AP1252" s="3"/>
      <c r="AQ1252" s="3"/>
      <c r="AR1252" s="3"/>
      <c r="AS1252" s="3"/>
      <c r="AT1252" s="3"/>
      <c r="AU1252" s="3"/>
      <c r="AV1252" s="3"/>
      <c r="AW1252" s="3"/>
      <c r="AX1252" s="3"/>
      <c r="AY1252" s="3"/>
      <c r="AZ1252" s="3"/>
      <c r="BA1252" s="3"/>
      <c r="BB1252" s="3"/>
      <c r="BC1252" s="3"/>
      <c r="BD1252" s="3"/>
      <c r="BE1252" s="3"/>
      <c r="BF1252" s="3"/>
      <c r="BG1252" s="3"/>
      <c r="BH1252" s="3"/>
      <c r="BI1252" s="3"/>
      <c r="BJ1252" s="3"/>
      <c r="BK1252" s="3"/>
      <c r="BL1252" s="3"/>
      <c r="BM1252" s="3"/>
      <c r="BN1252" s="3"/>
      <c r="BO1252" s="3"/>
      <c r="BP1252" s="3"/>
      <c r="BQ1252" s="3"/>
      <c r="BR1252" s="3"/>
      <c r="BS1252" s="3"/>
      <c r="BT1252" s="3"/>
      <c r="BU1252" s="3"/>
      <c r="BV1252" s="3"/>
      <c r="BW1252" s="3"/>
      <c r="BX1252" s="3"/>
      <c r="BY1252" s="3"/>
      <c r="BZ1252" s="3"/>
      <c r="CA1252" s="3"/>
      <c r="CB1252" s="3"/>
      <c r="CC1252" s="3"/>
      <c r="CD1252" s="3"/>
      <c r="CE1252" s="3"/>
      <c r="CF1252" s="3"/>
      <c r="CG1252" s="3"/>
      <c r="CH1252" s="3"/>
      <c r="CI1252" s="3"/>
      <c r="CJ1252" s="3"/>
      <c r="CK1252" s="3"/>
      <c r="CL1252" s="3"/>
      <c r="CM1252" s="3"/>
      <c r="CN1252" s="3"/>
    </row>
    <row r="1253" spans="1:92" x14ac:dyDescent="0.3">
      <c r="A1253" s="13"/>
      <c r="B1253" s="3"/>
      <c r="C1253" s="3"/>
      <c r="D1253" s="3"/>
      <c r="E1253" s="3"/>
      <c r="F1253" s="3"/>
      <c r="G1253" s="3"/>
      <c r="H1253" s="3"/>
      <c r="I1253" s="3"/>
      <c r="J1253" s="1"/>
      <c r="K1253" s="3"/>
      <c r="L1253" s="3"/>
      <c r="M1253" s="3"/>
      <c r="N1253" s="3"/>
      <c r="O1253" s="3"/>
      <c r="P1253" s="3"/>
      <c r="Q1253" s="3"/>
      <c r="R1253" s="3"/>
      <c r="S1253" s="3"/>
      <c r="T1253" s="3"/>
      <c r="U1253" s="3"/>
      <c r="V1253" s="3"/>
      <c r="W1253" s="3"/>
      <c r="X1253" s="3"/>
      <c r="Y1253" s="3"/>
      <c r="Z1253" s="3"/>
      <c r="AA1253" s="3"/>
      <c r="AB1253" s="3"/>
      <c r="AC1253" s="3"/>
      <c r="AD1253" s="3"/>
      <c r="AE1253" s="3"/>
      <c r="AF1253" s="3"/>
      <c r="AG1253" s="3"/>
      <c r="AH1253" s="3"/>
      <c r="AI1253" s="3"/>
      <c r="AJ1253" s="3"/>
      <c r="AK1253" s="3"/>
      <c r="AL1253" s="3"/>
      <c r="AM1253" s="3"/>
      <c r="AN1253" s="3"/>
      <c r="AO1253" s="3"/>
      <c r="AP1253" s="3"/>
      <c r="AQ1253" s="3"/>
      <c r="AR1253" s="3"/>
      <c r="AS1253" s="3"/>
      <c r="AT1253" s="3"/>
      <c r="AU1253" s="3"/>
      <c r="AV1253" s="3"/>
      <c r="AW1253" s="3"/>
      <c r="AX1253" s="3"/>
      <c r="AY1253" s="3"/>
      <c r="AZ1253" s="3"/>
      <c r="BA1253" s="3"/>
      <c r="BB1253" s="3"/>
      <c r="BC1253" s="3"/>
      <c r="BD1253" s="3"/>
      <c r="BE1253" s="3"/>
      <c r="BF1253" s="3"/>
      <c r="BG1253" s="3"/>
      <c r="BH1253" s="3"/>
      <c r="BI1253" s="3"/>
      <c r="BJ1253" s="3"/>
      <c r="BK1253" s="3"/>
      <c r="BL1253" s="3"/>
      <c r="BM1253" s="3"/>
      <c r="BN1253" s="3"/>
      <c r="BO1253" s="3"/>
      <c r="BP1253" s="3"/>
      <c r="BQ1253" s="3"/>
      <c r="BR1253" s="3"/>
      <c r="BS1253" s="3"/>
      <c r="BT1253" s="3"/>
      <c r="BU1253" s="3"/>
      <c r="BV1253" s="3"/>
      <c r="BW1253" s="3"/>
      <c r="BX1253" s="3"/>
      <c r="BY1253" s="3"/>
      <c r="BZ1253" s="3"/>
      <c r="CA1253" s="3"/>
      <c r="CB1253" s="3"/>
      <c r="CC1253" s="3"/>
      <c r="CD1253" s="3"/>
      <c r="CE1253" s="3"/>
      <c r="CF1253" s="3"/>
      <c r="CG1253" s="3"/>
      <c r="CH1253" s="3"/>
      <c r="CI1253" s="3"/>
      <c r="CJ1253" s="3"/>
      <c r="CK1253" s="3"/>
      <c r="CL1253" s="3"/>
      <c r="CM1253" s="3"/>
      <c r="CN1253" s="3"/>
    </row>
    <row r="1254" spans="1:92" x14ac:dyDescent="0.3">
      <c r="A1254" s="13"/>
      <c r="B1254" s="3"/>
      <c r="C1254" s="3"/>
      <c r="D1254" s="3"/>
      <c r="E1254" s="3"/>
      <c r="F1254" s="3"/>
      <c r="G1254" s="3"/>
      <c r="H1254" s="3"/>
      <c r="I1254" s="3"/>
      <c r="J1254" s="1"/>
      <c r="K1254" s="3"/>
      <c r="L1254" s="3"/>
      <c r="M1254" s="3"/>
      <c r="N1254" s="3"/>
      <c r="O1254" s="3"/>
      <c r="P1254" s="3"/>
      <c r="Q1254" s="3"/>
      <c r="R1254" s="3"/>
      <c r="S1254" s="3"/>
      <c r="T1254" s="3"/>
      <c r="U1254" s="3"/>
      <c r="V1254" s="3"/>
      <c r="W1254" s="3"/>
      <c r="X1254" s="3"/>
      <c r="Y1254" s="3"/>
      <c r="Z1254" s="3"/>
      <c r="AA1254" s="3"/>
      <c r="AB1254" s="3"/>
      <c r="AC1254" s="3"/>
      <c r="AD1254" s="3"/>
      <c r="AE1254" s="3"/>
      <c r="AF1254" s="3"/>
      <c r="AG1254" s="3"/>
      <c r="AH1254" s="3"/>
      <c r="AI1254" s="3"/>
      <c r="AJ1254" s="3"/>
      <c r="AK1254" s="3"/>
      <c r="AL1254" s="3"/>
      <c r="AM1254" s="3"/>
      <c r="AN1254" s="3"/>
      <c r="AO1254" s="3"/>
      <c r="AP1254" s="3"/>
      <c r="AQ1254" s="3"/>
      <c r="AR1254" s="3"/>
      <c r="AS1254" s="3"/>
      <c r="AT1254" s="3"/>
      <c r="AU1254" s="3"/>
      <c r="AV1254" s="3"/>
      <c r="AW1254" s="3"/>
      <c r="AX1254" s="3"/>
      <c r="AY1254" s="3"/>
      <c r="AZ1254" s="3"/>
      <c r="BA1254" s="3"/>
      <c r="BB1254" s="3"/>
      <c r="BC1254" s="3"/>
      <c r="BD1254" s="3"/>
      <c r="BE1254" s="3"/>
      <c r="BF1254" s="3"/>
      <c r="BG1254" s="3"/>
      <c r="BH1254" s="3"/>
      <c r="BI1254" s="3"/>
      <c r="BJ1254" s="3"/>
      <c r="BK1254" s="3"/>
      <c r="BL1254" s="3"/>
      <c r="BM1254" s="3"/>
      <c r="BN1254" s="3"/>
      <c r="BO1254" s="3"/>
      <c r="BP1254" s="3"/>
      <c r="BQ1254" s="3"/>
      <c r="BR1254" s="3"/>
      <c r="BS1254" s="3"/>
      <c r="BT1254" s="3"/>
      <c r="BU1254" s="3"/>
      <c r="BV1254" s="3"/>
      <c r="BW1254" s="3"/>
      <c r="BX1254" s="3"/>
      <c r="BY1254" s="3"/>
      <c r="BZ1254" s="3"/>
      <c r="CA1254" s="3"/>
      <c r="CB1254" s="3"/>
      <c r="CC1254" s="3"/>
      <c r="CD1254" s="3"/>
      <c r="CE1254" s="3"/>
      <c r="CF1254" s="3"/>
      <c r="CG1254" s="3"/>
      <c r="CH1254" s="3"/>
      <c r="CI1254" s="3"/>
      <c r="CJ1254" s="3"/>
      <c r="CK1254" s="3"/>
      <c r="CL1254" s="3"/>
      <c r="CM1254" s="3"/>
      <c r="CN1254" s="3"/>
    </row>
    <row r="1255" spans="1:92" x14ac:dyDescent="0.3">
      <c r="A1255" s="13"/>
      <c r="B1255" s="3"/>
      <c r="C1255" s="3"/>
      <c r="D1255" s="3"/>
      <c r="E1255" s="3"/>
      <c r="F1255" s="3"/>
      <c r="G1255" s="3"/>
      <c r="H1255" s="3"/>
      <c r="I1255" s="3"/>
      <c r="J1255" s="1"/>
      <c r="K1255" s="3"/>
      <c r="L1255" s="3"/>
      <c r="M1255" s="3"/>
      <c r="N1255" s="3"/>
      <c r="O1255" s="3"/>
      <c r="P1255" s="3"/>
      <c r="Q1255" s="3"/>
      <c r="R1255" s="3"/>
      <c r="S1255" s="3"/>
      <c r="T1255" s="3"/>
      <c r="U1255" s="3"/>
      <c r="V1255" s="3"/>
      <c r="W1255" s="3"/>
      <c r="X1255" s="3"/>
      <c r="Y1255" s="3"/>
      <c r="Z1255" s="3"/>
      <c r="AA1255" s="3"/>
      <c r="AB1255" s="3"/>
      <c r="AC1255" s="3"/>
      <c r="AD1255" s="3"/>
      <c r="AE1255" s="3"/>
      <c r="AF1255" s="3"/>
      <c r="AG1255" s="3"/>
      <c r="AH1255" s="3"/>
      <c r="AI1255" s="3"/>
      <c r="AJ1255" s="3"/>
      <c r="AK1255" s="3"/>
      <c r="AL1255" s="3"/>
      <c r="AM1255" s="3"/>
      <c r="AN1255" s="3"/>
      <c r="AO1255" s="3"/>
      <c r="AP1255" s="3"/>
      <c r="AQ1255" s="3"/>
      <c r="AR1255" s="3"/>
      <c r="AS1255" s="3"/>
      <c r="AT1255" s="3"/>
      <c r="AU1255" s="3"/>
      <c r="AV1255" s="3"/>
      <c r="AW1255" s="3"/>
      <c r="AX1255" s="3"/>
      <c r="AY1255" s="3"/>
      <c r="AZ1255" s="3"/>
      <c r="BA1255" s="3"/>
      <c r="BB1255" s="3"/>
      <c r="BC1255" s="3"/>
      <c r="BD1255" s="3"/>
      <c r="BE1255" s="3"/>
      <c r="BF1255" s="3"/>
      <c r="BG1255" s="3"/>
      <c r="BH1255" s="3"/>
      <c r="BI1255" s="3"/>
      <c r="BJ1255" s="3"/>
      <c r="BK1255" s="3"/>
      <c r="BL1255" s="3"/>
      <c r="BM1255" s="3"/>
      <c r="BN1255" s="3"/>
      <c r="BO1255" s="3"/>
      <c r="BP1255" s="3"/>
      <c r="BQ1255" s="3"/>
      <c r="BR1255" s="3"/>
      <c r="BS1255" s="3"/>
      <c r="BT1255" s="3"/>
      <c r="BU1255" s="3"/>
      <c r="BV1255" s="3"/>
      <c r="BW1255" s="3"/>
      <c r="BX1255" s="3"/>
      <c r="BY1255" s="3"/>
      <c r="BZ1255" s="3"/>
      <c r="CA1255" s="3"/>
      <c r="CB1255" s="3"/>
      <c r="CC1255" s="3"/>
      <c r="CD1255" s="3"/>
      <c r="CE1255" s="3"/>
      <c r="CF1255" s="3"/>
      <c r="CG1255" s="3"/>
      <c r="CH1255" s="3"/>
      <c r="CI1255" s="3"/>
      <c r="CJ1255" s="3"/>
      <c r="CK1255" s="3"/>
      <c r="CL1255" s="3"/>
      <c r="CM1255" s="3"/>
      <c r="CN1255" s="3"/>
    </row>
    <row r="1256" spans="1:92" x14ac:dyDescent="0.3">
      <c r="A1256" s="13"/>
      <c r="B1256" s="3"/>
      <c r="C1256" s="3"/>
      <c r="D1256" s="3"/>
      <c r="E1256" s="3"/>
      <c r="F1256" s="3"/>
      <c r="G1256" s="3"/>
      <c r="H1256" s="3"/>
      <c r="I1256" s="3"/>
      <c r="J1256" s="1"/>
      <c r="K1256" s="3"/>
      <c r="L1256" s="3"/>
      <c r="M1256" s="3"/>
      <c r="N1256" s="3"/>
      <c r="O1256" s="3"/>
      <c r="P1256" s="3"/>
      <c r="Q1256" s="3"/>
      <c r="R1256" s="3"/>
      <c r="S1256" s="3"/>
      <c r="T1256" s="3"/>
      <c r="U1256" s="3"/>
      <c r="V1256" s="3"/>
      <c r="W1256" s="3"/>
      <c r="X1256" s="3"/>
      <c r="Y1256" s="3"/>
      <c r="Z1256" s="3"/>
      <c r="AA1256" s="3"/>
      <c r="AB1256" s="3"/>
      <c r="AC1256" s="3"/>
      <c r="AD1256" s="3"/>
      <c r="AE1256" s="3"/>
      <c r="AF1256" s="3"/>
      <c r="AG1256" s="3"/>
      <c r="AH1256" s="3"/>
      <c r="AI1256" s="3"/>
      <c r="AJ1256" s="3"/>
      <c r="AK1256" s="3"/>
      <c r="AL1256" s="3"/>
      <c r="AM1256" s="3"/>
      <c r="AN1256" s="3"/>
      <c r="AO1256" s="3"/>
      <c r="AP1256" s="3"/>
      <c r="AQ1256" s="3"/>
      <c r="AR1256" s="3"/>
      <c r="AS1256" s="3"/>
      <c r="AT1256" s="3"/>
      <c r="AU1256" s="3"/>
      <c r="AV1256" s="3"/>
      <c r="AW1256" s="3"/>
      <c r="AX1256" s="3"/>
      <c r="AY1256" s="3"/>
      <c r="AZ1256" s="3"/>
      <c r="BA1256" s="3"/>
      <c r="BB1256" s="3"/>
      <c r="BC1256" s="3"/>
      <c r="BD1256" s="3"/>
      <c r="BE1256" s="3"/>
      <c r="BF1256" s="3"/>
      <c r="BG1256" s="3"/>
      <c r="BH1256" s="3"/>
      <c r="BI1256" s="3"/>
      <c r="BJ1256" s="3"/>
      <c r="BK1256" s="3"/>
      <c r="BL1256" s="3"/>
      <c r="BM1256" s="3"/>
      <c r="BN1256" s="3"/>
      <c r="BO1256" s="3"/>
      <c r="BP1256" s="3"/>
      <c r="BQ1256" s="3"/>
      <c r="BR1256" s="3"/>
      <c r="BS1256" s="3"/>
      <c r="BT1256" s="3"/>
      <c r="BU1256" s="3"/>
      <c r="BV1256" s="3"/>
      <c r="BW1256" s="3"/>
      <c r="BX1256" s="3"/>
      <c r="BY1256" s="3"/>
      <c r="BZ1256" s="3"/>
      <c r="CA1256" s="3"/>
      <c r="CB1256" s="3"/>
      <c r="CC1256" s="3"/>
      <c r="CD1256" s="3"/>
      <c r="CE1256" s="3"/>
      <c r="CF1256" s="3"/>
      <c r="CG1256" s="3"/>
      <c r="CH1256" s="3"/>
      <c r="CI1256" s="3"/>
      <c r="CJ1256" s="3"/>
      <c r="CK1256" s="3"/>
      <c r="CL1256" s="3"/>
      <c r="CM1256" s="3"/>
      <c r="CN1256" s="3"/>
    </row>
    <row r="1257" spans="1:92" x14ac:dyDescent="0.3">
      <c r="A1257" s="13"/>
      <c r="B1257" s="3"/>
      <c r="C1257" s="3"/>
      <c r="D1257" s="3"/>
      <c r="E1257" s="3"/>
      <c r="F1257" s="3"/>
      <c r="G1257" s="3"/>
      <c r="H1257" s="3"/>
      <c r="I1257" s="3"/>
      <c r="J1257" s="1"/>
      <c r="K1257" s="3"/>
      <c r="L1257" s="3"/>
      <c r="M1257" s="3"/>
      <c r="N1257" s="3"/>
      <c r="O1257" s="3"/>
      <c r="P1257" s="3"/>
      <c r="Q1257" s="3"/>
      <c r="R1257" s="3"/>
      <c r="S1257" s="3"/>
      <c r="T1257" s="3"/>
      <c r="U1257" s="3"/>
      <c r="V1257" s="3"/>
      <c r="W1257" s="3"/>
      <c r="X1257" s="3"/>
      <c r="Y1257" s="3"/>
      <c r="Z1257" s="3"/>
      <c r="AA1257" s="3"/>
      <c r="AB1257" s="3"/>
      <c r="AC1257" s="3"/>
      <c r="AD1257" s="3"/>
      <c r="AE1257" s="3"/>
      <c r="AF1257" s="3"/>
      <c r="AG1257" s="3"/>
      <c r="AH1257" s="3"/>
      <c r="AI1257" s="3"/>
      <c r="AJ1257" s="3"/>
      <c r="AK1257" s="3"/>
      <c r="AL1257" s="3"/>
      <c r="AM1257" s="3"/>
      <c r="AN1257" s="3"/>
      <c r="AO1257" s="3"/>
      <c r="AP1257" s="3"/>
      <c r="AQ1257" s="3"/>
      <c r="AR1257" s="3"/>
      <c r="AS1257" s="3"/>
      <c r="AT1257" s="3"/>
      <c r="AU1257" s="3"/>
      <c r="AV1257" s="3"/>
      <c r="AW1257" s="3"/>
      <c r="AX1257" s="3"/>
      <c r="AY1257" s="3"/>
      <c r="AZ1257" s="3"/>
      <c r="BA1257" s="3"/>
      <c r="BB1257" s="3"/>
      <c r="BC1257" s="3"/>
      <c r="BD1257" s="3"/>
      <c r="BE1257" s="3"/>
      <c r="BF1257" s="3"/>
      <c r="BG1257" s="3"/>
      <c r="BH1257" s="3"/>
      <c r="BI1257" s="3"/>
      <c r="BJ1257" s="3"/>
      <c r="BK1257" s="3"/>
      <c r="BL1257" s="3"/>
      <c r="BM1257" s="3"/>
      <c r="BN1257" s="3"/>
      <c r="BO1257" s="3"/>
      <c r="BP1257" s="3"/>
      <c r="BQ1257" s="3"/>
      <c r="BR1257" s="3"/>
      <c r="BS1257" s="3"/>
      <c r="BT1257" s="3"/>
      <c r="BU1257" s="3"/>
      <c r="BV1257" s="3"/>
      <c r="BW1257" s="3"/>
      <c r="BX1257" s="3"/>
      <c r="BY1257" s="3"/>
      <c r="BZ1257" s="3"/>
      <c r="CA1257" s="3"/>
      <c r="CB1257" s="3"/>
      <c r="CC1257" s="3"/>
      <c r="CD1257" s="3"/>
      <c r="CE1257" s="3"/>
      <c r="CF1257" s="3"/>
      <c r="CG1257" s="3"/>
      <c r="CH1257" s="3"/>
      <c r="CI1257" s="3"/>
      <c r="CJ1257" s="3"/>
      <c r="CK1257" s="3"/>
      <c r="CL1257" s="3"/>
      <c r="CM1257" s="3"/>
      <c r="CN1257" s="3"/>
    </row>
    <row r="1258" spans="1:92" x14ac:dyDescent="0.3">
      <c r="A1258" s="13"/>
      <c r="B1258" s="3"/>
      <c r="C1258" s="3"/>
      <c r="D1258" s="3"/>
      <c r="E1258" s="3"/>
      <c r="F1258" s="3"/>
      <c r="G1258" s="3"/>
      <c r="H1258" s="3"/>
      <c r="I1258" s="3"/>
      <c r="J1258" s="1"/>
      <c r="K1258" s="3"/>
      <c r="L1258" s="3"/>
      <c r="M1258" s="3"/>
      <c r="N1258" s="3"/>
      <c r="O1258" s="3"/>
      <c r="P1258" s="3"/>
      <c r="Q1258" s="3"/>
      <c r="R1258" s="3"/>
      <c r="S1258" s="3"/>
      <c r="T1258" s="3"/>
      <c r="U1258" s="3"/>
      <c r="V1258" s="3"/>
      <c r="W1258" s="3"/>
      <c r="X1258" s="3"/>
      <c r="Y1258" s="3"/>
      <c r="Z1258" s="3"/>
      <c r="AA1258" s="3"/>
      <c r="AB1258" s="3"/>
      <c r="AC1258" s="3"/>
      <c r="AD1258" s="3"/>
      <c r="AE1258" s="3"/>
      <c r="AF1258" s="3"/>
      <c r="AG1258" s="3"/>
      <c r="AH1258" s="3"/>
      <c r="AI1258" s="3"/>
      <c r="AJ1258" s="3"/>
      <c r="AK1258" s="3"/>
      <c r="AL1258" s="3"/>
      <c r="AM1258" s="3"/>
      <c r="AN1258" s="3"/>
      <c r="AO1258" s="3"/>
      <c r="AP1258" s="3"/>
      <c r="AQ1258" s="3"/>
      <c r="AR1258" s="3"/>
      <c r="AS1258" s="3"/>
      <c r="AT1258" s="3"/>
      <c r="AU1258" s="3"/>
      <c r="AV1258" s="3"/>
      <c r="AW1258" s="3"/>
      <c r="AX1258" s="3"/>
      <c r="AY1258" s="3"/>
      <c r="AZ1258" s="3"/>
      <c r="BA1258" s="3"/>
      <c r="BB1258" s="3"/>
      <c r="BC1258" s="3"/>
      <c r="BD1258" s="3"/>
      <c r="BE1258" s="3"/>
      <c r="BF1258" s="3"/>
      <c r="BG1258" s="3"/>
      <c r="BH1258" s="3"/>
      <c r="BI1258" s="3"/>
      <c r="BJ1258" s="3"/>
      <c r="BK1258" s="3"/>
      <c r="BL1258" s="3"/>
      <c r="BM1258" s="3"/>
      <c r="BN1258" s="3"/>
      <c r="BO1258" s="3"/>
      <c r="BP1258" s="3"/>
      <c r="BQ1258" s="3"/>
      <c r="BR1258" s="3"/>
      <c r="BS1258" s="3"/>
      <c r="BT1258" s="3"/>
      <c r="BU1258" s="3"/>
      <c r="BV1258" s="3"/>
      <c r="BW1258" s="3"/>
      <c r="BX1258" s="3"/>
      <c r="BY1258" s="3"/>
      <c r="BZ1258" s="3"/>
      <c r="CA1258" s="3"/>
      <c r="CB1258" s="3"/>
      <c r="CC1258" s="3"/>
      <c r="CD1258" s="3"/>
      <c r="CE1258" s="3"/>
      <c r="CF1258" s="3"/>
      <c r="CG1258" s="3"/>
      <c r="CH1258" s="3"/>
      <c r="CI1258" s="3"/>
      <c r="CJ1258" s="3"/>
      <c r="CK1258" s="3"/>
      <c r="CL1258" s="3"/>
      <c r="CM1258" s="3"/>
      <c r="CN1258" s="3"/>
    </row>
    <row r="1259" spans="1:92" x14ac:dyDescent="0.3">
      <c r="A1259" s="13"/>
      <c r="B1259" s="3"/>
      <c r="C1259" s="3"/>
      <c r="D1259" s="3"/>
      <c r="E1259" s="3"/>
      <c r="F1259" s="3"/>
      <c r="G1259" s="3"/>
      <c r="H1259" s="3"/>
      <c r="I1259" s="3"/>
      <c r="J1259" s="1"/>
      <c r="K1259" s="3"/>
      <c r="L1259" s="3"/>
      <c r="M1259" s="3"/>
      <c r="N1259" s="3"/>
      <c r="O1259" s="3"/>
      <c r="P1259" s="3"/>
      <c r="Q1259" s="3"/>
      <c r="R1259" s="3"/>
      <c r="S1259" s="3"/>
      <c r="T1259" s="3"/>
      <c r="U1259" s="3"/>
      <c r="V1259" s="3"/>
      <c r="W1259" s="3"/>
      <c r="X1259" s="3"/>
      <c r="Y1259" s="3"/>
      <c r="Z1259" s="3"/>
      <c r="AA1259" s="3"/>
      <c r="AB1259" s="3"/>
      <c r="AC1259" s="3"/>
      <c r="AD1259" s="3"/>
      <c r="AE1259" s="3"/>
      <c r="AF1259" s="3"/>
      <c r="AG1259" s="3"/>
      <c r="AH1259" s="3"/>
      <c r="AI1259" s="3"/>
      <c r="AJ1259" s="3"/>
      <c r="AK1259" s="3"/>
      <c r="AL1259" s="3"/>
      <c r="AM1259" s="3"/>
      <c r="AN1259" s="3"/>
      <c r="AO1259" s="3"/>
      <c r="AP1259" s="3"/>
      <c r="AQ1259" s="3"/>
      <c r="AR1259" s="3"/>
      <c r="AS1259" s="3"/>
      <c r="AT1259" s="3"/>
      <c r="AU1259" s="3"/>
      <c r="AV1259" s="3"/>
      <c r="AW1259" s="3"/>
      <c r="AX1259" s="3"/>
      <c r="AY1259" s="3"/>
      <c r="AZ1259" s="3"/>
      <c r="BA1259" s="3"/>
      <c r="BB1259" s="3"/>
      <c r="BC1259" s="3"/>
      <c r="BD1259" s="3"/>
      <c r="BE1259" s="3"/>
      <c r="BF1259" s="3"/>
      <c r="BG1259" s="3"/>
      <c r="BH1259" s="3"/>
      <c r="BI1259" s="3"/>
      <c r="BJ1259" s="3"/>
      <c r="BK1259" s="3"/>
      <c r="BL1259" s="3"/>
      <c r="BM1259" s="3"/>
      <c r="BN1259" s="3"/>
      <c r="BO1259" s="3"/>
      <c r="BP1259" s="3"/>
      <c r="BQ1259" s="3"/>
      <c r="BR1259" s="3"/>
      <c r="BS1259" s="3"/>
      <c r="BT1259" s="3"/>
      <c r="BU1259" s="3"/>
      <c r="BV1259" s="3"/>
      <c r="BW1259" s="3"/>
      <c r="BX1259" s="3"/>
      <c r="BY1259" s="3"/>
      <c r="BZ1259" s="3"/>
      <c r="CA1259" s="3"/>
      <c r="CB1259" s="3"/>
      <c r="CC1259" s="3"/>
      <c r="CD1259" s="3"/>
      <c r="CE1259" s="3"/>
      <c r="CF1259" s="3"/>
      <c r="CG1259" s="3"/>
      <c r="CH1259" s="3"/>
      <c r="CI1259" s="3"/>
      <c r="CJ1259" s="3"/>
      <c r="CK1259" s="3"/>
      <c r="CL1259" s="3"/>
      <c r="CM1259" s="3"/>
      <c r="CN1259" s="3"/>
    </row>
    <row r="1260" spans="1:92" x14ac:dyDescent="0.3">
      <c r="A1260" s="13"/>
      <c r="B1260" s="3"/>
      <c r="C1260" s="3"/>
      <c r="D1260" s="3"/>
      <c r="E1260" s="3"/>
      <c r="F1260" s="3"/>
      <c r="G1260" s="3"/>
      <c r="H1260" s="3"/>
      <c r="I1260" s="3"/>
      <c r="J1260" s="1"/>
      <c r="K1260" s="3"/>
      <c r="L1260" s="3"/>
      <c r="M1260" s="3"/>
      <c r="N1260" s="3"/>
      <c r="O1260" s="3"/>
      <c r="P1260" s="3"/>
      <c r="Q1260" s="3"/>
      <c r="R1260" s="3"/>
      <c r="S1260" s="3"/>
      <c r="T1260" s="3"/>
      <c r="U1260" s="3"/>
      <c r="V1260" s="3"/>
      <c r="W1260" s="3"/>
      <c r="X1260" s="3"/>
      <c r="Y1260" s="3"/>
      <c r="Z1260" s="3"/>
      <c r="AA1260" s="3"/>
      <c r="AB1260" s="3"/>
      <c r="AC1260" s="3"/>
      <c r="AD1260" s="3"/>
      <c r="AE1260" s="3"/>
      <c r="AF1260" s="3"/>
      <c r="AG1260" s="3"/>
      <c r="AH1260" s="3"/>
      <c r="AI1260" s="3"/>
      <c r="AJ1260" s="3"/>
      <c r="AK1260" s="3"/>
      <c r="AL1260" s="3"/>
      <c r="AM1260" s="3"/>
      <c r="AN1260" s="3"/>
      <c r="AO1260" s="3"/>
      <c r="AP1260" s="3"/>
      <c r="AQ1260" s="3"/>
      <c r="AR1260" s="3"/>
      <c r="AS1260" s="3"/>
      <c r="AT1260" s="3"/>
      <c r="AU1260" s="3"/>
      <c r="AV1260" s="3"/>
      <c r="AW1260" s="3"/>
      <c r="AX1260" s="3"/>
      <c r="AY1260" s="3"/>
      <c r="AZ1260" s="3"/>
      <c r="BA1260" s="3"/>
      <c r="BB1260" s="3"/>
      <c r="BC1260" s="3"/>
      <c r="BD1260" s="3"/>
      <c r="BE1260" s="3"/>
      <c r="BF1260" s="3"/>
      <c r="BG1260" s="3"/>
      <c r="BH1260" s="3"/>
      <c r="BI1260" s="3"/>
      <c r="BJ1260" s="3"/>
      <c r="BK1260" s="3"/>
      <c r="BL1260" s="3"/>
      <c r="BM1260" s="3"/>
      <c r="BN1260" s="3"/>
      <c r="BO1260" s="3"/>
      <c r="BP1260" s="3"/>
      <c r="BQ1260" s="3"/>
      <c r="BR1260" s="3"/>
      <c r="BS1260" s="3"/>
      <c r="BT1260" s="3"/>
      <c r="BU1260" s="3"/>
      <c r="BV1260" s="3"/>
      <c r="BW1260" s="3"/>
      <c r="BX1260" s="3"/>
      <c r="BY1260" s="3"/>
      <c r="BZ1260" s="3"/>
      <c r="CA1260" s="3"/>
      <c r="CB1260" s="3"/>
      <c r="CC1260" s="3"/>
      <c r="CD1260" s="3"/>
      <c r="CE1260" s="3"/>
      <c r="CF1260" s="3"/>
      <c r="CG1260" s="3"/>
      <c r="CH1260" s="3"/>
      <c r="CI1260" s="3"/>
      <c r="CJ1260" s="3"/>
      <c r="CK1260" s="3"/>
      <c r="CL1260" s="3"/>
      <c r="CM1260" s="3"/>
      <c r="CN1260" s="3"/>
    </row>
    <row r="1261" spans="1:92" x14ac:dyDescent="0.3">
      <c r="A1261" s="13"/>
      <c r="B1261" s="3"/>
      <c r="C1261" s="3"/>
      <c r="D1261" s="3"/>
      <c r="E1261" s="3"/>
      <c r="F1261" s="3"/>
      <c r="G1261" s="3"/>
      <c r="H1261" s="3"/>
      <c r="I1261" s="3"/>
      <c r="J1261" s="1"/>
      <c r="K1261" s="3"/>
      <c r="L1261" s="3"/>
      <c r="M1261" s="3"/>
      <c r="N1261" s="3"/>
      <c r="O1261" s="3"/>
      <c r="P1261" s="3"/>
      <c r="Q1261" s="3"/>
      <c r="R1261" s="3"/>
      <c r="S1261" s="3"/>
      <c r="T1261" s="3"/>
      <c r="U1261" s="3"/>
      <c r="V1261" s="3"/>
      <c r="W1261" s="3"/>
      <c r="X1261" s="3"/>
      <c r="Y1261" s="3"/>
      <c r="Z1261" s="3"/>
      <c r="AA1261" s="3"/>
      <c r="AB1261" s="3"/>
      <c r="AC1261" s="3"/>
      <c r="AD1261" s="3"/>
      <c r="AE1261" s="3"/>
      <c r="AF1261" s="3"/>
      <c r="AG1261" s="3"/>
      <c r="AH1261" s="3"/>
      <c r="AI1261" s="3"/>
      <c r="AJ1261" s="3"/>
      <c r="AK1261" s="3"/>
      <c r="AL1261" s="3"/>
      <c r="AM1261" s="3"/>
      <c r="AN1261" s="3"/>
      <c r="AO1261" s="3"/>
      <c r="AP1261" s="3"/>
      <c r="AQ1261" s="3"/>
      <c r="AR1261" s="3"/>
      <c r="AS1261" s="3"/>
      <c r="AT1261" s="3"/>
      <c r="AU1261" s="3"/>
      <c r="AV1261" s="3"/>
      <c r="AW1261" s="3"/>
      <c r="AX1261" s="3"/>
      <c r="AY1261" s="3"/>
      <c r="AZ1261" s="3"/>
      <c r="BA1261" s="3"/>
      <c r="BB1261" s="3"/>
      <c r="BC1261" s="3"/>
      <c r="BD1261" s="3"/>
      <c r="BE1261" s="3"/>
      <c r="BF1261" s="3"/>
      <c r="BG1261" s="3"/>
      <c r="BH1261" s="3"/>
      <c r="BI1261" s="3"/>
      <c r="BJ1261" s="3"/>
      <c r="BK1261" s="3"/>
      <c r="BL1261" s="3"/>
      <c r="BM1261" s="3"/>
      <c r="BN1261" s="3"/>
      <c r="BO1261" s="3"/>
      <c r="BP1261" s="3"/>
      <c r="BQ1261" s="3"/>
      <c r="BR1261" s="3"/>
      <c r="BS1261" s="3"/>
      <c r="BT1261" s="3"/>
      <c r="BU1261" s="3"/>
      <c r="BV1261" s="3"/>
      <c r="BW1261" s="3"/>
      <c r="BX1261" s="3"/>
      <c r="BY1261" s="3"/>
      <c r="BZ1261" s="3"/>
      <c r="CA1261" s="3"/>
      <c r="CB1261" s="3"/>
      <c r="CC1261" s="3"/>
      <c r="CD1261" s="3"/>
      <c r="CE1261" s="3"/>
      <c r="CF1261" s="3"/>
      <c r="CG1261" s="3"/>
      <c r="CH1261" s="3"/>
      <c r="CI1261" s="3"/>
      <c r="CJ1261" s="3"/>
      <c r="CK1261" s="3"/>
      <c r="CL1261" s="3"/>
      <c r="CM1261" s="3"/>
      <c r="CN1261" s="3"/>
    </row>
    <row r="1262" spans="1:92" x14ac:dyDescent="0.3">
      <c r="A1262" s="13"/>
      <c r="B1262" s="3"/>
      <c r="C1262" s="3"/>
      <c r="D1262" s="3"/>
      <c r="E1262" s="3"/>
      <c r="F1262" s="3"/>
      <c r="G1262" s="3"/>
      <c r="H1262" s="3"/>
      <c r="I1262" s="3"/>
      <c r="J1262" s="1"/>
      <c r="K1262" s="3"/>
      <c r="L1262" s="3"/>
      <c r="M1262" s="3"/>
      <c r="N1262" s="3"/>
      <c r="O1262" s="3"/>
      <c r="P1262" s="3"/>
      <c r="Q1262" s="3"/>
      <c r="R1262" s="3"/>
      <c r="S1262" s="3"/>
      <c r="T1262" s="3"/>
      <c r="U1262" s="3"/>
      <c r="V1262" s="3"/>
      <c r="W1262" s="3"/>
      <c r="X1262" s="3"/>
      <c r="Y1262" s="3"/>
      <c r="Z1262" s="3"/>
      <c r="AA1262" s="3"/>
      <c r="AB1262" s="3"/>
      <c r="AC1262" s="3"/>
      <c r="AD1262" s="3"/>
      <c r="AE1262" s="3"/>
      <c r="AF1262" s="3"/>
      <c r="AG1262" s="3"/>
      <c r="AH1262" s="3"/>
      <c r="AI1262" s="3"/>
      <c r="AJ1262" s="3"/>
      <c r="AK1262" s="3"/>
      <c r="AL1262" s="3"/>
      <c r="AM1262" s="3"/>
      <c r="AN1262" s="3"/>
      <c r="AO1262" s="3"/>
      <c r="AP1262" s="3"/>
      <c r="AQ1262" s="3"/>
      <c r="AR1262" s="3"/>
      <c r="AS1262" s="3"/>
      <c r="AT1262" s="3"/>
      <c r="AU1262" s="3"/>
      <c r="AV1262" s="3"/>
      <c r="AW1262" s="3"/>
      <c r="AX1262" s="3"/>
      <c r="AY1262" s="3"/>
      <c r="AZ1262" s="3"/>
      <c r="BA1262" s="3"/>
      <c r="BB1262" s="3"/>
      <c r="BC1262" s="3"/>
      <c r="BD1262" s="3"/>
      <c r="BE1262" s="3"/>
      <c r="BF1262" s="3"/>
      <c r="BG1262" s="3"/>
      <c r="BH1262" s="3"/>
      <c r="BI1262" s="3"/>
      <c r="BJ1262" s="3"/>
      <c r="BK1262" s="3"/>
      <c r="BL1262" s="3"/>
      <c r="BM1262" s="3"/>
      <c r="BN1262" s="3"/>
      <c r="BO1262" s="3"/>
      <c r="BP1262" s="3"/>
      <c r="BQ1262" s="3"/>
      <c r="BR1262" s="3"/>
      <c r="BS1262" s="3"/>
      <c r="BT1262" s="3"/>
      <c r="BU1262" s="3"/>
      <c r="BV1262" s="3"/>
      <c r="BW1262" s="3"/>
      <c r="BX1262" s="3"/>
      <c r="BY1262" s="3"/>
      <c r="BZ1262" s="3"/>
      <c r="CA1262" s="3"/>
      <c r="CB1262" s="3"/>
      <c r="CC1262" s="3"/>
      <c r="CD1262" s="3"/>
      <c r="CE1262" s="3"/>
      <c r="CF1262" s="3"/>
      <c r="CG1262" s="3"/>
      <c r="CH1262" s="3"/>
      <c r="CI1262" s="3"/>
      <c r="CJ1262" s="3"/>
      <c r="CK1262" s="3"/>
      <c r="CL1262" s="3"/>
      <c r="CM1262" s="3"/>
      <c r="CN1262" s="3"/>
    </row>
    <row r="1263" spans="1:92" x14ac:dyDescent="0.3">
      <c r="A1263" s="13"/>
      <c r="B1263" s="3"/>
      <c r="C1263" s="3"/>
      <c r="D1263" s="3"/>
      <c r="E1263" s="3"/>
      <c r="F1263" s="3"/>
      <c r="G1263" s="3"/>
      <c r="H1263" s="3"/>
      <c r="I1263" s="3"/>
      <c r="J1263" s="1"/>
      <c r="K1263" s="3"/>
      <c r="L1263" s="3"/>
      <c r="M1263" s="3"/>
      <c r="N1263" s="3"/>
      <c r="O1263" s="3"/>
      <c r="P1263" s="3"/>
      <c r="Q1263" s="3"/>
      <c r="R1263" s="3"/>
      <c r="S1263" s="3"/>
      <c r="T1263" s="3"/>
      <c r="U1263" s="3"/>
      <c r="V1263" s="3"/>
      <c r="W1263" s="3"/>
      <c r="X1263" s="3"/>
      <c r="Y1263" s="3"/>
      <c r="Z1263" s="3"/>
      <c r="AA1263" s="3"/>
      <c r="AB1263" s="3"/>
      <c r="AC1263" s="3"/>
      <c r="AD1263" s="3"/>
      <c r="AE1263" s="3"/>
      <c r="AF1263" s="3"/>
      <c r="AG1263" s="3"/>
      <c r="AH1263" s="3"/>
      <c r="AI1263" s="3"/>
      <c r="AJ1263" s="3"/>
      <c r="AK1263" s="3"/>
      <c r="AL1263" s="3"/>
      <c r="AM1263" s="3"/>
      <c r="AN1263" s="3"/>
      <c r="AO1263" s="3"/>
      <c r="AP1263" s="3"/>
      <c r="AQ1263" s="3"/>
      <c r="AR1263" s="3"/>
      <c r="AS1263" s="3"/>
      <c r="AT1263" s="3"/>
      <c r="AU1263" s="3"/>
      <c r="AV1263" s="3"/>
      <c r="AW1263" s="3"/>
      <c r="AX1263" s="3"/>
      <c r="AY1263" s="3"/>
      <c r="AZ1263" s="3"/>
      <c r="BA1263" s="3"/>
      <c r="BB1263" s="3"/>
      <c r="BC1263" s="3"/>
      <c r="BD1263" s="3"/>
      <c r="BE1263" s="3"/>
      <c r="BF1263" s="3"/>
      <c r="BG1263" s="3"/>
      <c r="BH1263" s="3"/>
      <c r="BI1263" s="3"/>
      <c r="BJ1263" s="3"/>
      <c r="BK1263" s="3"/>
      <c r="BL1263" s="3"/>
      <c r="BM1263" s="3"/>
      <c r="BN1263" s="3"/>
      <c r="BO1263" s="3"/>
      <c r="BP1263" s="3"/>
      <c r="BQ1263" s="3"/>
      <c r="BR1263" s="3"/>
      <c r="BS1263" s="3"/>
      <c r="BT1263" s="3"/>
      <c r="BU1263" s="3"/>
      <c r="BV1263" s="3"/>
      <c r="BW1263" s="3"/>
      <c r="BX1263" s="3"/>
      <c r="BY1263" s="3"/>
      <c r="BZ1263" s="3"/>
      <c r="CA1263" s="3"/>
      <c r="CB1263" s="3"/>
      <c r="CC1263" s="3"/>
      <c r="CD1263" s="3"/>
      <c r="CE1263" s="3"/>
      <c r="CF1263" s="3"/>
      <c r="CG1263" s="3"/>
      <c r="CH1263" s="3"/>
      <c r="CI1263" s="3"/>
      <c r="CJ1263" s="3"/>
      <c r="CK1263" s="3"/>
      <c r="CL1263" s="3"/>
      <c r="CM1263" s="3"/>
      <c r="CN1263" s="3"/>
    </row>
    <row r="1264" spans="1:92" x14ac:dyDescent="0.3">
      <c r="A1264" s="13"/>
      <c r="B1264" s="3"/>
      <c r="C1264" s="3"/>
      <c r="D1264" s="3"/>
      <c r="E1264" s="3"/>
      <c r="F1264" s="3"/>
      <c r="G1264" s="3"/>
      <c r="H1264" s="3"/>
      <c r="I1264" s="3"/>
      <c r="J1264" s="1"/>
      <c r="K1264" s="3"/>
      <c r="L1264" s="3"/>
      <c r="M1264" s="3"/>
      <c r="N1264" s="3"/>
      <c r="O1264" s="3"/>
      <c r="P1264" s="3"/>
      <c r="Q1264" s="3"/>
      <c r="R1264" s="3"/>
      <c r="S1264" s="3"/>
      <c r="T1264" s="3"/>
      <c r="U1264" s="3"/>
      <c r="V1264" s="3"/>
      <c r="W1264" s="3"/>
      <c r="X1264" s="3"/>
      <c r="Y1264" s="3"/>
      <c r="Z1264" s="3"/>
      <c r="AA1264" s="3"/>
      <c r="AB1264" s="3"/>
      <c r="AC1264" s="3"/>
      <c r="AD1264" s="3"/>
      <c r="AE1264" s="3"/>
      <c r="AF1264" s="3"/>
      <c r="AG1264" s="3"/>
      <c r="AH1264" s="3"/>
      <c r="AI1264" s="3"/>
      <c r="AJ1264" s="3"/>
      <c r="AK1264" s="3"/>
      <c r="AL1264" s="3"/>
      <c r="AM1264" s="3"/>
      <c r="AN1264" s="3"/>
      <c r="AO1264" s="3"/>
      <c r="AP1264" s="3"/>
      <c r="AQ1264" s="3"/>
      <c r="AR1264" s="3"/>
      <c r="AS1264" s="3"/>
      <c r="AT1264" s="3"/>
      <c r="AU1264" s="3"/>
      <c r="AV1264" s="3"/>
      <c r="AW1264" s="3"/>
      <c r="AX1264" s="3"/>
      <c r="AY1264" s="3"/>
      <c r="AZ1264" s="3"/>
      <c r="BA1264" s="3"/>
      <c r="BB1264" s="3"/>
      <c r="BC1264" s="3"/>
      <c r="BD1264" s="3"/>
      <c r="BE1264" s="3"/>
      <c r="BF1264" s="3"/>
      <c r="BG1264" s="3"/>
      <c r="BH1264" s="3"/>
      <c r="BI1264" s="3"/>
      <c r="BJ1264" s="3"/>
      <c r="BK1264" s="3"/>
      <c r="BL1264" s="3"/>
      <c r="BM1264" s="3"/>
      <c r="BN1264" s="3"/>
      <c r="BO1264" s="3"/>
      <c r="BP1264" s="3"/>
      <c r="BQ1264" s="3"/>
      <c r="BR1264" s="3"/>
      <c r="BS1264" s="3"/>
      <c r="BT1264" s="3"/>
      <c r="BU1264" s="3"/>
      <c r="BV1264" s="3"/>
      <c r="BW1264" s="3"/>
      <c r="BX1264" s="3"/>
      <c r="BY1264" s="3"/>
      <c r="BZ1264" s="3"/>
      <c r="CA1264" s="3"/>
      <c r="CB1264" s="3"/>
      <c r="CC1264" s="3"/>
      <c r="CD1264" s="3"/>
      <c r="CE1264" s="3"/>
      <c r="CF1264" s="3"/>
      <c r="CG1264" s="3"/>
      <c r="CH1264" s="3"/>
      <c r="CI1264" s="3"/>
      <c r="CJ1264" s="3"/>
      <c r="CK1264" s="3"/>
      <c r="CL1264" s="3"/>
      <c r="CM1264" s="3"/>
      <c r="CN1264" s="3"/>
    </row>
    <row r="1265" spans="1:92" x14ac:dyDescent="0.3">
      <c r="A1265" s="13"/>
      <c r="B1265" s="3"/>
      <c r="C1265" s="3"/>
      <c r="D1265" s="3"/>
      <c r="E1265" s="3"/>
      <c r="F1265" s="3"/>
      <c r="G1265" s="3"/>
      <c r="H1265" s="3"/>
      <c r="I1265" s="3"/>
      <c r="J1265" s="1"/>
      <c r="K1265" s="3"/>
      <c r="L1265" s="3"/>
      <c r="M1265" s="3"/>
      <c r="N1265" s="3"/>
      <c r="O1265" s="3"/>
      <c r="P1265" s="3"/>
      <c r="Q1265" s="3"/>
      <c r="R1265" s="3"/>
      <c r="S1265" s="3"/>
      <c r="T1265" s="3"/>
      <c r="U1265" s="3"/>
      <c r="V1265" s="3"/>
      <c r="W1265" s="3"/>
      <c r="X1265" s="3"/>
      <c r="Y1265" s="3"/>
      <c r="Z1265" s="3"/>
      <c r="AA1265" s="3"/>
      <c r="AB1265" s="3"/>
      <c r="AC1265" s="3"/>
      <c r="AD1265" s="3"/>
      <c r="AE1265" s="3"/>
      <c r="AF1265" s="3"/>
      <c r="AG1265" s="3"/>
      <c r="AH1265" s="3"/>
      <c r="AI1265" s="3"/>
      <c r="AJ1265" s="3"/>
      <c r="AK1265" s="3"/>
      <c r="AL1265" s="3"/>
      <c r="AM1265" s="3"/>
      <c r="AN1265" s="3"/>
      <c r="AO1265" s="3"/>
      <c r="AP1265" s="3"/>
      <c r="AQ1265" s="3"/>
      <c r="AR1265" s="3"/>
      <c r="AS1265" s="3"/>
      <c r="AT1265" s="3"/>
      <c r="AU1265" s="3"/>
      <c r="AV1265" s="3"/>
      <c r="AW1265" s="3"/>
      <c r="AX1265" s="3"/>
      <c r="AY1265" s="3"/>
      <c r="AZ1265" s="3"/>
      <c r="BA1265" s="3"/>
      <c r="BB1265" s="3"/>
      <c r="BC1265" s="3"/>
      <c r="BD1265" s="3"/>
      <c r="BE1265" s="3"/>
      <c r="BF1265" s="3"/>
      <c r="BG1265" s="3"/>
      <c r="BH1265" s="3"/>
      <c r="BI1265" s="3"/>
      <c r="BJ1265" s="3"/>
      <c r="BK1265" s="3"/>
      <c r="BL1265" s="3"/>
      <c r="BM1265" s="3"/>
      <c r="BN1265" s="3"/>
      <c r="BO1265" s="3"/>
      <c r="BP1265" s="3"/>
      <c r="BQ1265" s="3"/>
      <c r="BR1265" s="3"/>
      <c r="BS1265" s="3"/>
      <c r="BT1265" s="3"/>
      <c r="BU1265" s="3"/>
      <c r="BV1265" s="3"/>
      <c r="BW1265" s="3"/>
      <c r="BX1265" s="3"/>
      <c r="BY1265" s="3"/>
      <c r="BZ1265" s="3"/>
      <c r="CA1265" s="3"/>
      <c r="CB1265" s="3"/>
      <c r="CC1265" s="3"/>
      <c r="CD1265" s="3"/>
      <c r="CE1265" s="3"/>
      <c r="CF1265" s="3"/>
      <c r="CG1265" s="3"/>
      <c r="CH1265" s="3"/>
      <c r="CI1265" s="3"/>
      <c r="CJ1265" s="3"/>
      <c r="CK1265" s="3"/>
      <c r="CL1265" s="3"/>
      <c r="CM1265" s="3"/>
      <c r="CN1265" s="3"/>
    </row>
    <row r="1266" spans="1:92" x14ac:dyDescent="0.3">
      <c r="A1266" s="13"/>
      <c r="B1266" s="3"/>
      <c r="C1266" s="3"/>
      <c r="D1266" s="3"/>
      <c r="E1266" s="3"/>
      <c r="F1266" s="3"/>
      <c r="G1266" s="3"/>
      <c r="H1266" s="3"/>
      <c r="I1266" s="3"/>
      <c r="J1266" s="1"/>
      <c r="K1266" s="3"/>
      <c r="L1266" s="3"/>
      <c r="M1266" s="3"/>
      <c r="N1266" s="3"/>
      <c r="O1266" s="3"/>
      <c r="P1266" s="3"/>
      <c r="Q1266" s="3"/>
      <c r="R1266" s="3"/>
      <c r="S1266" s="3"/>
      <c r="T1266" s="3"/>
      <c r="U1266" s="3"/>
      <c r="V1266" s="3"/>
      <c r="W1266" s="3"/>
      <c r="X1266" s="3"/>
      <c r="Y1266" s="3"/>
      <c r="Z1266" s="3"/>
      <c r="AA1266" s="3"/>
      <c r="AB1266" s="3"/>
      <c r="AC1266" s="3"/>
      <c r="AD1266" s="3"/>
      <c r="AE1266" s="3"/>
      <c r="AF1266" s="3"/>
      <c r="AG1266" s="3"/>
      <c r="AH1266" s="3"/>
      <c r="AI1266" s="3"/>
      <c r="AJ1266" s="3"/>
      <c r="AK1266" s="3"/>
      <c r="AL1266" s="3"/>
      <c r="AM1266" s="3"/>
      <c r="AN1266" s="3"/>
      <c r="AO1266" s="3"/>
      <c r="AP1266" s="3"/>
      <c r="AQ1266" s="3"/>
      <c r="AR1266" s="3"/>
      <c r="AS1266" s="3"/>
      <c r="AT1266" s="3"/>
      <c r="AU1266" s="3"/>
      <c r="AV1266" s="3"/>
      <c r="AW1266" s="3"/>
      <c r="AX1266" s="3"/>
      <c r="AY1266" s="3"/>
      <c r="AZ1266" s="3"/>
      <c r="BA1266" s="3"/>
      <c r="BB1266" s="3"/>
      <c r="BC1266" s="3"/>
      <c r="BD1266" s="3"/>
      <c r="BE1266" s="3"/>
      <c r="BF1266" s="3"/>
      <c r="BG1266" s="3"/>
      <c r="BH1266" s="3"/>
      <c r="BI1266" s="3"/>
      <c r="BJ1266" s="3"/>
      <c r="BK1266" s="3"/>
      <c r="BL1266" s="3"/>
      <c r="BM1266" s="3"/>
      <c r="BN1266" s="3"/>
      <c r="BO1266" s="3"/>
      <c r="BP1266" s="3"/>
      <c r="BQ1266" s="3"/>
      <c r="BR1266" s="3"/>
      <c r="BS1266" s="3"/>
      <c r="BT1266" s="3"/>
      <c r="BU1266" s="3"/>
      <c r="BV1266" s="3"/>
      <c r="BW1266" s="3"/>
      <c r="BX1266" s="3"/>
      <c r="BY1266" s="3"/>
      <c r="BZ1266" s="3"/>
      <c r="CA1266" s="3"/>
      <c r="CB1266" s="3"/>
      <c r="CC1266" s="3"/>
      <c r="CD1266" s="3"/>
      <c r="CE1266" s="3"/>
      <c r="CF1266" s="3"/>
      <c r="CG1266" s="3"/>
      <c r="CH1266" s="3"/>
      <c r="CI1266" s="3"/>
      <c r="CJ1266" s="3"/>
      <c r="CK1266" s="3"/>
      <c r="CL1266" s="3"/>
      <c r="CM1266" s="3"/>
      <c r="CN1266" s="3"/>
    </row>
    <row r="1267" spans="1:92" x14ac:dyDescent="0.3">
      <c r="A1267" s="13"/>
      <c r="B1267" s="3"/>
      <c r="C1267" s="3"/>
      <c r="D1267" s="3"/>
      <c r="E1267" s="3"/>
      <c r="F1267" s="3"/>
      <c r="G1267" s="3"/>
      <c r="H1267" s="3"/>
      <c r="I1267" s="3"/>
      <c r="J1267" s="1"/>
      <c r="K1267" s="3"/>
      <c r="L1267" s="3"/>
      <c r="M1267" s="3"/>
      <c r="N1267" s="3"/>
      <c r="O1267" s="3"/>
      <c r="P1267" s="3"/>
      <c r="Q1267" s="3"/>
      <c r="R1267" s="3"/>
      <c r="S1267" s="3"/>
      <c r="T1267" s="3"/>
      <c r="U1267" s="3"/>
      <c r="V1267" s="3"/>
      <c r="W1267" s="3"/>
      <c r="X1267" s="3"/>
      <c r="Y1267" s="3"/>
      <c r="Z1267" s="3"/>
      <c r="AA1267" s="3"/>
      <c r="AB1267" s="3"/>
      <c r="AC1267" s="3"/>
      <c r="AD1267" s="3"/>
      <c r="AE1267" s="3"/>
      <c r="AF1267" s="3"/>
      <c r="AG1267" s="3"/>
      <c r="AH1267" s="3"/>
      <c r="AI1267" s="3"/>
      <c r="AJ1267" s="3"/>
      <c r="AK1267" s="3"/>
      <c r="AL1267" s="3"/>
      <c r="AM1267" s="3"/>
      <c r="AN1267" s="3"/>
      <c r="AO1267" s="3"/>
      <c r="AP1267" s="3"/>
      <c r="AQ1267" s="3"/>
      <c r="AR1267" s="3"/>
      <c r="AS1267" s="3"/>
      <c r="AT1267" s="3"/>
      <c r="AU1267" s="3"/>
      <c r="AV1267" s="3"/>
      <c r="AW1267" s="3"/>
      <c r="AX1267" s="3"/>
      <c r="AY1267" s="3"/>
      <c r="AZ1267" s="3"/>
      <c r="BA1267" s="3"/>
      <c r="BB1267" s="3"/>
      <c r="BC1267" s="3"/>
      <c r="BD1267" s="3"/>
      <c r="BE1267" s="3"/>
      <c r="BF1267" s="3"/>
      <c r="BG1267" s="3"/>
      <c r="BH1267" s="3"/>
      <c r="BI1267" s="3"/>
      <c r="BJ1267" s="3"/>
      <c r="BK1267" s="3"/>
      <c r="BL1267" s="3"/>
      <c r="BM1267" s="3"/>
      <c r="BN1267" s="3"/>
      <c r="BO1267" s="3"/>
      <c r="BP1267" s="3"/>
      <c r="BQ1267" s="3"/>
      <c r="BR1267" s="3"/>
      <c r="BS1267" s="3"/>
      <c r="BT1267" s="3"/>
      <c r="BU1267" s="3"/>
      <c r="BV1267" s="3"/>
      <c r="BW1267" s="3"/>
      <c r="BX1267" s="3"/>
      <c r="BY1267" s="3"/>
      <c r="BZ1267" s="3"/>
      <c r="CA1267" s="3"/>
      <c r="CB1267" s="3"/>
      <c r="CC1267" s="3"/>
      <c r="CD1267" s="3"/>
      <c r="CE1267" s="3"/>
      <c r="CF1267" s="3"/>
      <c r="CG1267" s="3"/>
      <c r="CH1267" s="3"/>
      <c r="CI1267" s="3"/>
      <c r="CJ1267" s="3"/>
      <c r="CK1267" s="3"/>
      <c r="CL1267" s="3"/>
      <c r="CM1267" s="3"/>
      <c r="CN1267" s="3"/>
    </row>
    <row r="1268" spans="1:92" x14ac:dyDescent="0.3">
      <c r="A1268" s="13"/>
      <c r="B1268" s="3"/>
      <c r="C1268" s="3"/>
      <c r="D1268" s="3"/>
      <c r="E1268" s="3"/>
      <c r="F1268" s="3"/>
      <c r="G1268" s="3"/>
      <c r="H1268" s="3"/>
      <c r="I1268" s="3"/>
      <c r="J1268" s="1"/>
      <c r="K1268" s="3"/>
      <c r="L1268" s="3"/>
      <c r="M1268" s="3"/>
      <c r="N1268" s="3"/>
      <c r="O1268" s="3"/>
      <c r="P1268" s="3"/>
      <c r="Q1268" s="3"/>
      <c r="R1268" s="3"/>
      <c r="S1268" s="3"/>
      <c r="T1268" s="3"/>
      <c r="U1268" s="3"/>
      <c r="V1268" s="3"/>
      <c r="W1268" s="3"/>
      <c r="X1268" s="3"/>
      <c r="Y1268" s="3"/>
      <c r="Z1268" s="3"/>
      <c r="AA1268" s="3"/>
      <c r="AB1268" s="3"/>
      <c r="AC1268" s="3"/>
      <c r="AD1268" s="3"/>
      <c r="AE1268" s="3"/>
      <c r="AF1268" s="3"/>
      <c r="AG1268" s="3"/>
      <c r="AH1268" s="3"/>
      <c r="AI1268" s="3"/>
      <c r="AJ1268" s="3"/>
      <c r="AK1268" s="3"/>
      <c r="AL1268" s="3"/>
      <c r="AM1268" s="3"/>
      <c r="AN1268" s="3"/>
      <c r="AO1268" s="3"/>
      <c r="AP1268" s="3"/>
      <c r="AQ1268" s="3"/>
      <c r="AR1268" s="3"/>
      <c r="AS1268" s="3"/>
      <c r="AT1268" s="3"/>
      <c r="AU1268" s="3"/>
      <c r="AV1268" s="3"/>
      <c r="AW1268" s="3"/>
      <c r="AX1268" s="3"/>
      <c r="AY1268" s="3"/>
      <c r="AZ1268" s="3"/>
      <c r="BA1268" s="3"/>
      <c r="BB1268" s="3"/>
      <c r="BC1268" s="3"/>
      <c r="BD1268" s="3"/>
      <c r="BE1268" s="3"/>
      <c r="BF1268" s="3"/>
      <c r="BG1268" s="3"/>
      <c r="BH1268" s="3"/>
      <c r="BI1268" s="3"/>
      <c r="BJ1268" s="3"/>
      <c r="BK1268" s="3"/>
      <c r="BL1268" s="3"/>
      <c r="BM1268" s="3"/>
      <c r="BN1268" s="3"/>
      <c r="BO1268" s="3"/>
      <c r="BP1268" s="3"/>
      <c r="BQ1268" s="3"/>
      <c r="BR1268" s="3"/>
      <c r="BS1268" s="3"/>
      <c r="BT1268" s="3"/>
      <c r="BU1268" s="3"/>
      <c r="BV1268" s="3"/>
      <c r="BW1268" s="3"/>
      <c r="BX1268" s="3"/>
      <c r="BY1268" s="3"/>
      <c r="BZ1268" s="3"/>
      <c r="CA1268" s="3"/>
      <c r="CB1268" s="3"/>
      <c r="CC1268" s="3"/>
      <c r="CD1268" s="3"/>
      <c r="CE1268" s="3"/>
      <c r="CF1268" s="3"/>
      <c r="CG1268" s="3"/>
      <c r="CH1268" s="3"/>
      <c r="CI1268" s="3"/>
      <c r="CJ1268" s="3"/>
      <c r="CK1268" s="3"/>
      <c r="CL1268" s="3"/>
      <c r="CM1268" s="3"/>
      <c r="CN1268" s="3"/>
    </row>
    <row r="1269" spans="1:92" x14ac:dyDescent="0.3">
      <c r="A1269" s="13"/>
      <c r="B1269" s="3"/>
      <c r="C1269" s="3"/>
      <c r="D1269" s="3"/>
      <c r="E1269" s="3"/>
      <c r="F1269" s="3"/>
      <c r="G1269" s="3"/>
      <c r="H1269" s="3"/>
      <c r="I1269" s="3"/>
      <c r="J1269" s="1"/>
      <c r="K1269" s="3"/>
      <c r="L1269" s="3"/>
      <c r="M1269" s="3"/>
      <c r="N1269" s="3"/>
      <c r="O1269" s="3"/>
      <c r="P1269" s="3"/>
      <c r="Q1269" s="3"/>
      <c r="R1269" s="3"/>
      <c r="S1269" s="3"/>
      <c r="T1269" s="3"/>
      <c r="U1269" s="3"/>
      <c r="V1269" s="3"/>
      <c r="W1269" s="3"/>
      <c r="X1269" s="3"/>
      <c r="Y1269" s="3"/>
      <c r="Z1269" s="3"/>
      <c r="AA1269" s="3"/>
      <c r="AB1269" s="3"/>
      <c r="AC1269" s="3"/>
      <c r="AD1269" s="3"/>
      <c r="AE1269" s="3"/>
      <c r="AF1269" s="3"/>
      <c r="AG1269" s="3"/>
      <c r="AH1269" s="3"/>
      <c r="AI1269" s="3"/>
      <c r="AJ1269" s="3"/>
      <c r="AK1269" s="3"/>
      <c r="AL1269" s="3"/>
      <c r="AM1269" s="3"/>
      <c r="AN1269" s="3"/>
      <c r="AO1269" s="3"/>
      <c r="AP1269" s="3"/>
      <c r="AQ1269" s="3"/>
      <c r="AR1269" s="3"/>
      <c r="AS1269" s="3"/>
      <c r="AT1269" s="3"/>
      <c r="AU1269" s="3"/>
      <c r="AV1269" s="3"/>
      <c r="AW1269" s="3"/>
      <c r="AX1269" s="3"/>
      <c r="AY1269" s="3"/>
      <c r="AZ1269" s="3"/>
      <c r="BA1269" s="3"/>
      <c r="BB1269" s="3"/>
      <c r="BC1269" s="3"/>
      <c r="BD1269" s="3"/>
      <c r="BE1269" s="3"/>
      <c r="BF1269" s="3"/>
      <c r="BG1269" s="3"/>
      <c r="BH1269" s="3"/>
      <c r="BI1269" s="3"/>
      <c r="BJ1269" s="3"/>
      <c r="BK1269" s="3"/>
      <c r="BL1269" s="3"/>
      <c r="BM1269" s="3"/>
      <c r="BN1269" s="3"/>
      <c r="BO1269" s="3"/>
      <c r="BP1269" s="3"/>
      <c r="BQ1269" s="3"/>
      <c r="BR1269" s="3"/>
      <c r="BS1269" s="3"/>
      <c r="BT1269" s="3"/>
      <c r="BU1269" s="3"/>
      <c r="BV1269" s="3"/>
      <c r="BW1269" s="3"/>
      <c r="BX1269" s="3"/>
      <c r="BY1269" s="3"/>
      <c r="BZ1269" s="3"/>
      <c r="CA1269" s="3"/>
      <c r="CB1269" s="3"/>
      <c r="CC1269" s="3"/>
      <c r="CD1269" s="3"/>
      <c r="CE1269" s="3"/>
      <c r="CF1269" s="3"/>
      <c r="CG1269" s="3"/>
      <c r="CH1269" s="3"/>
      <c r="CI1269" s="3"/>
      <c r="CJ1269" s="3"/>
      <c r="CK1269" s="3"/>
      <c r="CL1269" s="3"/>
      <c r="CM1269" s="3"/>
      <c r="CN1269" s="3"/>
    </row>
    <row r="1270" spans="1:92" x14ac:dyDescent="0.3">
      <c r="A1270" s="13"/>
      <c r="B1270" s="3"/>
      <c r="C1270" s="3"/>
      <c r="D1270" s="3"/>
      <c r="E1270" s="3"/>
      <c r="F1270" s="3"/>
      <c r="G1270" s="3"/>
      <c r="H1270" s="3"/>
      <c r="I1270" s="3"/>
      <c r="J1270" s="1"/>
      <c r="K1270" s="3"/>
      <c r="L1270" s="3"/>
      <c r="M1270" s="3"/>
      <c r="N1270" s="3"/>
      <c r="O1270" s="3"/>
      <c r="P1270" s="3"/>
      <c r="Q1270" s="3"/>
      <c r="R1270" s="3"/>
      <c r="S1270" s="3"/>
      <c r="T1270" s="3"/>
      <c r="U1270" s="3"/>
      <c r="V1270" s="3"/>
      <c r="W1270" s="3"/>
      <c r="X1270" s="3"/>
      <c r="Y1270" s="3"/>
      <c r="Z1270" s="3"/>
      <c r="AA1270" s="3"/>
      <c r="AB1270" s="3"/>
      <c r="AC1270" s="3"/>
      <c r="AD1270" s="3"/>
      <c r="AE1270" s="3"/>
      <c r="AF1270" s="3"/>
      <c r="AG1270" s="3"/>
      <c r="AH1270" s="3"/>
      <c r="AI1270" s="3"/>
      <c r="AJ1270" s="3"/>
      <c r="AK1270" s="3"/>
      <c r="AL1270" s="3"/>
      <c r="AM1270" s="3"/>
      <c r="AN1270" s="3"/>
      <c r="AO1270" s="3"/>
      <c r="AP1270" s="3"/>
      <c r="AQ1270" s="3"/>
      <c r="AR1270" s="3"/>
      <c r="AS1270" s="3"/>
      <c r="AT1270" s="3"/>
      <c r="AU1270" s="3"/>
      <c r="AV1270" s="3"/>
      <c r="AW1270" s="3"/>
      <c r="AX1270" s="3"/>
      <c r="AY1270" s="3"/>
      <c r="AZ1270" s="3"/>
      <c r="BA1270" s="3"/>
      <c r="BB1270" s="3"/>
      <c r="BC1270" s="3"/>
      <c r="BD1270" s="3"/>
      <c r="BE1270" s="3"/>
      <c r="BF1270" s="3"/>
      <c r="BG1270" s="3"/>
      <c r="BH1270" s="3"/>
      <c r="BI1270" s="3"/>
      <c r="BJ1270" s="3"/>
      <c r="BK1270" s="3"/>
      <c r="BL1270" s="3"/>
      <c r="BM1270" s="3"/>
      <c r="BN1270" s="3"/>
      <c r="BO1270" s="3"/>
      <c r="BP1270" s="3"/>
      <c r="BQ1270" s="3"/>
      <c r="BR1270" s="3"/>
      <c r="BS1270" s="3"/>
      <c r="BT1270" s="3"/>
      <c r="BU1270" s="3"/>
      <c r="BV1270" s="3"/>
      <c r="BW1270" s="3"/>
      <c r="BX1270" s="3"/>
      <c r="BY1270" s="3"/>
      <c r="BZ1270" s="3"/>
      <c r="CA1270" s="3"/>
      <c r="CB1270" s="3"/>
      <c r="CC1270" s="3"/>
      <c r="CD1270" s="3"/>
      <c r="CE1270" s="3"/>
      <c r="CF1270" s="3"/>
      <c r="CG1270" s="3"/>
      <c r="CH1270" s="3"/>
      <c r="CI1270" s="3"/>
      <c r="CJ1270" s="3"/>
      <c r="CK1270" s="3"/>
      <c r="CL1270" s="3"/>
      <c r="CM1270" s="3"/>
      <c r="CN1270" s="3"/>
    </row>
    <row r="1271" spans="1:92" x14ac:dyDescent="0.3">
      <c r="A1271" s="13"/>
      <c r="B1271" s="3"/>
      <c r="C1271" s="3"/>
      <c r="D1271" s="3"/>
      <c r="E1271" s="3"/>
      <c r="F1271" s="3"/>
      <c r="G1271" s="3"/>
      <c r="H1271" s="3"/>
      <c r="I1271" s="3"/>
      <c r="J1271" s="1"/>
      <c r="K1271" s="3"/>
      <c r="L1271" s="3"/>
      <c r="M1271" s="3"/>
      <c r="N1271" s="3"/>
      <c r="O1271" s="3"/>
      <c r="P1271" s="3"/>
      <c r="Q1271" s="3"/>
      <c r="R1271" s="3"/>
      <c r="S1271" s="3"/>
      <c r="T1271" s="3"/>
      <c r="U1271" s="3"/>
      <c r="V1271" s="3"/>
      <c r="W1271" s="3"/>
      <c r="X1271" s="3"/>
      <c r="Y1271" s="3"/>
      <c r="Z1271" s="3"/>
      <c r="AA1271" s="3"/>
      <c r="AB1271" s="3"/>
      <c r="AC1271" s="3"/>
      <c r="AD1271" s="3"/>
      <c r="AE1271" s="3"/>
      <c r="AF1271" s="3"/>
      <c r="AG1271" s="3"/>
      <c r="AH1271" s="3"/>
      <c r="AI1271" s="3"/>
      <c r="AJ1271" s="3"/>
      <c r="AK1271" s="3"/>
      <c r="AL1271" s="3"/>
      <c r="AM1271" s="3"/>
      <c r="AN1271" s="3"/>
      <c r="AO1271" s="3"/>
      <c r="AP1271" s="3"/>
      <c r="AQ1271" s="3"/>
      <c r="AR1271" s="3"/>
      <c r="AS1271" s="3"/>
      <c r="AT1271" s="3"/>
      <c r="AU1271" s="3"/>
      <c r="AV1271" s="3"/>
      <c r="AW1271" s="3"/>
      <c r="AX1271" s="3"/>
      <c r="AY1271" s="3"/>
      <c r="AZ1271" s="3"/>
      <c r="BA1271" s="3"/>
      <c r="BB1271" s="3"/>
      <c r="BC1271" s="3"/>
      <c r="BD1271" s="3"/>
      <c r="BE1271" s="3"/>
      <c r="BF1271" s="3"/>
      <c r="BG1271" s="3"/>
      <c r="BH1271" s="3"/>
      <c r="BI1271" s="3"/>
      <c r="BJ1271" s="3"/>
      <c r="BK1271" s="3"/>
      <c r="BL1271" s="3"/>
      <c r="BM1271" s="3"/>
      <c r="BN1271" s="3"/>
      <c r="BO1271" s="3"/>
      <c r="BP1271" s="3"/>
      <c r="BQ1271" s="3"/>
      <c r="BR1271" s="3"/>
      <c r="BS1271" s="3"/>
      <c r="BT1271" s="3"/>
      <c r="BU1271" s="3"/>
      <c r="BV1271" s="3"/>
      <c r="BW1271" s="3"/>
      <c r="BX1271" s="3"/>
      <c r="BY1271" s="3"/>
      <c r="BZ1271" s="3"/>
      <c r="CA1271" s="3"/>
      <c r="CB1271" s="3"/>
      <c r="CC1271" s="3"/>
      <c r="CD1271" s="3"/>
      <c r="CE1271" s="3"/>
      <c r="CF1271" s="3"/>
      <c r="CG1271" s="3"/>
      <c r="CH1271" s="3"/>
      <c r="CI1271" s="3"/>
      <c r="CJ1271" s="3"/>
      <c r="CK1271" s="3"/>
      <c r="CL1271" s="3"/>
      <c r="CM1271" s="3"/>
      <c r="CN1271" s="3"/>
    </row>
    <row r="1272" spans="1:92" x14ac:dyDescent="0.3">
      <c r="A1272" s="13"/>
      <c r="B1272" s="3"/>
      <c r="C1272" s="3"/>
      <c r="D1272" s="3"/>
      <c r="E1272" s="3"/>
      <c r="F1272" s="3"/>
      <c r="G1272" s="3"/>
      <c r="H1272" s="3"/>
      <c r="I1272" s="3"/>
      <c r="J1272" s="1"/>
      <c r="K1272" s="3"/>
      <c r="L1272" s="3"/>
      <c r="M1272" s="3"/>
      <c r="N1272" s="3"/>
      <c r="O1272" s="3"/>
      <c r="P1272" s="3"/>
      <c r="Q1272" s="3"/>
      <c r="R1272" s="3"/>
      <c r="S1272" s="3"/>
      <c r="T1272" s="3"/>
      <c r="U1272" s="3"/>
      <c r="V1272" s="3"/>
      <c r="W1272" s="3"/>
      <c r="X1272" s="3"/>
      <c r="Y1272" s="3"/>
      <c r="Z1272" s="3"/>
      <c r="AA1272" s="3"/>
      <c r="AB1272" s="3"/>
      <c r="AC1272" s="3"/>
      <c r="AD1272" s="3"/>
      <c r="AE1272" s="3"/>
      <c r="AF1272" s="3"/>
      <c r="AG1272" s="3"/>
      <c r="AH1272" s="3"/>
      <c r="AI1272" s="3"/>
      <c r="AJ1272" s="3"/>
      <c r="AK1272" s="3"/>
      <c r="AL1272" s="3"/>
      <c r="AM1272" s="3"/>
      <c r="AN1272" s="3"/>
      <c r="AO1272" s="3"/>
      <c r="AP1272" s="3"/>
      <c r="AQ1272" s="3"/>
      <c r="AR1272" s="3"/>
      <c r="AS1272" s="3"/>
      <c r="AT1272" s="3"/>
      <c r="AU1272" s="3"/>
      <c r="AV1272" s="3"/>
      <c r="AW1272" s="3"/>
      <c r="AX1272" s="3"/>
      <c r="AY1272" s="3"/>
      <c r="AZ1272" s="3"/>
      <c r="BA1272" s="3"/>
      <c r="BB1272" s="3"/>
      <c r="BC1272" s="3"/>
      <c r="BD1272" s="3"/>
      <c r="BE1272" s="3"/>
      <c r="BF1272" s="3"/>
      <c r="BG1272" s="3"/>
      <c r="BH1272" s="3"/>
      <c r="BI1272" s="3"/>
      <c r="BJ1272" s="3"/>
      <c r="BK1272" s="3"/>
      <c r="BL1272" s="3"/>
      <c r="BM1272" s="3"/>
      <c r="BN1272" s="3"/>
      <c r="BO1272" s="3"/>
      <c r="BP1272" s="3"/>
      <c r="BQ1272" s="3"/>
      <c r="BR1272" s="3"/>
      <c r="BS1272" s="3"/>
      <c r="BT1272" s="3"/>
      <c r="BU1272" s="3"/>
      <c r="BV1272" s="3"/>
      <c r="BW1272" s="3"/>
      <c r="BX1272" s="3"/>
      <c r="BY1272" s="3"/>
      <c r="BZ1272" s="3"/>
      <c r="CA1272" s="3"/>
      <c r="CB1272" s="3"/>
      <c r="CC1272" s="3"/>
      <c r="CD1272" s="3"/>
      <c r="CE1272" s="3"/>
      <c r="CF1272" s="3"/>
      <c r="CG1272" s="3"/>
      <c r="CH1272" s="3"/>
      <c r="CI1272" s="3"/>
      <c r="CJ1272" s="3"/>
      <c r="CK1272" s="3"/>
      <c r="CL1272" s="3"/>
      <c r="CM1272" s="3"/>
      <c r="CN1272" s="3"/>
    </row>
    <row r="1273" spans="1:92" x14ac:dyDescent="0.3">
      <c r="A1273" s="13"/>
      <c r="B1273" s="3"/>
      <c r="C1273" s="3"/>
      <c r="D1273" s="3"/>
      <c r="E1273" s="3"/>
      <c r="F1273" s="3"/>
      <c r="G1273" s="3"/>
      <c r="H1273" s="3"/>
      <c r="I1273" s="3"/>
      <c r="J1273" s="1"/>
      <c r="K1273" s="3"/>
      <c r="L1273" s="3"/>
      <c r="M1273" s="3"/>
      <c r="N1273" s="3"/>
      <c r="O1273" s="3"/>
      <c r="P1273" s="3"/>
      <c r="Q1273" s="3"/>
      <c r="R1273" s="3"/>
      <c r="S1273" s="3"/>
      <c r="T1273" s="3"/>
      <c r="U1273" s="3"/>
      <c r="V1273" s="3"/>
      <c r="W1273" s="3"/>
      <c r="X1273" s="3"/>
      <c r="Y1273" s="3"/>
      <c r="Z1273" s="3"/>
      <c r="AA1273" s="3"/>
      <c r="AB1273" s="3"/>
      <c r="AC1273" s="3"/>
      <c r="AD1273" s="3"/>
      <c r="AE1273" s="3"/>
      <c r="AF1273" s="3"/>
      <c r="AG1273" s="3"/>
      <c r="AH1273" s="3"/>
      <c r="AI1273" s="3"/>
      <c r="AJ1273" s="3"/>
      <c r="AK1273" s="3"/>
      <c r="AL1273" s="3"/>
      <c r="AM1273" s="3"/>
      <c r="AN1273" s="3"/>
      <c r="AO1273" s="3"/>
      <c r="AP1273" s="3"/>
      <c r="AQ1273" s="3"/>
      <c r="AR1273" s="3"/>
      <c r="AS1273" s="3"/>
      <c r="AT1273" s="3"/>
      <c r="AU1273" s="3"/>
      <c r="AV1273" s="3"/>
      <c r="AW1273" s="3"/>
      <c r="AX1273" s="3"/>
      <c r="AY1273" s="3"/>
      <c r="AZ1273" s="3"/>
      <c r="BA1273" s="3"/>
      <c r="BB1273" s="3"/>
      <c r="BC1273" s="3"/>
      <c r="BD1273" s="3"/>
      <c r="BE1273" s="3"/>
      <c r="BF1273" s="3"/>
      <c r="BG1273" s="3"/>
      <c r="BH1273" s="3"/>
      <c r="BI1273" s="3"/>
      <c r="BJ1273" s="3"/>
      <c r="BK1273" s="3"/>
      <c r="BL1273" s="3"/>
      <c r="BM1273" s="3"/>
      <c r="BN1273" s="3"/>
      <c r="BO1273" s="3"/>
      <c r="BP1273" s="3"/>
      <c r="BQ1273" s="3"/>
      <c r="BR1273" s="3"/>
      <c r="BS1273" s="3"/>
      <c r="BT1273" s="3"/>
      <c r="BU1273" s="3"/>
      <c r="BV1273" s="3"/>
      <c r="BW1273" s="3"/>
      <c r="BX1273" s="3"/>
      <c r="BY1273" s="3"/>
      <c r="BZ1273" s="3"/>
      <c r="CA1273" s="3"/>
      <c r="CB1273" s="3"/>
      <c r="CC1273" s="3"/>
      <c r="CD1273" s="3"/>
      <c r="CE1273" s="3"/>
      <c r="CF1273" s="3"/>
      <c r="CG1273" s="3"/>
      <c r="CH1273" s="3"/>
      <c r="CI1273" s="3"/>
      <c r="CJ1273" s="3"/>
      <c r="CK1273" s="3"/>
      <c r="CL1273" s="3"/>
      <c r="CM1273" s="3"/>
      <c r="CN1273" s="3"/>
    </row>
    <row r="1274" spans="1:92" x14ac:dyDescent="0.3">
      <c r="A1274" s="13"/>
      <c r="B1274" s="3"/>
      <c r="C1274" s="3"/>
      <c r="D1274" s="3"/>
      <c r="E1274" s="3"/>
      <c r="F1274" s="3"/>
      <c r="G1274" s="3"/>
      <c r="H1274" s="3"/>
      <c r="I1274" s="3"/>
      <c r="J1274" s="1"/>
      <c r="K1274" s="3"/>
      <c r="L1274" s="3"/>
      <c r="M1274" s="3"/>
      <c r="N1274" s="3"/>
      <c r="O1274" s="3"/>
      <c r="P1274" s="3"/>
      <c r="Q1274" s="3"/>
      <c r="R1274" s="3"/>
      <c r="S1274" s="3"/>
      <c r="T1274" s="3"/>
      <c r="U1274" s="3"/>
      <c r="V1274" s="3"/>
      <c r="W1274" s="3"/>
      <c r="X1274" s="3"/>
      <c r="Y1274" s="3"/>
      <c r="Z1274" s="3"/>
      <c r="AA1274" s="3"/>
      <c r="AB1274" s="3"/>
      <c r="AC1274" s="3"/>
      <c r="AD1274" s="3"/>
      <c r="AE1274" s="3"/>
      <c r="AF1274" s="3"/>
      <c r="AG1274" s="3"/>
      <c r="AH1274" s="3"/>
      <c r="AI1274" s="3"/>
      <c r="AJ1274" s="3"/>
      <c r="AK1274" s="3"/>
      <c r="AL1274" s="3"/>
      <c r="AM1274" s="3"/>
      <c r="AN1274" s="3"/>
      <c r="AO1274" s="3"/>
      <c r="AP1274" s="3"/>
      <c r="AQ1274" s="3"/>
      <c r="AR1274" s="3"/>
      <c r="AS1274" s="3"/>
      <c r="AT1274" s="3"/>
      <c r="AU1274" s="3"/>
      <c r="AV1274" s="3"/>
      <c r="AW1274" s="3"/>
      <c r="AX1274" s="3"/>
      <c r="AY1274" s="3"/>
      <c r="AZ1274" s="3"/>
      <c r="BA1274" s="3"/>
      <c r="BB1274" s="3"/>
      <c r="BC1274" s="3"/>
      <c r="BD1274" s="3"/>
      <c r="BE1274" s="3"/>
      <c r="BF1274" s="3"/>
      <c r="BG1274" s="3"/>
      <c r="BH1274" s="3"/>
      <c r="BI1274" s="3"/>
      <c r="BJ1274" s="3"/>
      <c r="BK1274" s="3"/>
      <c r="BL1274" s="3"/>
      <c r="BM1274" s="3"/>
      <c r="BN1274" s="3"/>
      <c r="BO1274" s="3"/>
      <c r="BP1274" s="3"/>
      <c r="BQ1274" s="3"/>
      <c r="BR1274" s="3"/>
      <c r="BS1274" s="3"/>
      <c r="BT1274" s="3"/>
      <c r="BU1274" s="3"/>
      <c r="BV1274" s="3"/>
      <c r="BW1274" s="3"/>
      <c r="BX1274" s="3"/>
      <c r="BY1274" s="3"/>
      <c r="BZ1274" s="3"/>
      <c r="CA1274" s="3"/>
      <c r="CB1274" s="3"/>
      <c r="CC1274" s="3"/>
      <c r="CD1274" s="3"/>
      <c r="CE1274" s="3"/>
      <c r="CF1274" s="3"/>
      <c r="CG1274" s="3"/>
      <c r="CH1274" s="3"/>
      <c r="CI1274" s="3"/>
      <c r="CJ1274" s="3"/>
      <c r="CK1274" s="3"/>
      <c r="CL1274" s="3"/>
      <c r="CM1274" s="3"/>
      <c r="CN1274" s="3"/>
    </row>
    <row r="1275" spans="1:92" x14ac:dyDescent="0.3">
      <c r="A1275" s="13"/>
      <c r="B1275" s="3"/>
      <c r="C1275" s="3"/>
      <c r="D1275" s="3"/>
      <c r="E1275" s="3"/>
      <c r="F1275" s="3"/>
      <c r="G1275" s="3"/>
      <c r="H1275" s="3"/>
      <c r="I1275" s="3"/>
      <c r="J1275" s="1"/>
      <c r="K1275" s="3"/>
      <c r="L1275" s="3"/>
      <c r="M1275" s="3"/>
      <c r="N1275" s="3"/>
      <c r="O1275" s="3"/>
      <c r="P1275" s="3"/>
      <c r="Q1275" s="3"/>
      <c r="R1275" s="3"/>
      <c r="S1275" s="3"/>
      <c r="T1275" s="3"/>
      <c r="U1275" s="3"/>
      <c r="V1275" s="3"/>
      <c r="W1275" s="3"/>
      <c r="X1275" s="3"/>
      <c r="Y1275" s="3"/>
      <c r="Z1275" s="3"/>
      <c r="AA1275" s="3"/>
      <c r="AB1275" s="3"/>
      <c r="AC1275" s="3"/>
      <c r="AD1275" s="3"/>
      <c r="AE1275" s="3"/>
      <c r="AF1275" s="3"/>
      <c r="AG1275" s="3"/>
      <c r="AH1275" s="3"/>
      <c r="AI1275" s="3"/>
      <c r="AJ1275" s="3"/>
      <c r="AK1275" s="3"/>
      <c r="AL1275" s="3"/>
      <c r="AM1275" s="3"/>
      <c r="AN1275" s="3"/>
      <c r="AO1275" s="3"/>
      <c r="AP1275" s="3"/>
      <c r="AQ1275" s="3"/>
      <c r="AR1275" s="3"/>
      <c r="AS1275" s="3"/>
      <c r="AT1275" s="3"/>
      <c r="AU1275" s="3"/>
      <c r="AV1275" s="3"/>
      <c r="AW1275" s="3"/>
      <c r="AX1275" s="3"/>
      <c r="AY1275" s="3"/>
      <c r="AZ1275" s="3"/>
      <c r="BA1275" s="3"/>
      <c r="BB1275" s="3"/>
      <c r="BC1275" s="3"/>
      <c r="BD1275" s="3"/>
      <c r="BE1275" s="3"/>
      <c r="BF1275" s="3"/>
      <c r="BG1275" s="3"/>
      <c r="BH1275" s="3"/>
      <c r="BI1275" s="3"/>
      <c r="BJ1275" s="3"/>
      <c r="BK1275" s="3"/>
      <c r="BL1275" s="3"/>
      <c r="BM1275" s="3"/>
      <c r="BN1275" s="3"/>
      <c r="BO1275" s="3"/>
      <c r="BP1275" s="3"/>
      <c r="BQ1275" s="3"/>
      <c r="BR1275" s="3"/>
      <c r="BS1275" s="3"/>
      <c r="BT1275" s="3"/>
      <c r="BU1275" s="3"/>
      <c r="BV1275" s="3"/>
      <c r="BW1275" s="3"/>
      <c r="BX1275" s="3"/>
      <c r="BY1275" s="3"/>
      <c r="BZ1275" s="3"/>
      <c r="CA1275" s="3"/>
      <c r="CB1275" s="3"/>
      <c r="CC1275" s="3"/>
      <c r="CD1275" s="3"/>
      <c r="CE1275" s="3"/>
      <c r="CF1275" s="3"/>
      <c r="CG1275" s="3"/>
      <c r="CH1275" s="3"/>
      <c r="CI1275" s="3"/>
      <c r="CJ1275" s="3"/>
      <c r="CK1275" s="3"/>
      <c r="CL1275" s="3"/>
      <c r="CM1275" s="3"/>
      <c r="CN1275" s="3"/>
    </row>
    <row r="1276" spans="1:92" x14ac:dyDescent="0.3">
      <c r="A1276" s="13"/>
      <c r="B1276" s="3"/>
      <c r="C1276" s="3"/>
      <c r="D1276" s="3"/>
      <c r="E1276" s="3"/>
      <c r="F1276" s="3"/>
      <c r="G1276" s="3"/>
      <c r="H1276" s="3"/>
      <c r="I1276" s="3"/>
      <c r="J1276" s="1"/>
      <c r="K1276" s="3"/>
      <c r="L1276" s="3"/>
      <c r="M1276" s="3"/>
      <c r="N1276" s="3"/>
      <c r="O1276" s="3"/>
      <c r="P1276" s="3"/>
      <c r="Q1276" s="3"/>
      <c r="R1276" s="3"/>
      <c r="S1276" s="3"/>
      <c r="T1276" s="3"/>
      <c r="U1276" s="3"/>
      <c r="V1276" s="3"/>
      <c r="W1276" s="3"/>
      <c r="X1276" s="3"/>
      <c r="Y1276" s="3"/>
      <c r="Z1276" s="3"/>
      <c r="AA1276" s="3"/>
      <c r="AB1276" s="3"/>
      <c r="AC1276" s="3"/>
      <c r="AD1276" s="3"/>
      <c r="AE1276" s="3"/>
      <c r="AF1276" s="3"/>
      <c r="AG1276" s="3"/>
      <c r="AH1276" s="3"/>
      <c r="AI1276" s="3"/>
      <c r="AJ1276" s="3"/>
      <c r="AK1276" s="3"/>
      <c r="AL1276" s="3"/>
      <c r="AM1276" s="3"/>
      <c r="AN1276" s="3"/>
      <c r="AO1276" s="3"/>
      <c r="AP1276" s="3"/>
      <c r="AQ1276" s="3"/>
      <c r="AR1276" s="3"/>
      <c r="AS1276" s="3"/>
      <c r="AT1276" s="3"/>
      <c r="AU1276" s="3"/>
      <c r="AV1276" s="3"/>
      <c r="AW1276" s="3"/>
      <c r="AX1276" s="3"/>
      <c r="AY1276" s="3"/>
      <c r="AZ1276" s="3"/>
      <c r="BA1276" s="3"/>
      <c r="BB1276" s="3"/>
      <c r="BC1276" s="3"/>
      <c r="BD1276" s="3"/>
      <c r="BE1276" s="3"/>
      <c r="BF1276" s="3"/>
      <c r="BG1276" s="3"/>
      <c r="BH1276" s="3"/>
      <c r="BI1276" s="3"/>
      <c r="BJ1276" s="3"/>
      <c r="BK1276" s="3"/>
      <c r="BL1276" s="3"/>
      <c r="BM1276" s="3"/>
      <c r="BN1276" s="3"/>
      <c r="BO1276" s="3"/>
      <c r="BP1276" s="3"/>
      <c r="BQ1276" s="3"/>
      <c r="BR1276" s="3"/>
      <c r="BS1276" s="3"/>
      <c r="BT1276" s="3"/>
      <c r="BU1276" s="3"/>
      <c r="BV1276" s="3"/>
      <c r="BW1276" s="3"/>
      <c r="BX1276" s="3"/>
      <c r="BY1276" s="3"/>
      <c r="BZ1276" s="3"/>
      <c r="CA1276" s="3"/>
      <c r="CB1276" s="3"/>
      <c r="CC1276" s="3"/>
      <c r="CD1276" s="3"/>
      <c r="CE1276" s="3"/>
      <c r="CF1276" s="3"/>
      <c r="CG1276" s="3"/>
      <c r="CH1276" s="3"/>
      <c r="CI1276" s="3"/>
      <c r="CJ1276" s="3"/>
      <c r="CK1276" s="3"/>
      <c r="CL1276" s="3"/>
      <c r="CM1276" s="3"/>
      <c r="CN1276" s="3"/>
    </row>
    <row r="1277" spans="1:92" x14ac:dyDescent="0.3">
      <c r="A1277" s="13"/>
      <c r="B1277" s="3"/>
      <c r="C1277" s="3"/>
      <c r="D1277" s="3"/>
      <c r="E1277" s="3"/>
      <c r="F1277" s="3"/>
      <c r="G1277" s="3"/>
      <c r="H1277" s="3"/>
      <c r="I1277" s="3"/>
      <c r="J1277" s="1"/>
      <c r="K1277" s="3"/>
      <c r="L1277" s="3"/>
      <c r="M1277" s="3"/>
      <c r="N1277" s="3"/>
      <c r="O1277" s="3"/>
      <c r="P1277" s="3"/>
      <c r="Q1277" s="3"/>
      <c r="R1277" s="3"/>
      <c r="S1277" s="3"/>
      <c r="T1277" s="3"/>
      <c r="U1277" s="3"/>
      <c r="V1277" s="3"/>
      <c r="W1277" s="3"/>
      <c r="X1277" s="3"/>
      <c r="Y1277" s="3"/>
      <c r="Z1277" s="3"/>
      <c r="AA1277" s="3"/>
      <c r="AB1277" s="3"/>
      <c r="AC1277" s="3"/>
      <c r="AD1277" s="3"/>
      <c r="AE1277" s="3"/>
      <c r="AF1277" s="3"/>
      <c r="AG1277" s="3"/>
      <c r="AH1277" s="3"/>
      <c r="AI1277" s="3"/>
      <c r="AJ1277" s="3"/>
      <c r="AK1277" s="3"/>
      <c r="AL1277" s="3"/>
      <c r="AM1277" s="3"/>
      <c r="AN1277" s="3"/>
      <c r="AO1277" s="3"/>
      <c r="AP1277" s="3"/>
      <c r="AQ1277" s="3"/>
      <c r="AR1277" s="3"/>
      <c r="AS1277" s="3"/>
      <c r="AT1277" s="3"/>
      <c r="AU1277" s="3"/>
      <c r="AV1277" s="3"/>
      <c r="AW1277" s="3"/>
      <c r="AX1277" s="3"/>
      <c r="AY1277" s="3"/>
      <c r="AZ1277" s="3"/>
      <c r="BA1277" s="3"/>
      <c r="BB1277" s="3"/>
      <c r="BC1277" s="3"/>
      <c r="BD1277" s="3"/>
      <c r="BE1277" s="3"/>
      <c r="BF1277" s="3"/>
      <c r="BG1277" s="3"/>
      <c r="BH1277" s="3"/>
      <c r="BI1277" s="3"/>
      <c r="BJ1277" s="3"/>
      <c r="BK1277" s="3"/>
      <c r="BL1277" s="3"/>
      <c r="BM1277" s="3"/>
      <c r="BN1277" s="3"/>
      <c r="BO1277" s="3"/>
      <c r="BP1277" s="3"/>
      <c r="BQ1277" s="3"/>
      <c r="BR1277" s="3"/>
      <c r="BS1277" s="3"/>
      <c r="BT1277" s="3"/>
      <c r="BU1277" s="3"/>
      <c r="BV1277" s="3"/>
      <c r="BW1277" s="3"/>
      <c r="BX1277" s="3"/>
      <c r="BY1277" s="3"/>
      <c r="BZ1277" s="3"/>
      <c r="CA1277" s="3"/>
      <c r="CB1277" s="3"/>
      <c r="CC1277" s="3"/>
      <c r="CD1277" s="3"/>
      <c r="CE1277" s="3"/>
      <c r="CF1277" s="3"/>
      <c r="CG1277" s="3"/>
      <c r="CH1277" s="3"/>
      <c r="CI1277" s="3"/>
      <c r="CJ1277" s="3"/>
      <c r="CK1277" s="3"/>
      <c r="CL1277" s="3"/>
      <c r="CM1277" s="3"/>
      <c r="CN1277" s="3"/>
    </row>
    <row r="1278" spans="1:92" x14ac:dyDescent="0.3">
      <c r="A1278" s="13"/>
      <c r="B1278" s="3"/>
      <c r="C1278" s="3"/>
      <c r="D1278" s="3"/>
      <c r="E1278" s="3"/>
      <c r="F1278" s="3"/>
      <c r="G1278" s="3"/>
      <c r="H1278" s="3"/>
      <c r="I1278" s="3"/>
      <c r="J1278" s="1"/>
      <c r="K1278" s="3"/>
      <c r="L1278" s="3"/>
      <c r="M1278" s="3"/>
      <c r="N1278" s="3"/>
      <c r="O1278" s="3"/>
      <c r="P1278" s="3"/>
      <c r="Q1278" s="3"/>
      <c r="R1278" s="3"/>
      <c r="S1278" s="3"/>
      <c r="T1278" s="3"/>
      <c r="U1278" s="3"/>
      <c r="V1278" s="3"/>
      <c r="W1278" s="3"/>
      <c r="X1278" s="3"/>
      <c r="Y1278" s="3"/>
      <c r="Z1278" s="3"/>
      <c r="AA1278" s="3"/>
      <c r="AB1278" s="3"/>
      <c r="AC1278" s="3"/>
      <c r="AD1278" s="3"/>
      <c r="AE1278" s="3"/>
      <c r="AF1278" s="3"/>
      <c r="AG1278" s="3"/>
      <c r="AH1278" s="3"/>
      <c r="AI1278" s="3"/>
      <c r="AJ1278" s="3"/>
      <c r="AK1278" s="3"/>
      <c r="AL1278" s="3"/>
      <c r="AM1278" s="3"/>
      <c r="AN1278" s="3"/>
      <c r="AO1278" s="3"/>
      <c r="AP1278" s="3"/>
      <c r="AQ1278" s="3"/>
      <c r="AR1278" s="3"/>
      <c r="AS1278" s="3"/>
      <c r="AT1278" s="3"/>
      <c r="AU1278" s="3"/>
      <c r="AV1278" s="3"/>
      <c r="AW1278" s="3"/>
      <c r="AX1278" s="3"/>
      <c r="AY1278" s="3"/>
      <c r="AZ1278" s="3"/>
      <c r="BA1278" s="3"/>
      <c r="BB1278" s="3"/>
      <c r="BC1278" s="3"/>
      <c r="BD1278" s="3"/>
      <c r="BE1278" s="3"/>
      <c r="BF1278" s="3"/>
      <c r="BG1278" s="3"/>
      <c r="BH1278" s="3"/>
      <c r="BI1278" s="3"/>
      <c r="BJ1278" s="3"/>
      <c r="BK1278" s="3"/>
      <c r="BL1278" s="3"/>
      <c r="BM1278" s="3"/>
      <c r="BN1278" s="3"/>
      <c r="BO1278" s="3"/>
      <c r="BP1278" s="3"/>
      <c r="BQ1278" s="3"/>
      <c r="BR1278" s="3"/>
      <c r="BS1278" s="3"/>
      <c r="BT1278" s="3"/>
      <c r="BU1278" s="3"/>
      <c r="BV1278" s="3"/>
      <c r="BW1278" s="3"/>
      <c r="BX1278" s="3"/>
      <c r="BY1278" s="3"/>
      <c r="BZ1278" s="3"/>
      <c r="CA1278" s="3"/>
      <c r="CB1278" s="3"/>
      <c r="CC1278" s="3"/>
      <c r="CD1278" s="3"/>
      <c r="CE1278" s="3"/>
      <c r="CF1278" s="3"/>
      <c r="CG1278" s="3"/>
      <c r="CH1278" s="3"/>
      <c r="CI1278" s="3"/>
      <c r="CJ1278" s="3"/>
      <c r="CK1278" s="3"/>
      <c r="CL1278" s="3"/>
      <c r="CM1278" s="3"/>
      <c r="CN1278" s="3"/>
    </row>
  </sheetData>
  <mergeCells count="1">
    <mergeCell ref="A354:C35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JAIME AGUILAR SALDANA</dc:creator>
  <cp:lastModifiedBy>JAIME AGUILAR SALDANA</cp:lastModifiedBy>
  <dcterms:created xsi:type="dcterms:W3CDTF">2026-06-18T16:27:33Z</dcterms:created>
  <dcterms:modified xsi:type="dcterms:W3CDTF">2026-06-18T16:39:45Z</dcterms:modified>
</cp:coreProperties>
</file>