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Users\Raymon.sales\Desktop\"/>
    </mc:Choice>
  </mc:AlternateContent>
  <bookViews>
    <workbookView xWindow="0" yWindow="0" windowWidth="28800" windowHeight="12435" tabRatio="736" activeTab="5"/>
  </bookViews>
  <sheets>
    <sheet name="Riesgos corrupcion" sheetId="10" r:id="rId1"/>
    <sheet name="Racionalizacion de tramites_" sheetId="9" r:id="rId2"/>
    <sheet name="Servicio al ciudadano" sheetId="3" r:id="rId3"/>
    <sheet name="Rendición de Cuentas" sheetId="8" r:id="rId4"/>
    <sheet name="Transparencia" sheetId="5" r:id="rId5"/>
    <sheet name="Iniciativas Adici." sheetId="6" r:id="rId6"/>
  </sheets>
  <definedNames>
    <definedName name="_xlnm._FilterDatabase" localSheetId="1" hidden="1">'Racionalizacion de tramites_'!$A$16:$X$39</definedName>
    <definedName name="_xlnm._FilterDatabase" localSheetId="2" hidden="1">'Servicio al ciudadano'!$A$5:$H$27</definedName>
    <definedName name="_xlnm.Print_Area" localSheetId="5">'Iniciativas Adici.'!$A$1:$I$9</definedName>
    <definedName name="_xlnm.Print_Area" localSheetId="1">'Racionalizacion de tramites_'!$B$2:$O$30</definedName>
    <definedName name="_xlnm.Print_Area" localSheetId="3">'Rendición de Cuentas'!$A$3:$I$22</definedName>
    <definedName name="_xlnm.Print_Area" localSheetId="0">'Riesgos corrupcion'!$A$1:$I$22</definedName>
    <definedName name="_xlnm.Print_Area" localSheetId="2">'Servicio al ciudadano'!$A$1:$I$27</definedName>
    <definedName name="_xlnm.Print_Area" localSheetId="4">Transparencia!$A$1:$J$17</definedName>
    <definedName name="_xlnm.Print_Titles" localSheetId="1">'Racionalizacion de tramites_'!$3:$6</definedName>
    <definedName name="_xlnm.Print_Titles" localSheetId="3">'Rendición de Cuentas'!$2:$6</definedName>
    <definedName name="_xlnm.Print_Titles" localSheetId="0">'Riesgos corrupcion'!$2:$4</definedName>
    <definedName name="_xlnm.Print_Titles" localSheetId="2">'Servicio al ciudadano'!$2:$4</definedName>
    <definedName name="_xlnm.Print_Titles" localSheetId="4">Transparencia!$1:$4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17" i="9" l="1"/>
  <c r="T18" i="9"/>
  <c r="I23" i="10" l="1"/>
  <c r="I10" i="6" l="1"/>
  <c r="J17" i="5"/>
  <c r="I22" i="8"/>
  <c r="I28" i="3"/>
  <c r="T41" i="9"/>
  <c r="J15" i="5"/>
  <c r="J9" i="5"/>
  <c r="J7" i="5"/>
  <c r="J6" i="5"/>
  <c r="J5" i="5"/>
  <c r="I12" i="8"/>
  <c r="I7" i="8"/>
  <c r="I25" i="3"/>
  <c r="I23" i="3"/>
  <c r="I22" i="3"/>
  <c r="I19" i="3"/>
  <c r="I17" i="3"/>
  <c r="I16" i="3"/>
  <c r="I13" i="3"/>
  <c r="I11" i="3"/>
  <c r="I9" i="3"/>
  <c r="I8" i="3"/>
  <c r="I6" i="3"/>
  <c r="I18" i="10"/>
  <c r="I17" i="10"/>
  <c r="I14" i="10" l="1"/>
  <c r="I7" i="10"/>
  <c r="I20" i="3" l="1"/>
  <c r="I12" i="3"/>
  <c r="I7" i="3"/>
  <c r="I10" i="3"/>
  <c r="I21" i="10"/>
  <c r="I20" i="10"/>
  <c r="I14" i="8"/>
  <c r="T24" i="9"/>
  <c r="I12" i="10"/>
  <c r="I24" i="3"/>
  <c r="I7" i="6"/>
  <c r="I6" i="6"/>
  <c r="J11" i="5"/>
  <c r="J8" i="5"/>
  <c r="I21" i="3"/>
  <c r="I18" i="3"/>
  <c r="I15" i="3"/>
  <c r="I15" i="10"/>
  <c r="J13" i="5"/>
  <c r="I14" i="3"/>
  <c r="T37" i="9"/>
  <c r="T35" i="9"/>
  <c r="T33" i="9"/>
  <c r="T31" i="9"/>
  <c r="T29" i="9"/>
  <c r="T27" i="9"/>
  <c r="T25" i="9"/>
  <c r="T22" i="9"/>
  <c r="T20" i="9"/>
  <c r="I8" i="6"/>
  <c r="I16" i="8"/>
  <c r="I15" i="8"/>
  <c r="I13" i="8"/>
  <c r="T38" i="9"/>
  <c r="J10" i="5"/>
  <c r="J12" i="5"/>
  <c r="J14" i="5"/>
  <c r="I8" i="8"/>
  <c r="I9" i="8"/>
  <c r="I10" i="8"/>
  <c r="I11" i="8"/>
  <c r="I17" i="8"/>
  <c r="I18" i="8"/>
  <c r="I19" i="8"/>
  <c r="I20" i="8"/>
  <c r="T39" i="9"/>
  <c r="T36" i="9"/>
  <c r="T34" i="9"/>
  <c r="T32" i="9"/>
  <c r="T30" i="9"/>
  <c r="T26" i="9"/>
  <c r="T23" i="9"/>
  <c r="T21" i="9"/>
  <c r="T19" i="9"/>
  <c r="I8" i="10"/>
  <c r="I9" i="10"/>
  <c r="I10" i="10"/>
  <c r="I11" i="10"/>
  <c r="I13" i="10"/>
  <c r="I16" i="10"/>
  <c r="I6" i="10"/>
</calcChain>
</file>

<file path=xl/comments1.xml><?xml version="1.0" encoding="utf-8"?>
<comments xmlns="http://schemas.openxmlformats.org/spreadsheetml/2006/main">
  <authors>
    <author>USUARIO.SOPORTE</author>
  </authors>
  <commentList>
    <comment ref="G17" authorId="0" shapeId="0">
      <text>
        <r>
          <rPr>
            <b/>
            <sz val="9"/>
            <color indexed="81"/>
            <rFont val="Tahoma"/>
          </rPr>
          <t>USUARIO.SOPORTE:</t>
        </r>
        <r>
          <rPr>
            <sz val="9"/>
            <color indexed="81"/>
            <rFont val="Tahoma"/>
          </rPr>
          <t xml:space="preserve">
El monitoreo que se adelante en las siguientes fechas 30/04/2019
30/08/2019 se realizará sobre los riesgos vigentes al 31/12/2018</t>
        </r>
      </text>
    </comment>
    <comment ref="G18" authorId="0" shapeId="0">
      <text>
        <r>
          <rPr>
            <b/>
            <sz val="9"/>
            <color indexed="81"/>
            <rFont val="Tahoma"/>
          </rPr>
          <t>USUARIO.SOPORTE:</t>
        </r>
        <r>
          <rPr>
            <sz val="9"/>
            <color indexed="81"/>
            <rFont val="Tahoma"/>
          </rPr>
          <t xml:space="preserve">
El monitoreo que se adelante en las siguientes fechas 30/04/2019
30/08/2019 se realizará sobre los riesgos vigentes al 31/12/2018</t>
        </r>
      </text>
    </comment>
  </commentList>
</comments>
</file>

<file path=xl/comments2.xml><?xml version="1.0" encoding="utf-8"?>
<comments xmlns="http://schemas.openxmlformats.org/spreadsheetml/2006/main">
  <authors>
    <author>ERNESTO  BERMUDEZ BELLO</author>
  </authors>
  <commentList>
    <comment ref="D13" authorId="0" shapeId="0">
      <text>
        <r>
          <rPr>
            <b/>
            <sz val="9"/>
            <color indexed="81"/>
            <rFont val="Tahoma"/>
          </rPr>
          <t>ERNESTO  BERMUDEZ BELLO:</t>
        </r>
        <r>
          <rPr>
            <sz val="9"/>
            <color indexed="81"/>
            <rFont val="Tahoma"/>
          </rPr>
          <t xml:space="preserve">
Esta no es ventanilla Única sino ventanilla de PQyR</t>
        </r>
      </text>
    </comment>
  </commentList>
</comments>
</file>

<file path=xl/sharedStrings.xml><?xml version="1.0" encoding="utf-8"?>
<sst xmlns="http://schemas.openxmlformats.org/spreadsheetml/2006/main" count="730" uniqueCount="413">
  <si>
    <t>PLAN DE EJECUCIÓN</t>
  </si>
  <si>
    <t>Tipo</t>
  </si>
  <si>
    <t>Número</t>
  </si>
  <si>
    <t>Nombre</t>
  </si>
  <si>
    <t>Estado</t>
  </si>
  <si>
    <t>Situación actual</t>
  </si>
  <si>
    <t>Responsable</t>
  </si>
  <si>
    <t>Único</t>
  </si>
  <si>
    <t>31637</t>
  </si>
  <si>
    <t>Permiso de estudio para la recolección de especímenes de especies silvestres de la diversidad biológica con fines de elaboración de estudios ambientales en Parques Nacionales Naturales</t>
  </si>
  <si>
    <t>Inscrito</t>
  </si>
  <si>
    <t>Modelo Único – Hijo</t>
  </si>
  <si>
    <t>30157</t>
  </si>
  <si>
    <t>Permiso de recolección de especímenes de especies silvestres de la diversidad biológica con fines de investigación científica no comercial - Corporaciones</t>
  </si>
  <si>
    <t xml:space="preserve">No existe mecanismo de pagos en línea
</t>
  </si>
  <si>
    <t xml:space="preserve">Reducción de tiempos, contactos innecesarios con la Entidad, incremento de seguridad.
</t>
  </si>
  <si>
    <t>Pago en línea</t>
  </si>
  <si>
    <t>30153</t>
  </si>
  <si>
    <t>Permiso de prospección y exploración de aguas subterráneas</t>
  </si>
  <si>
    <t>Firma electrónica</t>
  </si>
  <si>
    <t>Grupo de sistemas de información y radiocomunicaciones</t>
  </si>
  <si>
    <t>30156</t>
  </si>
  <si>
    <t>Permiso de vertimientos</t>
  </si>
  <si>
    <t>491</t>
  </si>
  <si>
    <t>490</t>
  </si>
  <si>
    <t>Autorización para ubicar, mantener, reubicar y reponer estructuras de comunicación de largo alcance</t>
  </si>
  <si>
    <t>457</t>
  </si>
  <si>
    <t>Registro de Reservas Naturales de  la Sociedad Civil</t>
  </si>
  <si>
    <t>916</t>
  </si>
  <si>
    <t>Permiso para adelantar labores de adecuación, reposición o mejoras a las construcciones existentes en el Parque Nacional Natural Los Corales del Rosario y de San Bernardo</t>
  </si>
  <si>
    <t>30152</t>
  </si>
  <si>
    <t>Concesión de aguas superficiales - Corporaciones</t>
  </si>
  <si>
    <t>30155</t>
  </si>
  <si>
    <t>Concesión de aguas subterráneas</t>
  </si>
  <si>
    <t>Componente 1: Gestión del Riesgo de Corrupción  -Mapa de Riesgos de Corrupción</t>
  </si>
  <si>
    <t>Subcomponente</t>
  </si>
  <si>
    <t xml:space="preserve"> Actividades</t>
  </si>
  <si>
    <t>Meta o producto</t>
  </si>
  <si>
    <t xml:space="preserve">Responsable </t>
  </si>
  <si>
    <t>Fecha programada</t>
  </si>
  <si>
    <t>1.1</t>
  </si>
  <si>
    <t>1.2</t>
  </si>
  <si>
    <t>1.3</t>
  </si>
  <si>
    <t>2.1</t>
  </si>
  <si>
    <t>2.2</t>
  </si>
  <si>
    <t>3.1</t>
  </si>
  <si>
    <t>3.2</t>
  </si>
  <si>
    <r>
      <rPr>
        <b/>
        <sz val="14"/>
        <color indexed="8"/>
        <rFont val="Arial Narrow"/>
        <family val="2"/>
      </rPr>
      <t>Subcomponente /proceso 4</t>
    </r>
    <r>
      <rPr>
        <sz val="14"/>
        <color indexed="8"/>
        <rFont val="Arial Narrow"/>
        <family val="2"/>
      </rPr>
      <t xml:space="preserve">                                           Monitoreo o revisión</t>
    </r>
  </si>
  <si>
    <t>4.1</t>
  </si>
  <si>
    <t>Monitorear y revisar el mapa de riesgos de corrupción</t>
  </si>
  <si>
    <t xml:space="preserve">Mapa de riesgos revisado </t>
  </si>
  <si>
    <t>4.2</t>
  </si>
  <si>
    <t>5.1.</t>
  </si>
  <si>
    <t>Primer Seguimiento al mapa de riesgos</t>
  </si>
  <si>
    <t>Mapa de riesgos con resultados del seguimiento publicado en portal Web</t>
  </si>
  <si>
    <t>Grupo de Control Interno</t>
  </si>
  <si>
    <t>5.2.</t>
  </si>
  <si>
    <t>Segundo Seguimiento al mapa de riesgos</t>
  </si>
  <si>
    <t>5.3.</t>
  </si>
  <si>
    <t>Tercer Seguimiento al mapa de riesgos</t>
  </si>
  <si>
    <t>Niveles Central, Territorial y local</t>
  </si>
  <si>
    <t>Generar alertas tempranas como resultado del monitoreo</t>
  </si>
  <si>
    <t>Niveles Central (responsables de los procesos), Territorial y local</t>
  </si>
  <si>
    <t>Identificación de alertas tempranas</t>
  </si>
  <si>
    <t>Componente 4:  Servicio al Ciudadano</t>
  </si>
  <si>
    <t>Actividades</t>
  </si>
  <si>
    <t>Incorporar recursos en el presupuesto para el desarrollo de iniciativas que mejoren el servicio al ciudadano.</t>
  </si>
  <si>
    <t>Establecer mecanismos de comunicación directa entre las áreas de servicio al ciudadano y la Alta Dirección para facilitar la toma de decisiones y el desarrollo de iniciativas de mejora.</t>
  </si>
  <si>
    <t>Grupo de Procesos Corporativos</t>
  </si>
  <si>
    <t xml:space="preserve">Realizar ajustes razonables a los espacios físicos de atención y servicio al ciudadano para garantizar su accesibilidad de acuerdo con la NTC 6047. </t>
  </si>
  <si>
    <t>2.3</t>
  </si>
  <si>
    <t>Capacitar y reafirmar el desarrollo de las habilidades en el uso y manejo del Centro de relevo para garantizar calidad en el servicio de accesibilidad de personas con discapacidad auditiva</t>
  </si>
  <si>
    <t>2.4</t>
  </si>
  <si>
    <t>2.5</t>
  </si>
  <si>
    <t>Implementar nuevos canales de atención de acuerdo con las características y necesidades de los ciudadanos para garantizar cobertura.</t>
  </si>
  <si>
    <t xml:space="preserve">2.6 </t>
  </si>
  <si>
    <t>2.7</t>
  </si>
  <si>
    <t>2.8</t>
  </si>
  <si>
    <t>Subdirección de Sostenibilidad y Negocios Ambientales, Grupo de Procesos Corporativos, apoyo de Grupo de Sistemas de Información y Radiocomunicaciones</t>
  </si>
  <si>
    <t>Fortalecer las competencias de los servidores públicos que atienden directamente a los ciudadanos a través de procesos de cualificación.</t>
  </si>
  <si>
    <t>Promover espacios de sensibilización para fortalecer la cultura de servicio al interior de la entidad.</t>
  </si>
  <si>
    <t>Elaborar periódicamente informes de PQRSD para identificar oportunidades de mejora en la prestación de los servicios.</t>
  </si>
  <si>
    <t>Elaborar y publicar los informes de PQRSD en el tiempo establecido por el SGI</t>
  </si>
  <si>
    <t>Grupo de Procesos Corporativos, Oficina Asesora de Planeación y Control Interno</t>
  </si>
  <si>
    <t>4.3</t>
  </si>
  <si>
    <t>4.4</t>
  </si>
  <si>
    <t>Llevar un consolidado de ciudadanos atendidos y presentar informe.</t>
  </si>
  <si>
    <t>Realizar campañas informativas sobre la responsabilidad de los servidores públicos frente a los derechos de los ciudadanos.</t>
  </si>
  <si>
    <t>Realizar jornadas de sensibilización con el apoyo de comunicaciones. Realizar divulgación de información con relación a la responsabilidad de los servidores públicos frente a los derechos de los ciudadanos.</t>
  </si>
  <si>
    <t>Implementar mecanismos de actualización normativa y cualificación a servidores en esta área.</t>
  </si>
  <si>
    <t>5.1</t>
  </si>
  <si>
    <r>
      <rPr>
        <b/>
        <sz val="14"/>
        <color theme="1"/>
        <rFont val="Calibri"/>
        <family val="2"/>
        <scheme val="minor"/>
      </rPr>
      <t>Subcomponente 1</t>
    </r>
    <r>
      <rPr>
        <sz val="14"/>
        <color theme="1"/>
        <rFont val="Calibri"/>
        <family val="2"/>
        <scheme val="minor"/>
      </rPr>
      <t xml:space="preserve">                           Estructura administrativa y Direccionamiento estratégico </t>
    </r>
  </si>
  <si>
    <r>
      <rPr>
        <b/>
        <sz val="14"/>
        <color theme="1"/>
        <rFont val="Calibri"/>
        <family val="2"/>
        <scheme val="minor"/>
      </rPr>
      <t xml:space="preserve">Subcomponente 2                            </t>
    </r>
    <r>
      <rPr>
        <sz val="14"/>
        <color theme="1"/>
        <rFont val="Calibri"/>
        <family val="2"/>
        <scheme val="minor"/>
      </rPr>
      <t xml:space="preserve"> Fortalecimiento de los canales de atención</t>
    </r>
  </si>
  <si>
    <r>
      <rPr>
        <b/>
        <sz val="14"/>
        <color theme="1"/>
        <rFont val="Calibri"/>
        <family val="2"/>
        <scheme val="minor"/>
      </rPr>
      <t xml:space="preserve">Subcomponente 3                          </t>
    </r>
    <r>
      <rPr>
        <sz val="14"/>
        <color theme="1"/>
        <rFont val="Calibri"/>
        <family val="2"/>
        <scheme val="minor"/>
      </rPr>
      <t xml:space="preserve"> Talento humano</t>
    </r>
  </si>
  <si>
    <t>Componente 5:  Transparencia y Acceso a la Información</t>
  </si>
  <si>
    <t>Indicadores</t>
  </si>
  <si>
    <t>Actualización permanente de la información mínima obligatoria (estructura, procedimientos, servicios y funcionamiento).</t>
  </si>
  <si>
    <t>Portal Web actualizado permanentemente.</t>
  </si>
  <si>
    <t>100% de la publicación en portal Web actualizada.</t>
  </si>
  <si>
    <t>Lideres de cada unidad de decisión (Central, Territorial y Local).</t>
  </si>
  <si>
    <t>Gestionar y actualizar estado de las hojas de vida y declaración de bienes y rentas de cada servidor de la entidad en el  Sistema de Información y Gestión del Empleo Público - SIGEP</t>
  </si>
  <si>
    <t>100% de las hojas de vida de los servidores públicos y contratistas de la entidad  publicados en el aplicativo SIGEP.
100% de la declaración de bienes y rentas de los funcionarios de la entidad actualizada en el SIGEP.</t>
  </si>
  <si>
    <t>Avanzar en la construcción del conjunto de datos abiertos, divulgarlos y evaluar su uso.</t>
  </si>
  <si>
    <t>Conjunto de datos con impacto al ciudadano publicado y actualizado en www.datos.gov.co con una evaluación sobre su uso</t>
  </si>
  <si>
    <t xml:space="preserve">% de avance del desarrollo de los lineamientos establecidos sobre gratuidad y los estándares de contenido y oportunidad </t>
  </si>
  <si>
    <t>Elaborar y mantener actualizado el inventario de activos de información.</t>
  </si>
  <si>
    <t>Inventario de Activos de Información actualizado</t>
  </si>
  <si>
    <t>% de avance en el levantamiento y consolidación del Inventario de activos de Información</t>
  </si>
  <si>
    <t>Esquema de información publicado en el portal Web conforme al Capitulo III del Decreto 103 de 2015</t>
  </si>
  <si>
    <t>% de avance en el levantamiento y consolidación del Esquema de Información</t>
  </si>
  <si>
    <t>3.3</t>
  </si>
  <si>
    <t>Actualizar el índice de información clasificada y reservada</t>
  </si>
  <si>
    <t>Índice de Información clasificada y reservada actualizada y publicada en el portal Web</t>
  </si>
  <si>
    <r>
      <rPr>
        <b/>
        <sz val="14"/>
        <color theme="1"/>
        <rFont val="Calibri"/>
        <family val="2"/>
        <scheme val="minor"/>
      </rPr>
      <t>Subcomponente 4</t>
    </r>
    <r>
      <rPr>
        <sz val="14"/>
        <color theme="1"/>
        <rFont val="Calibri"/>
        <family val="2"/>
        <scheme val="minor"/>
      </rPr>
      <t xml:space="preserve">
Criterio diferencial de accesibilidad</t>
    </r>
  </si>
  <si>
    <t xml:space="preserve">% de avance en la construcción de formatos alternativos </t>
  </si>
  <si>
    <t xml:space="preserve">Adecuación del portal Web para permitir el acceso de la página y noticias principales en idioma inglés y una lengua de un grupo étnico y cultural del país.  </t>
  </si>
  <si>
    <t>Portal Web habilitado para acceso en sus principales secciones y noticias en otro idioma y lengua de un grupo étnico seleccionado</t>
  </si>
  <si>
    <t>Información publicada en diversos idiomas y lenguas de acuerdo a la solicitud realizada por las autoridades de las comunidades</t>
  </si>
  <si>
    <t>Grupo de comunicaciones y Educación Ambiental y
Grupo de Participación social</t>
  </si>
  <si>
    <r>
      <rPr>
        <b/>
        <sz val="14"/>
        <color theme="1"/>
        <rFont val="Calibri"/>
        <family val="2"/>
        <scheme val="minor"/>
      </rPr>
      <t xml:space="preserve">Subcomponente 5                                                                                      </t>
    </r>
    <r>
      <rPr>
        <sz val="14"/>
        <color theme="1"/>
        <rFont val="Calibri"/>
        <family val="2"/>
        <scheme val="minor"/>
      </rPr>
      <t xml:space="preserve">   Monitoreo del Acceso a la Información Pública</t>
    </r>
  </si>
  <si>
    <t>un (1) informe semestral elaborado y publicado en portal Web</t>
  </si>
  <si>
    <t>Informes elaborados y publicados en el portal Web</t>
  </si>
  <si>
    <t>Componente 5: Iniciativas Adicionales</t>
  </si>
  <si>
    <t xml:space="preserve">Iniciativas adicionales </t>
  </si>
  <si>
    <t>Divulgar e interiorizar  Código de Ética que incorpora lineamientos claros y precisos sobre temas de conflicto de intereses, canales de denuncia de hechos de corrupción, mecanismos para la protección al denunciante</t>
  </si>
  <si>
    <t>Promover acuerdos, compromisos y/o protocolo éticos al interior de la entidad.</t>
  </si>
  <si>
    <t>Acuerdos, compromisos y/o protocolos suscritos.</t>
  </si>
  <si>
    <t>Componente 3:  Rendición de cuentas</t>
  </si>
  <si>
    <t xml:space="preserve">Subcomponente </t>
  </si>
  <si>
    <t xml:space="preserve">Publicación de los Informes de Gestión de la entidad </t>
  </si>
  <si>
    <t>Elaboración y publicación de un informe semestral de Gestión de la entidad publicado en portal Web</t>
  </si>
  <si>
    <t>Oficina Asesora de Planeación</t>
  </si>
  <si>
    <t>Posicionar el servicio de guardaparques voluntario, permitiendo una participación activa de la ciudadanía interesada en este programa</t>
  </si>
  <si>
    <t>Grupo de Planeación del Manejo y Grupo de Comunicaciones y Educación Ambiental</t>
  </si>
  <si>
    <t xml:space="preserve">Convocatoria realizar para promover e incentivar la participación ciudadana en los procesos de conservación y protección de la biodiversidad </t>
  </si>
  <si>
    <t>Reconocimiento público a través el portal de la persona o entidad con mayor participación que haya tenido en foros, chats o convocatoria que se de apertura y que este orientada a la rendición de cuentas</t>
  </si>
  <si>
    <t>Grupo de Comunicaciones y Educación Ambiental</t>
  </si>
  <si>
    <t xml:space="preserve">Publicación de revistas descargables en formato digital </t>
  </si>
  <si>
    <t xml:space="preserve">Elaboración de informe de  evaluación del proceso de rendición de cuentas </t>
  </si>
  <si>
    <t>Informe del proceso de rendición de cuentas</t>
  </si>
  <si>
    <t>Publicación del Informe en el portal Web</t>
  </si>
  <si>
    <t>Informe publicado en portal Web</t>
  </si>
  <si>
    <t xml:space="preserve">Elaboración del Plan de Mejoramiento identificando las actividades que dentro del proceso de rendición de cuentas ameritan intervención y ajustes  </t>
  </si>
  <si>
    <t xml:space="preserve">Plan de mejoramiento </t>
  </si>
  <si>
    <t>Grupo de Planeación del Manejo con el apoyo del Grupo de Comunicaciones y Educación Ambiental</t>
  </si>
  <si>
    <t xml:space="preserve">Grupos de Planeación y Manejo y Participación Social con el apoyo del
Grupo de Comunicaciones y Educación Ambiental </t>
  </si>
  <si>
    <t>Convocar chats, foros a través de medios electrónicos (Twitter, Facebook, etc.) para  interactuar con la ciudadanía en torno a temas asociados con proyectos normativos o de gestión que adelanta la entidad  en desarrollo de su misión Institucional.</t>
  </si>
  <si>
    <t xml:space="preserve">70 ciudadanos formados como guardarparques voluntarios, los cuales incorporados para apoyar la conservación de las Áreas Protegidas, a través de su acción voluntaria  </t>
  </si>
  <si>
    <t xml:space="preserve">Invitación a participar en mesas de discusión y concertación, con comunidades indígenas, negritudes, afrodescendientes, campesinos y público en general, sobre temáticas de interés general sobre de uso ocupación y tenencia, regímenes especiales de manejo, proyectos de restauración, conservación </t>
  </si>
  <si>
    <t>Convocatorias públicas a participar en eventos que promuevan la conservación y la protección de la biodiversidad de las AP, tales como: restauración ecológica, uso sostenible de la biodiversidad, desarrollo de campañas de educación ambiental</t>
  </si>
  <si>
    <t>% avance en el Índice de información clasificada y reservada publicada y actualizada en el portal web.</t>
  </si>
  <si>
    <t xml:space="preserve">Grupo de sistemas de información y radiocomunicaciones </t>
  </si>
  <si>
    <t>Direcciones Territoriales</t>
  </si>
  <si>
    <t>Asignar responsables de la gestión de los diferentes canales de atención de acuerdo con los requisitosestablecidos y lineamientos impartidos por la Dirección Nacional de Planeación  - Dirección de Servicio al Ciudadano</t>
  </si>
  <si>
    <t>Conocimiento de los beneficios que reporta adelantar estos trámites ante la entidad</t>
  </si>
  <si>
    <t>Promoción y divulgación</t>
  </si>
  <si>
    <t>Trámites de la entidad</t>
  </si>
  <si>
    <t>Se realiza una difusión anual a través de diferentes canales tanto internos como externos, pero requiere enfatizarse la periodicidad con la que son divulgados de tal manera que en forma mensual se promueva esta actividad</t>
  </si>
  <si>
    <t>Grupo de Comunicaciones y educación ambiental, con base en los insumos que sean suministrados por Grupo de Trámites y evaluación ambiental.</t>
  </si>
  <si>
    <t xml:space="preserve">La gestión de trámites se realiza de manera manual, impidiendo el control que se realiza a través de la plataforma VITAL </t>
  </si>
  <si>
    <t xml:space="preserve"> Incorporar en la Ventanilla Integral de trámites en línea VITAL toda la información análoga recepcionada en la ventanilla de atención al usuario.  </t>
  </si>
  <si>
    <t>Facilitar la consulta en línea del estado del trámite en un momento dado</t>
  </si>
  <si>
    <t>Productos de comunicación</t>
  </si>
  <si>
    <t xml:space="preserve">Realizar medición y seguimiento a los resultados de los indicadores de el desempeño por los diferentes canales de atención y consolidar estadísticas sobre tiempos de espera, tiempos de atención y cantidad de ciudadanos.
</t>
  </si>
  <si>
    <t xml:space="preserve">Divulgación a través de los diferentes medios de comunicación de Parques Nacionales Naturales, la cultura de servicio al ciudadano 
</t>
  </si>
  <si>
    <t>Mantener actualizado el sistema de asignación de números consecutivos (manual o electrónico).</t>
  </si>
  <si>
    <t>Grupo Control Interno</t>
  </si>
  <si>
    <t>Verificación al 100% de la actualización de las Hojas de Vida de los empleados públicos y contratistas de la entidad en el - SIGEP.
Declaración de bienes y rentas de los funcionarios de la entidad en el SIGEP.</t>
  </si>
  <si>
    <t>Mantener la estructura y actualización del esquema de publicación de información en el portal Institucional</t>
  </si>
  <si>
    <t>Mapa de riesgos de corrupción actualizado y publicado en portal Web</t>
  </si>
  <si>
    <t xml:space="preserve">Código ético socializado incluyendo con los parámetros anticorrupción.
Socialización del código de ética con el apoyo de comunicaciones. </t>
  </si>
  <si>
    <r>
      <rPr>
        <b/>
        <sz val="14"/>
        <color theme="1"/>
        <rFont val="Calibri"/>
        <family val="2"/>
        <scheme val="minor"/>
      </rPr>
      <t>Subcomponente 4</t>
    </r>
    <r>
      <rPr>
        <sz val="14"/>
        <color theme="1"/>
        <rFont val="Calibri"/>
        <family val="2"/>
        <scheme val="minor"/>
      </rPr>
      <t xml:space="preserve">                           Normativo y Procedimental</t>
    </r>
  </si>
  <si>
    <t>Administrativa</t>
  </si>
  <si>
    <t>Optimización de proceso o procedimiento interno</t>
  </si>
  <si>
    <t xml:space="preserve">Dirección Territorial Caribe </t>
  </si>
  <si>
    <t>Implementar la  firma electrónica en los actos administrativos que genere el trámite.</t>
  </si>
  <si>
    <t xml:space="preserve">Edición descargable en el portal Web, en formato digital de las diferentes revistas elaboradas por la entidad y demás ediciones con información de interés a la comunidad sobre gestiones, estudios, investigaciones adelantadas en la entidad sobre la biodiversidad y conservación de las Áreas Protegidas. </t>
  </si>
  <si>
    <t xml:space="preserve">Publicación en portal Web de las persona o entidades con mayor participación en las convocatorias por medios electrónicos  </t>
  </si>
  <si>
    <t xml:space="preserve">CIO - Subdirección de Gestión y Manejo de Áreas Protegidas, Lideres de cada unidad de decisión (Central, Territorial y Local) con el apoyo del Grupo de comunicaciones y Educación Ambiental. </t>
  </si>
  <si>
    <t>Grupo de comunicaciones y Educación Ambiental con el apoyo de todas las dependencias responsables de mantener actualizada la página web</t>
  </si>
  <si>
    <t>Realizar la publicación en la página Web de los procesos de contratación asi como el directorio de contratistas y las bases de datos de la contración de acuerdo con los formatos establecidos y compartido en el drive  por el Grupo de contratos</t>
  </si>
  <si>
    <t>Elaborar informe de solicitudes de acceso a información que contenga: 1. El número de solicitudes recibidas. 2. El número de solicitudes que fueron trasladadas a otra institución. 3. El tiempo de respuesta a cada solicitud.</t>
  </si>
  <si>
    <t>Habilitar espacios de dialogo y de divulgación en redes sociales y emisora institucional Insitu radio, referidas a la conservación con familias que colindan o están dentro de las áreas de especial interés ambiental y los resultados de los  procesos de restauración en áreas de PNN afectadas con cultivos de uso ilícito</t>
  </si>
  <si>
    <t>Informe y publicación en portal Web del Informe de logros de la entidad en desarrollo de los compromisos acordados en los Acuerdos de PAZ</t>
  </si>
  <si>
    <t xml:space="preserve">Espacios de diálogo y divulgación habilitados para ciudadanía  en desarrollo de los compromisos  de la entidad en los Acuerdos de Paz </t>
  </si>
  <si>
    <t>Grupo de Comunicaciones y Educación Ambiental y Subdirección de Gestión y manejo de Áreas Protegidas</t>
  </si>
  <si>
    <t>Caracterizar a los ciudadanos - usuarios - grupos de interés y revisar la pertinencia de la oferta, canales, mecanismos de información y comunicación empleados por la entidad.</t>
  </si>
  <si>
    <t>Actualizar la caracterización de ciudadanos a nivel nacional.</t>
  </si>
  <si>
    <r>
      <rPr>
        <b/>
        <sz val="14"/>
        <color indexed="8"/>
        <rFont val="Arial Narrow"/>
        <family val="2"/>
      </rPr>
      <t xml:space="preserve">Subcomponente /proceso 1                                          </t>
    </r>
    <r>
      <rPr>
        <sz val="14"/>
        <color indexed="8"/>
        <rFont val="Arial Narrow"/>
        <family val="2"/>
      </rPr>
      <t xml:space="preserve"> Política de Administración de Riesgos de Corrupción</t>
    </r>
  </si>
  <si>
    <t xml:space="preserve">Versión preliminar documento polìtica administraciòn de riesgos </t>
  </si>
  <si>
    <t xml:space="preserve">Socializar con los responsables de los procesos para recibir propuestas de mejora </t>
  </si>
  <si>
    <t xml:space="preserve">Analizar las propuestas e incorporar las observaciones que apliquen </t>
  </si>
  <si>
    <t xml:space="preserve">Versión del documento polìtica administración de riesgos  puiblicado en el portal web y socializado </t>
  </si>
  <si>
    <t xml:space="preserve">Oficina Asesora de Planeación </t>
  </si>
  <si>
    <t>Formalizar la política conforme a procedimiento de control de documento, publicar y socializar a las partes interesadas</t>
  </si>
  <si>
    <t xml:space="preserve">Revisar  y actualizar la documentación de riesgos  conforme a lo establecido la Guía de Administración de Riesgos </t>
  </si>
  <si>
    <t xml:space="preserve">Procedimiento, instructivo y formato mapa de riesgo actualizado </t>
  </si>
  <si>
    <t xml:space="preserve">Socialización de la metodología para la identificación y actualización del mapa de riesgos </t>
  </si>
  <si>
    <t>Oficina Asesora de Planeación, Nivel Central  y Direcciones Territoriales</t>
  </si>
  <si>
    <r>
      <rPr>
        <b/>
        <sz val="14"/>
        <color indexed="8"/>
        <rFont val="Arial Narrow"/>
        <family val="2"/>
      </rPr>
      <t xml:space="preserve">Subcomponente /proceso 3                                            </t>
    </r>
    <r>
      <rPr>
        <sz val="14"/>
        <color indexed="8"/>
        <rFont val="Arial Narrow"/>
        <family val="2"/>
      </rPr>
      <t xml:space="preserve"> Consulta y divulgación </t>
    </r>
  </si>
  <si>
    <t xml:space="preserve">Aprobar el mapa de riesgos actualizado conforme al procedimiento de administración de riesgos </t>
  </si>
  <si>
    <t>Mapa de riesgos aprobado</t>
  </si>
  <si>
    <t>Nivel Central - responsables de los procesos</t>
  </si>
  <si>
    <t>Publicación del mapa de riesgos de corrupción</t>
  </si>
  <si>
    <t>Mapa de riesgos de corrupción publicado en portal Web</t>
  </si>
  <si>
    <t>Actualizar la política de riesgos vigente de acuerdo con los lineamientos que  expida la Secretaria de Transparencia y la Guía del DAFP 2018</t>
  </si>
  <si>
    <t>Oficina Asesora de Planeación, Direcciones Territoriales y responsables de los procesos</t>
  </si>
  <si>
    <t xml:space="preserve">Someter a consulta ciudadana el mapa de riesgos de corrupción </t>
  </si>
  <si>
    <t>Mapa de riesgos verificado con aportes de la ciudadanía</t>
  </si>
  <si>
    <t>30/04/2019
30/08/2019
30/12/2019</t>
  </si>
  <si>
    <t xml:space="preserve">Talleres de socialización y acompañamiento para la actualización del Mapa de riesgos </t>
  </si>
  <si>
    <t>Presupuesto asignado para la vigencia 2020, que respalden iniciativas que mejoren el servicio al ciudadano  (se mantiene la meta)</t>
  </si>
  <si>
    <r>
      <t xml:space="preserve">Autodiagnóstico de espacios físicos a nivel Territorial y de Áreas Protegidas (donde existan puntos de atención y/o espacios de servicio al ciudadano)  para identificar los ajustes requeridos para el cumplimiento de la norma NTC 6047 .
</t>
    </r>
    <r>
      <rPr>
        <sz val="11"/>
        <color theme="1"/>
        <rFont val="Arial Narrow"/>
        <family val="2"/>
      </rPr>
      <t xml:space="preserve">
</t>
    </r>
    <r>
      <rPr>
        <sz val="11"/>
        <color rgb="FFFF0000"/>
        <rFont val="Arial Narrow"/>
        <family val="2"/>
      </rPr>
      <t xml:space="preserve">
</t>
    </r>
  </si>
  <si>
    <t>Diiagnósticos de espacios físicos a nivel Territorial y de Áreas Protegidas (donde existan puntos de atención y/o espacios de servicio al ciudadano)</t>
  </si>
  <si>
    <t xml:space="preserve">
Grupo de Infraestructura</t>
  </si>
  <si>
    <t xml:space="preserve">
30/06/2019</t>
  </si>
  <si>
    <r>
      <t xml:space="preserve">30/06/2019
</t>
    </r>
    <r>
      <rPr>
        <sz val="11"/>
        <color rgb="FFFF0000"/>
        <rFont val="Arial Narrow"/>
        <family val="2"/>
      </rPr>
      <t xml:space="preserve">
</t>
    </r>
  </si>
  <si>
    <r>
      <rPr>
        <sz val="11"/>
        <color theme="1"/>
        <rFont val="Arial Narrow"/>
        <family val="2"/>
      </rPr>
      <t>Evaluar y realizar seguimiento</t>
    </r>
    <r>
      <rPr>
        <sz val="11"/>
        <rFont val="Arial Narrow"/>
        <family val="2"/>
      </rPr>
      <t xml:space="preserve"> a los instrumentos y herramientas implementadas para garantizar la accesibilidad (para personas con discapacidad visual) a la página web de la entidad (Implementación de la NTC 5854 y Convertic).dos evaluaciones una semestral</t>
    </r>
  </si>
  <si>
    <t xml:space="preserve">Diseños arquitectónicos y cronograma de las obras  a realizar con estimación del presupuesto requerido, de acuerdo con los autodiagnósticos  y diagnósticos aplicados. 
</t>
  </si>
  <si>
    <t>Realizar mantenimiento y soporte a la ventanilla de PQyR e integrarla a los trámites y servicios de la entidad</t>
  </si>
  <si>
    <t xml:space="preserve">Tres reportes en los que se detallen los soportes, mantenimientos e integración de la ventanilla de PQyR con los trámites de la entidad
</t>
  </si>
  <si>
    <t>2) Asignar en cada Dirección Territorial una persona encargado de la atención al ciudadano (información de trámites y servicios, PQR)</t>
  </si>
  <si>
    <t xml:space="preserve">Direcciones Territoriales </t>
  </si>
  <si>
    <t xml:space="preserve"> 31/04/2019
</t>
  </si>
  <si>
    <t xml:space="preserve">31/04/2019 </t>
  </si>
  <si>
    <t>30/06/2019   y    
31/12/19</t>
  </si>
  <si>
    <t>Implementar mecanismos para revisar la consistencia de la información que se entrega al ciudadano a través de los diferentes canales de atención y evaluar  el desempeño de los servidores públicos en relación con su comportamiento y actitud en la interacción con los ciudadanos. .</t>
  </si>
  <si>
    <t xml:space="preserve">Informe semestral de resultados de la aplicación de las encuestas de satisfacción a usuarios. 
resultados de PQRs. que será presentado y retroalimentado en el Comité Directivo.  </t>
  </si>
  <si>
    <t xml:space="preserve"> Informe semestral de resultados de la aplicación de las encuestas de satisfacción-visitantes a los PNN - (Con vocación ecoturística).
Presentación de los resultados de las encuestas al Comité de revisión por la Dirección.</t>
  </si>
  <si>
    <t xml:space="preserve">Grupo procesos corporativos, Subdirección de Sostenibilidad y Negocios Ambientales (ecoturismo)
</t>
  </si>
  <si>
    <t>Informe semestral con los resultados del seguimiento y tendencia de los indicadores de desempeño por los diferentes canales de atención incluido el módulo de certificaciones en ventanilla de PQyR., con indicación de  tiempos de espera, tiempos de atención y cantidad de ciudadanos.</t>
  </si>
  <si>
    <t xml:space="preserve">
 31/12/2019</t>
  </si>
  <si>
    <r>
      <t xml:space="preserve">
</t>
    </r>
    <r>
      <rPr>
        <sz val="11"/>
        <rFont val="Arial Narrow"/>
        <family val="2"/>
      </rPr>
      <t>Actualizar las base de datos personales y realizar el registro en el aplicativo de la Superintendencia de Industria y Comercio.</t>
    </r>
  </si>
  <si>
    <t>30/04/2019
30/08/2019
10/12/2019</t>
  </si>
  <si>
    <t>Autocapacitación en en el tema de protección de datos personales.haciendo uso de las herramientas dispuestas en la Web de la SIC con el apoyo del GCEA para la sensibilización- comunicación</t>
  </si>
  <si>
    <t>Todas las Unidades de Decisión, incluidas como administradores u operadores en el aplicativo de la Superintendencia de Industria y Comercio</t>
  </si>
  <si>
    <r>
      <rPr>
        <b/>
        <sz val="14"/>
        <color theme="1"/>
        <rFont val="Calibri"/>
        <family val="2"/>
        <scheme val="minor"/>
      </rPr>
      <t xml:space="preserve">Subcomponente 5   </t>
    </r>
    <r>
      <rPr>
        <sz val="14"/>
        <color theme="1"/>
        <rFont val="Calibri"/>
        <family val="2"/>
        <scheme val="minor"/>
      </rPr>
      <t xml:space="preserve"> Relacionamiento con el ciudadano</t>
    </r>
  </si>
  <si>
    <t xml:space="preserve">Asesorar  y acompañar la identificación y actualización del mapa de riesgos </t>
  </si>
  <si>
    <t>publicación de los riesgos de corrupción en la entidad.</t>
  </si>
  <si>
    <t>1.4</t>
  </si>
  <si>
    <t>Elaboración y divulgación del Informe de logros de la entidad en desarrollo de los compromisos acordados en los Acuerdos de PAZ, en relación con los procesos de Restauración, Los Acuerdos Campesinos y la Consolidación de Nuevas Áreas Protegidas correspondiente al período comprendido entre el 1 de mayo de 2018 y el 1 de enero de 2019</t>
  </si>
  <si>
    <t>Subdirección de Gestión y Manejo de Áreas Protegidas y Oficina Asesora de Planeación</t>
  </si>
  <si>
    <r>
      <t xml:space="preserve">Subcomponente 3                              </t>
    </r>
    <r>
      <rPr>
        <sz val="12"/>
        <color theme="1"/>
        <rFont val="Arial Narrow"/>
        <family val="2"/>
      </rPr>
      <t>Incentivos para motivar la cultura de la rendición y petición de cuentas</t>
    </r>
  </si>
  <si>
    <r>
      <t xml:space="preserve">Subcomponente 2                             </t>
    </r>
    <r>
      <rPr>
        <sz val="12"/>
        <color theme="1"/>
        <rFont val="Arial Narrow"/>
        <family val="2"/>
      </rPr>
      <t xml:space="preserve">  Diálogo de doble vía con la ciudadanía y sus organizaciones</t>
    </r>
  </si>
  <si>
    <r>
      <rPr>
        <b/>
        <sz val="12"/>
        <color theme="1"/>
        <rFont val="Arial Narrow"/>
        <family val="2"/>
      </rPr>
      <t>Subcomponente 4</t>
    </r>
    <r>
      <rPr>
        <sz val="12"/>
        <color theme="1"/>
        <rFont val="Arial Narrow"/>
        <family val="2"/>
      </rPr>
      <t xml:space="preserve">                              Evaluación y retroalimentación a  la gestión institucional</t>
    </r>
  </si>
  <si>
    <r>
      <t xml:space="preserve">Subcomponente 1                              </t>
    </r>
    <r>
      <rPr>
        <sz val="12"/>
        <color theme="1"/>
        <rFont val="Arial Narrow"/>
        <family val="2"/>
      </rPr>
      <t>Información de calidad y en lenguaje comprensible</t>
    </r>
  </si>
  <si>
    <t xml:space="preserve">Realizar Audiencia Pública de rendición de cuentas en la Sede Central incluyendo un sección específica para presentar las metas y logros alcanzados en desarrollo de los compromisos  de la entidad en los Acuerdos de Paz en relación con los Acuerdos para la conservación y los procesos de restauración en Áreas Protegidas. </t>
  </si>
  <si>
    <t xml:space="preserve">1 Audiencia Pública de Rendición de cuentas realizada 
</t>
  </si>
  <si>
    <t xml:space="preserve">Oficina Asesora de Planeación y dependencias del Nivel Central </t>
  </si>
  <si>
    <r>
      <rPr>
        <b/>
        <sz val="14"/>
        <color theme="1"/>
        <rFont val="Calibri"/>
        <family val="2"/>
        <scheme val="minor"/>
      </rPr>
      <t>Subcomponente 1</t>
    </r>
    <r>
      <rPr>
        <sz val="14"/>
        <color theme="1"/>
        <rFont val="Calibri"/>
        <family val="2"/>
        <scheme val="minor"/>
      </rPr>
      <t xml:space="preserve">                                                                          Lineamientos de Transparencia Activa</t>
    </r>
  </si>
  <si>
    <r>
      <rPr>
        <b/>
        <sz val="14"/>
        <color theme="1"/>
        <rFont val="Calibri"/>
        <family val="2"/>
        <scheme val="minor"/>
      </rPr>
      <t xml:space="preserve">Subcomponente 2                                                                          </t>
    </r>
    <r>
      <rPr>
        <sz val="14"/>
        <color theme="1"/>
        <rFont val="Calibri"/>
        <family val="2"/>
        <scheme val="minor"/>
      </rPr>
      <t>Lineamientos de Transparencia Pasiva</t>
    </r>
  </si>
  <si>
    <r>
      <rPr>
        <b/>
        <sz val="14"/>
        <color theme="1"/>
        <rFont val="Calibri"/>
        <family val="2"/>
        <scheme val="minor"/>
      </rPr>
      <t xml:space="preserve">Subcomponente 3                                                                          </t>
    </r>
    <r>
      <rPr>
        <sz val="14"/>
        <color theme="1"/>
        <rFont val="Calibri"/>
        <family val="2"/>
        <scheme val="minor"/>
      </rPr>
      <t>Elaboración los Instrumentos de Gestión de la Información</t>
    </r>
  </si>
  <si>
    <r>
      <rPr>
        <b/>
        <sz val="14"/>
        <color indexed="8"/>
        <rFont val="Arial Narrow"/>
        <family val="2"/>
      </rPr>
      <t xml:space="preserve">Subcomponente/proceso  2                                                 </t>
    </r>
    <r>
      <rPr>
        <sz val="14"/>
        <color indexed="8"/>
        <rFont val="Arial Narrow"/>
        <family val="2"/>
      </rPr>
      <t>Actualización del Mapa de Riesgos de Corrupción</t>
    </r>
  </si>
  <si>
    <r>
      <rPr>
        <b/>
        <sz val="14"/>
        <color indexed="8"/>
        <rFont val="Arial Narrow"/>
        <family val="2"/>
      </rPr>
      <t>Subcomponente/proceso 5</t>
    </r>
    <r>
      <rPr>
        <sz val="14"/>
        <color indexed="8"/>
        <rFont val="Arial Narrow"/>
        <family val="2"/>
      </rPr>
      <t xml:space="preserve"> 
Seguimiento</t>
    </r>
  </si>
  <si>
    <t xml:space="preserve">Apropiación de los conceptos para identificar, publicar y actualizar datos abiertos en el portal www,datos,gov,co
Conjunto de datos publicado en portal Institucional y de datos.gov.co, con evaluación sobre su promoción y consumo.
Unificar y actualizar los datos abiertos publicados en el portal Institucional Web y el portal datos.gov.co  </t>
  </si>
  <si>
    <t>Diseñar, implementar y divulgar información en formatos alternativos comprensibles, para facilitar acceso a grupos étnicos y personas con discapacidad, cuando sea requerido.</t>
  </si>
  <si>
    <t>Grupo de comunicaciones y Educación Ambiental y Grupo de Procesos Corporativos</t>
  </si>
  <si>
    <t>Facilitar información en formatos alternativos, cuando sean requeridos por los usuarios..</t>
  </si>
  <si>
    <t>Grupo de Contratos/ Direcciones Territoriales</t>
  </si>
  <si>
    <t>Asegurar el cumplimiento de lo establecido en la Ley 1712 de 2014, sobre .</t>
  </si>
  <si>
    <t xml:space="preserve">Informar periódicamente a la ciudadanía sobre los resultados de la gestión asociada a proyectos de cooperación internacional; trámites ambientales; Implementación del los planes de manejo y de Gestión Ambiental; Las agendas ambientales interministeriales; monitoreo en Áreas protegidas, procesos de posconflicto relacionados con Uso, Ocupación y Tenencia y acciones resultantes de las mesas campesinas, mesas de trabajo de Regimenes especiales de manejo.   </t>
  </si>
  <si>
    <t>Grupo de Gestión Humana-</t>
  </si>
  <si>
    <t xml:space="preserve">1) Revisar los perfiles  para designar a las personas encargadas de la atención al ciudadano en cada Dirección Territorial-(DT).
Nota: Las DT, remitirán previamente las hojas de vida a GGH para el trámite respectivo </t>
  </si>
  <si>
    <t xml:space="preserve">1) Tres jornadas de sensibilización en que se ha participado de acuerdo con la programación enviada por el DNP.  
2) Dos sensibilizaciones, (preferible por medios virtuales) para las personas encargadas de la atención del ciudadano (las Direcciones Territoriales Direcciones Territoriales DT asumen las sensibilizaciones frente a las AP de su jurisdicción)
3)Mecanismos eficaces implementados en relación con la atención al ciudadano.(Direcciones Territoriales y Parques) </t>
  </si>
  <si>
    <t xml:space="preserve">Capacitar al personal de atención al ciudadano (mínimo dos personas) en el uso y manejo del Servicio de Interpretación en Línea - SIEL.
   </t>
  </si>
  <si>
    <t>Grupo de Gestión Humana con el apoyo del Grupo de Comunicaciones y Educación Ambiental y el Grupo Control Disciplinario Interno.</t>
  </si>
  <si>
    <t xml:space="preserve">
1) 30/06/2019
2) 31/12/2019 (Con presentación 20/01/2020)</t>
  </si>
  <si>
    <t>1) 30/06/2019
2) 31/12/2019 (Con presentación 20/01/2020)</t>
  </si>
  <si>
    <t xml:space="preserve">Promocionar y divulgar periódicamentee a través diferentes canales tanto internos como externos los trámites que tiene la entidad, en particular aquellos que están disponibles para su realización a través de plataformas virtuales (VITAL). </t>
  </si>
  <si>
    <t>Grupo de Sistemas de Información y Radiocomunicaciones,  y apoya Grupo de Comunicaciones y Educación Ambiental</t>
  </si>
  <si>
    <t xml:space="preserve">Todas las dependencias con el apoyo de Grupo de Comunicaciones y Educación Ambiental </t>
  </si>
  <si>
    <t>1) Aplicación de una prueba piloto de la ventanilla única a dispositivos móviles, coordinando su realización a través de las HACKATONES que realiza el MINTIC.
2)Realizar la estrategia para socializar a través de medios virtuales con el Grupo de comunicaciones y educación ambiental.</t>
  </si>
  <si>
    <t>Impartir el 100% de los lineamientos derivados de la Ley 1712 de 2014, para que las respuestas dadas a solicitudes de información de los usuarios sean atendidas en términos de oportunidad, veracidad,  completitud y de manera actualizada enn los términos dispuestos en el artículo 26 de la Ley 1712 de 2014.</t>
  </si>
  <si>
    <t xml:space="preserve">                                                                                                                                                                                 </t>
  </si>
  <si>
    <t xml:space="preserve">Plan Anticorrupción y de Atención al Ciudadano - 2019  </t>
  </si>
  <si>
    <t xml:space="preserve">                                                                                                                                                                                                                 </t>
  </si>
  <si>
    <t xml:space="preserve">                                                                                                                         </t>
  </si>
  <si>
    <r>
      <t xml:space="preserve">Grupo de Procesos Corporativos y Grupo de Gestión Financiera, y Oficina Asesora de Planeación y </t>
    </r>
    <r>
      <rPr>
        <b/>
        <i/>
        <sz val="11"/>
        <rFont val="Arial Narrow"/>
        <family val="2"/>
      </rPr>
      <t>Direcciones Territoriales</t>
    </r>
  </si>
  <si>
    <r>
      <t xml:space="preserve">Consolida: Grupo de Procesos Corporativo .Responsables de c/u de las dependencias según las actividades definidas y </t>
    </r>
    <r>
      <rPr>
        <b/>
        <i/>
        <sz val="11"/>
        <rFont val="Arial Narrow"/>
        <family val="2"/>
      </rPr>
      <t>Direcciones Territoriales</t>
    </r>
  </si>
  <si>
    <r>
      <rPr>
        <b/>
        <i/>
        <sz val="11"/>
        <rFont val="Arial Narrow"/>
        <family val="2"/>
      </rPr>
      <t>Direcciones Territoriales (1 sem /19)</t>
    </r>
    <r>
      <rPr>
        <sz val="11"/>
        <rFont val="Arial Narrow"/>
        <family val="2"/>
      </rPr>
      <t xml:space="preserve"> y apoya Grupo de Infraestructura</t>
    </r>
  </si>
  <si>
    <r>
      <t>Grupo de Sistemas de Información y Radiocomunicaciones</t>
    </r>
    <r>
      <rPr>
        <b/>
        <sz val="11"/>
        <rFont val="Arial Narrow"/>
        <family val="2"/>
      </rPr>
      <t xml:space="preserve"> </t>
    </r>
    <r>
      <rPr>
        <sz val="11"/>
        <rFont val="Arial Narrow"/>
        <family val="2"/>
      </rPr>
      <t xml:space="preserve">y </t>
    </r>
    <r>
      <rPr>
        <b/>
        <i/>
        <sz val="11"/>
        <rFont val="Arial Narrow"/>
        <family val="2"/>
      </rPr>
      <t>Direcciones Territoriales</t>
    </r>
  </si>
  <si>
    <t xml:space="preserve">Dos evaluaciones (una cada semestre) para reducir los hallazgos reportados en el diagnóstico realizado a través del sitio http://www.tawdis.net/  - (GSIR)
</t>
  </si>
  <si>
    <r>
      <t xml:space="preserve">Gestión Humana,  Grupo de procesos Corporativos en la Sede Central y </t>
    </r>
    <r>
      <rPr>
        <b/>
        <i/>
        <sz val="11"/>
        <rFont val="Arial Narrow"/>
        <family val="2"/>
      </rPr>
      <t xml:space="preserve">Direcciones Territoriales </t>
    </r>
  </si>
  <si>
    <r>
      <t xml:space="preserve">Grupos de Procesos Corporativos, Gestión Humana y </t>
    </r>
    <r>
      <rPr>
        <b/>
        <i/>
        <sz val="11"/>
        <rFont val="Arial Narrow"/>
        <family val="2"/>
      </rPr>
      <t>Direcciones Territoriales</t>
    </r>
  </si>
  <si>
    <r>
      <t xml:space="preserve">Grupo de Procesos Corporativos, Gestión Humana y </t>
    </r>
    <r>
      <rPr>
        <b/>
        <i/>
        <sz val="11"/>
        <rFont val="Arial Narrow"/>
        <family val="2"/>
      </rPr>
      <t>Direcciones Territoriales</t>
    </r>
    <r>
      <rPr>
        <sz val="11"/>
        <rFont val="Arial Narrow"/>
        <family val="2"/>
      </rPr>
      <t xml:space="preserve">, con el apoyo del Grupo de Comunicaciones y Educación Ambiental. </t>
    </r>
  </si>
  <si>
    <r>
      <t>Grupo de Procesos Corporativos-</t>
    </r>
    <r>
      <rPr>
        <b/>
        <i/>
        <sz val="11"/>
        <rFont val="Arial Narrow"/>
        <family val="2"/>
      </rPr>
      <t>Direcciones Territoriales</t>
    </r>
  </si>
  <si>
    <r>
      <rPr>
        <strike/>
        <sz val="11"/>
        <rFont val="Arial Narrow"/>
        <family val="2"/>
      </rPr>
      <t xml:space="preserve">
</t>
    </r>
    <r>
      <rPr>
        <sz val="11"/>
        <rFont val="Arial Narrow"/>
        <family val="2"/>
      </rPr>
      <t>base de datos personales actualizadas y registradas ante la Superintendencia de Industria y Comercio</t>
    </r>
    <r>
      <rPr>
        <strike/>
        <sz val="11"/>
        <rFont val="Arial Narrow"/>
        <family val="2"/>
      </rPr>
      <t xml:space="preserve">
</t>
    </r>
    <r>
      <rPr>
        <sz val="11"/>
        <rFont val="Arial Narrow"/>
        <family val="2"/>
      </rPr>
      <t xml:space="preserve">
</t>
    </r>
  </si>
  <si>
    <r>
      <t xml:space="preserve">Todas las Unidades de Decisión, incluidas como administradores u operadores en el aplicativo de la Superintendencia de Industria y Comercio - </t>
    </r>
    <r>
      <rPr>
        <b/>
        <i/>
        <sz val="11"/>
        <rFont val="Arial Narrow"/>
        <family val="2"/>
      </rPr>
      <t>Direcciones Territoriales</t>
    </r>
  </si>
  <si>
    <r>
      <t xml:space="preserve">(Grupo de procesos corporativos7Oficina Asesora de Planeación) Responsables Unidades de Decisión del Nivel Central y </t>
    </r>
    <r>
      <rPr>
        <b/>
        <i/>
        <sz val="11"/>
        <rFont val="Arial Narrow"/>
        <family val="2"/>
      </rPr>
      <t>Direcciones Territoriales</t>
    </r>
  </si>
  <si>
    <r>
      <t xml:space="preserve">Grupo de Sistemas de Información y Radiocomunicaciones,   y </t>
    </r>
    <r>
      <rPr>
        <b/>
        <i/>
        <sz val="11"/>
        <rFont val="Arial Narrow"/>
        <family val="2"/>
      </rPr>
      <t>Direcciones Territoriales (fase de implementación)</t>
    </r>
    <r>
      <rPr>
        <sz val="11"/>
        <rFont val="Arial Narrow"/>
        <family val="2"/>
      </rPr>
      <t xml:space="preserve"> 
</t>
    </r>
  </si>
  <si>
    <r>
      <t xml:space="preserve">Subdirección de Gestión y Manejo, Oficina Asesora de Planeación, Grupo de Participación Social, Grupo de Cooperación Internacional  y </t>
    </r>
    <r>
      <rPr>
        <b/>
        <i/>
        <sz val="11"/>
        <rFont val="Arial Narrow"/>
        <family val="2"/>
      </rPr>
      <t>Direcciones Territoriales</t>
    </r>
    <r>
      <rPr>
        <sz val="11"/>
        <rFont val="Arial Narrow"/>
        <family val="2"/>
      </rPr>
      <t xml:space="preserve"> con apoyo del Grupo de Comunicaciones y Educación Ambiental.</t>
    </r>
  </si>
  <si>
    <r>
      <t xml:space="preserve">Foros, </t>
    </r>
    <r>
      <rPr>
        <b/>
        <sz val="11"/>
        <rFont val="Arial Narrow"/>
        <family val="2"/>
      </rPr>
      <t xml:space="preserve"> </t>
    </r>
    <r>
      <rPr>
        <sz val="11"/>
        <rFont val="Arial Narrow"/>
        <family val="2"/>
      </rPr>
      <t xml:space="preserve">chats y </t>
    </r>
    <r>
      <rPr>
        <b/>
        <sz val="11"/>
        <rFont val="Arial Narrow"/>
        <family val="2"/>
      </rPr>
      <t xml:space="preserve"> </t>
    </r>
    <r>
      <rPr>
        <sz val="11"/>
        <rFont val="Arial Narrow"/>
        <family val="2"/>
      </rPr>
      <t xml:space="preserve">blog convocados en diálogo con la ciudadanía teniendo en cuenta la caracterización de usuarios de la entidad y los proyectos que tengan impacto en la ciudadanía.
</t>
    </r>
  </si>
  <si>
    <t xml:space="preserve">Mesas de discusión y concertación convocadas y ejecutadas de acuerdo con lo programado en el numeral 1.1 </t>
  </si>
  <si>
    <r>
      <t xml:space="preserve">Grupo de Gestión Humana  y Grupo de Contratos y </t>
    </r>
    <r>
      <rPr>
        <b/>
        <i/>
        <sz val="11"/>
        <rFont val="Arial Narrow"/>
        <family val="2"/>
      </rPr>
      <t>Direcciones Territoriales</t>
    </r>
  </si>
  <si>
    <r>
      <t xml:space="preserve">Grupo de Procesos Corporativos con el apoyo de GSIR yTodas las dependencias y las </t>
    </r>
    <r>
      <rPr>
        <b/>
        <i/>
        <sz val="11"/>
        <rFont val="Arial Narrow"/>
        <family val="2"/>
      </rPr>
      <t>Direcciones Territoriales</t>
    </r>
    <r>
      <rPr>
        <sz val="11"/>
        <rFont val="Arial Narrow"/>
        <family val="2"/>
      </rPr>
      <t>.</t>
    </r>
  </si>
  <si>
    <t>Información registrada y actualizada conforme a los lineamientos establecidos de manera bimensual (circular 20161000000014 del 25/01/2016)</t>
  </si>
  <si>
    <t>Avance descriptivo a abril 30/2019</t>
  </si>
  <si>
    <t>Porcentaje de avance</t>
  </si>
  <si>
    <t/>
  </si>
  <si>
    <t>Nombre de la entidad:</t>
  </si>
  <si>
    <t>PARQUES NACIONALES NATURALES DE COLOMBIA</t>
  </si>
  <si>
    <t>Orden:</t>
  </si>
  <si>
    <t>Sector administrativo:</t>
  </si>
  <si>
    <t>Ambiente y Desarrollo Sostenible</t>
  </si>
  <si>
    <t>Año vigencia:</t>
  </si>
  <si>
    <t>2019</t>
  </si>
  <si>
    <t>Departamento:</t>
  </si>
  <si>
    <t>Bogotá D.C</t>
  </si>
  <si>
    <t>Municipio:</t>
  </si>
  <si>
    <t>BOGOTÁ</t>
  </si>
  <si>
    <t>DATOS TRÁMITES A RACIONALIZAR</t>
  </si>
  <si>
    <t>ACCIONES DE RACIONALIZACIÓN A DESARROLLAR</t>
  </si>
  <si>
    <t>Mejora por implementar</t>
  </si>
  <si>
    <t>Beneficio al ciudadano o entidad</t>
  </si>
  <si>
    <t>Tipo racionalización</t>
  </si>
  <si>
    <t>Acciones racionalización</t>
  </si>
  <si>
    <t>Fecha
inicio</t>
  </si>
  <si>
    <t>Fecha final racionalización</t>
  </si>
  <si>
    <t>Implementar una solución informática que permita los pagos en linea para los trámites de PNNC, con interacción con la Ventanilla Integral de Trámites Ambientales en Línea VITAL</t>
  </si>
  <si>
    <t>Tecnologica</t>
  </si>
  <si>
    <t>01/02/2016</t>
  </si>
  <si>
    <t>31/12/2019</t>
  </si>
  <si>
    <t>Grupo de sistemas de información y radiocomunicaciones y</t>
  </si>
  <si>
    <t>Actualmente los actos administrativos generados por el trámite no cuentan con firma electrónica, afectando la eficiencia y oportunidad en la gestión del permiso solicitado por los usuarios.</t>
  </si>
  <si>
    <t>Reducción de tiempos</t>
  </si>
  <si>
    <t>02/01/2019</t>
  </si>
  <si>
    <t>30/04/2019</t>
  </si>
  <si>
    <t>Permiso de toma y uso de fotografias, grabaciones de video, filmaciones y su uso posterior en Parques Nacionales Naturales</t>
  </si>
  <si>
    <t>Implementar una solución informática que permita los pagos en linea para los trámites de PNNC, con interacción con la Ventanilla Integral de Trámites Ambientales en Línea VITAL - Apoya Grupo Gestión Financiera</t>
  </si>
  <si>
    <t>El trámite se realiza de manera presencial y los documentos requeridos deben ser aportados de manera física.</t>
  </si>
  <si>
    <t>Incorporar trámite en fase de producción (operación en línea) a través de la Ventanilla VITAL con apoyo de ANLA, como administrador de las plataformas VITAL y SILA MC.</t>
  </si>
  <si>
    <t>Ventanilla única institucional</t>
  </si>
  <si>
    <t>30/08/2019</t>
  </si>
  <si>
    <t xml:space="preserve">No existe mecanismode pagos en línea
</t>
  </si>
  <si>
    <t>Diagnostico tecnológico y financiero para la implementación de una solución informática que permita los pagos en linea para los trámites de PNNC, con interacción con la Ventanilla Integral de Trámites Ambientales en Línea VITAL - Apoya Grupo Gestión Financiera tema relacionado con proceso financiero</t>
  </si>
  <si>
    <t>Actualmente los actos administrativos generados por el trámite no
cuentan con firma electrónica, afectando la eficiencia y oportunidad en
la gestión del permiso solicitado por los usuarios.</t>
  </si>
  <si>
    <t>01/01/2019</t>
  </si>
  <si>
    <t>Implementar una solución informática que permita los pagos en linea para los trámites de PNNC, con interacción con la Ventanilla Integral de Trámites Ambientales en Línea VITA</t>
  </si>
  <si>
    <t xml:space="preserve">Grupo Procesos Corporativos GPC- Atención al Usuario  (Responsable) 
Grupo de sistemas de información y  radiocomunicaciones, Grupo de Tramites y Evaluación Ambiental (Componente técnico y de puesta en marcha) </t>
  </si>
  <si>
    <r>
      <t xml:space="preserve"> </t>
    </r>
    <r>
      <rPr>
        <sz val="9"/>
        <color theme="9" tint="-0.249977111117893"/>
        <rFont val="Arial Narrow"/>
        <family val="2"/>
      </rPr>
      <t>Esta Actividad se cumple una vez se termine la anterior, encontrandose dentro de los téminos de cumplimient</t>
    </r>
    <r>
      <rPr>
        <sz val="9"/>
        <color theme="1"/>
        <rFont val="Arial Narrow"/>
        <family val="2"/>
      </rPr>
      <t xml:space="preserve">o </t>
    </r>
    <r>
      <rPr>
        <b/>
        <sz val="11"/>
        <color rgb="FF00B050"/>
        <rFont val="Wingdings"/>
        <charset val="2"/>
      </rPr>
      <t>J</t>
    </r>
  </si>
  <si>
    <t xml:space="preserve"> </t>
  </si>
  <si>
    <t>La firma electrónica fue implementada en el sistema de gestión documental ORFEO en el que se habilitó el servicio de generación de resoluciones al cual se accede por la opción de plantillas en el siguiente enlace https://orfeo.parquesnacionales.gov.co/plantillas/Resolucion.docx. El servicio fue  implementado en convenio con CERTICAMARAS y GFE  vigentes hasta DICIEMBRE DE 2019 . Para consolidar este proceso, a través del GPC se ha venido reafirmando la aplicación de la circular '20184000000184' del 17/12/2018 "con el fin de optimizar y controlar el consecutivo de Resoluciones de la Entidad, éstas se registraran en el Sistema de Gestión Documental a partir de la próxima vigencia, las cuales deberán ser firmadas de manera digital..".
SGM-GTEA: Se reporta por parte de esta dependencia como lider de la estrategia de racionalización de trámites, que ante la situación actual en la que no se adelanta la radicación y firma electrónica de los actos administrativos por ORFEO, se tomo la decisión de solicitar al Grupo de Procesos Corporativos -mediante Memorando 20182300008553-, para que se inste al uso obligatorio de esta herramienta que ya se encuentra disponible en el gestor documental ORFEO.</t>
  </si>
  <si>
    <t>Implementar la firma electrónica en los actos administrativos que genere el trámite.</t>
  </si>
  <si>
    <r>
      <t>Elaboración y publicación de un bole</t>
    </r>
    <r>
      <rPr>
        <sz val="11"/>
        <rFont val="Arial Narrow"/>
        <family val="2"/>
      </rPr>
      <t>tín  semestral "</t>
    </r>
    <r>
      <rPr>
        <sz val="11"/>
        <color theme="1"/>
        <rFont val="Arial Narrow"/>
        <family val="2"/>
      </rPr>
      <t xml:space="preserve">Así Vamos", con publicación en el portal Web, las carteleras externas  y difusión a través de IN SITU RADIO, de acuerdo a la caracterización de usuarios de la entidad.
</t>
    </r>
  </si>
  <si>
    <t>GCEA: Hasta el moment, el GCEA no ha recibido solicitudes de publicaciones sobre la temática en mención.</t>
  </si>
  <si>
    <t xml:space="preserve">GCEA: Se realizó una transmisión por Facebook Live y se publicó en la página web el cronograma de la convocatoria e internamente también se difundió por correo institucional.  </t>
  </si>
  <si>
    <t xml:space="preserve">GCEA: Campaña de Turista Responsable para invitar a la ciudadanía a compartir tipos de comportamiento que permitan identificar acciones para el cuidado de las áreas protegidas.  
Se adelantó la campaña Ponte los anteojos pro la vida para promover la conciencia acerca de su protección e importancia para los ecosistemas.
Con Compensar se adelantó un convenio y en el marco del  ciclo Colombia 1819 - 2019 - Encuentros con nuestra historia, diversidad y multiculturalidad en la ruta de nuestro patrimonio verde se realziaron una serie de conferencias que fueron promocionadas interna y externamente a través de redes sociales para invitar a la ciudadanía a participar.
Tamibén hemos participado en eventos académicos que tienen como fin temas de conservación y hemos brindado apoyo en el diseño de piezas gráficas para el evento y la difusión del mismo a través de redes sociales. 
</t>
  </si>
  <si>
    <t>GCEA: Se publicó la revista de la DTAM, El Aullador.</t>
  </si>
  <si>
    <t xml:space="preserve">GCEA: Se solicitó a la OAP orientación para actualizar el Esquema de Públicaciones. Está programada una reunión para el 30/04/19 con el GPC para revisar el tema.  </t>
  </si>
  <si>
    <t xml:space="preserve">GCEA: Estamos en proceso se subir a la página web los videos realizados el año pasado con la intérprete de señas. </t>
  </si>
  <si>
    <t xml:space="preserve">GCEA: Se ha promocionado a través de redes sociales los diferentes trámites ambientales que se pueden realizar a través de VITAL. En la página web también está publicado en el banner principal una pieza gráfica sobre el tema. Internamente, se ha continuado con la difusión de los trámites qeu tiene la Entidad a través de correo electrónico. 
GSIR: El gestor documental ya se encuentra adecuado para permitir radicar actos administrativos, por parte de gestión documental ya están hechos los lineamientos. </t>
  </si>
  <si>
    <t xml:space="preserve">La firma electrónica fue implementada en el sistema de gestión documental ORFEO en el que se habilitó el servicio de generación de resoluciones al cual se accede por la opción de plantillas en el siguiente enlace https://orfeo.parquesnacionales.gov.co/plantillas/Resolucion.docx. El servicio fue  implementado en convenio con CERTICAMARAS y GFE  vigentes hasta DICIEMBRE DE 2019 . Para consolidar este proceso, a través del GPC se ha venido reafirmando la aplicación de la circular '20184000000184' del 17/12/2018 "con el fin de optimizar y controlar el consecutivo de Resoluciones de la Entidad, éstas se registraran en el Sistema de Gestión Documental a partir de la próxima vigencia, las cuales deberán ser firmadas de manera digital..".
SGM-GTEA: Se reporta por parte de esta dependencia como lider de la estrategia de racionalización de trámites, que ante la situación actual en la que no se adelanta la radicación y firma electrónica de los actos administrativos por ORFEO, se tomo la decisión de solicitar al Grupo de Procesos Corporativos -mediante Memorando 20182300008553-, para que se inste al uso obligatorio de esta herramienta que ya se encuentra disponible en el gestor documental ORFEO.
GSIR: El gestor documental ya se encuentra adecuado para permitir radicar actos administrativos, por parte de gestión documental ya están hechos los lineamientos. </t>
  </si>
  <si>
    <t>SGM-GTEA: Vale la pena aclarar que la incorporación de las solicitudes de trámite presentadas por escrito, para que sean tramitadas digitalmente a partir de la Ventanilla VITAL, es una labor de competencia de nuestra Ventanilla de Atención al Usuario, que hace parte de las competencias del Grupo de Procesos Corporativos; sin embargo, se desconoce que actualmente se haya adelantado la digitalización de solictudes de trámites con el uso de la Ventanilla VITAL por parte del SAF-GPC.</t>
  </si>
  <si>
    <t>SAF: Se efectuó revisión y ajustes al mapa de riesgos. Ver anexo 1 Correo - Mapa de Riesgos Institucionales y de Corrupción y Matriz de Oportunidades y Anexo 2  mapa de riesgos 2019</t>
  </si>
  <si>
    <t xml:space="preserve">SAF: Se consolida y publica informe de los resultados obtenidos de las encuestas de satisfacción del I trimestre de 2019.
Anexo 3. Informe encuestas de satisfacción I trimestre
GCEA: Hasta la fecha el GCEA no ha recibido ninguna solicitud al respecto. </t>
  </si>
  <si>
    <t>SAF: Se consolida y publica informe de los resultados obtenidos de las encuestas de satisfacción del I trimestre de 2019, e informe de peticiones recibidas a través del aplicativo Ventanilla única 2019.
Anexo 5. Informe encuestas de satisfacción I trimestre.
Anexo 6. Informe Ventanilla Única</t>
  </si>
  <si>
    <t xml:space="preserve">SAF: Los lineameintos se encuentran publicados en la página web en el link: http://www.parquesnacionales.gov.co/portal/es/servicio-al-ciudadano/peticiones-quejas-y-reclamos/instructivo-pqrs/ y están acorde a la normatividad vigente </t>
  </si>
  <si>
    <t xml:space="preserve">SAF: Se elabora y publica de manera semestral. </t>
  </si>
  <si>
    <t>GPC: Se reportarán avances en el próximo cuatrimestre
DTAO Sin avance</t>
  </si>
  <si>
    <t>DTCA: A través de la herramienta correo electrónico remitido a las Aps adscritas a la DTCA se socializó el mapa de riesgos divulgado por Nivel Central y se motivó la actualización y ajustes del mismo. Sin embargo, se prospecta realización de talleres para ajustar y actualizar las acciones del mapa de riesgo en el segundo cuatrimestre de la vigencia. Anexo 1.Correo de Parques Nacionales - Mapa de riesgos y matriz de oportunidades 2019.html</t>
  </si>
  <si>
    <t xml:space="preserve">DTCA: Desde la oficina de Comunicaciones de la DTCA, se acompañó a la Jefatura y el Equipo Técnico del Santuario de Fauna Acandí, Playón y Playona en la reunión del Comité de Gestión del Riesgo del Municipio de Acandí </t>
  </si>
  <si>
    <t>SAF: Se ha divulgado a través de los canales institucionales, diversos flash informativos, relativos a la cultura de Servicio al Ciudadano. 
Anexo 11. Flash Informativo PQRSD
Anexo 12.  trámite derecho de petición
Durante la vigencia se hizo la campaña informativa sobre la responsabilidad  de los servidores publicos frente a los derechos ciudadanos. Anexo 13 Campaña atención al ciudadano - Frase sensibilización, Anexo 14 Campaña responsabilidad de los servidores públicos, Anexo 15 Campaña responsabilidad de los servidores públicos, Anexo 16 Actitud de un buen servidor público frente al ciudadano, Anexo 17 CAMPAÑA SERVIDORES PÚBLICOS vs. CIUDADANOS, Anexo 18 CAMPAÑA SERVIDORES PÚBLICOS vs. CIUDADANOS 2 y Anexo 19 Un servidor público se destaca .._
GCEA: Con el GGH y GCD se han distribuido por correo electrónico dos campañas relacionadas con la responsabilidad de los servidores públicos frente a los ciudadanos. Por otra parte, se distribuyó por correo electrónico un aviso con la campaña de la camisa del servicio. 
DTAM: A través de acciones de autocontrol se realizan capacitacinoes con la DT y los PNN Alto Fragua y Chiribiquete, donde se recuerda los tipos de solicitudes con los términos de respuesta; se incluye en la presentación las acciones que se deben adelantar para ingreso de solicitud y la radicación de la respuesta a través del Gestor Documental Orfeo. 
Anexo  presentación
 Anexo 6 asistencias.  
DTAO Divulgación por medios internos de información de mensajes sobre el manejo adecuado de residuos sólidos en la DTAO en el marco de ésta como la primera campaña de sensibilización y educación institucional.
DTCA: No se tienen avances para éste cuatrimestre
 DTPA: La DTPA está  a la espera de  los lineamientos de Nivel Central, no ha presentado avance durante el primer cuatrimestre de 2019.</t>
  </si>
  <si>
    <t>SAF: Se efectuó revisión y ajustes al mapa de riesgos. Ver anexo 1 Correo - Mapa de Riesgos Institucionales y de Corrupción y Matriz de Oportunidades y Anexo 2  mapa de riesgos 2019
DTAM En este periodo y teniendo en cuenta el informe de seguimiento al III cuatrimestre de 2018 por parte del Grupo de Control Interno, se realizan ajustes a las acciones preventivas  de los siguientes riesgos y se solicita aprobación a la Oficina Asesora de Planeación:
PNN AMACAYACU: Riesgo No. 1
Anexo 1.1 Acta ajuste riesgos pnn Amacayacu
Anexo 1.2 Acta ajuste riesgos pnn Puinawai
Anexo 1.3 Acta ajuste riesgos pnn Lapaya
PNN LA PAYA: Riesgo No. 40
RNN PUINAWAI: Riesgo No. 5.
Anexo 1 ACTUALIZACIÓN_ MAPA_RIESGOS_OPORTUNIDADES DTAM_OAP    
DTAO La Información de procesos de contratación fue registrada,  actualizada y publicada en la página web,  conforme a los lineamientos establecidos de manera bimensual (circular 20161000000014 del 25/01/2016)
Evidencia:  Subcomponente 5. Actividad 5.2
DTPA:  Durante el seguimiento y monitoreo al mapa de riesgos con corte al 30 de abril de 2019,  los responsables de los procesos verificaron que los controles y acciones preventivas establecidas fueron eficaces y eficientes  y contribuyeron a la minimización del riesgo.
Anexo 1  orfeo 20197510001823 gestion de recursos financieros segumimiento y matriz de riesgo actualizada. Anexo 2 orfeo No 20197510001833 Adquisicion de bienes y servicios, seguimiento y matriz de riesgo actualizada.
DTAN: Para este periodo no se hicieron talleres de socialización.
 Se acompaño a las áreas en el proceso de actualización de mapa de riesgos mediante correos electronicos y comunicación telefónica</t>
  </si>
  <si>
    <r>
      <t xml:space="preserve"> </t>
    </r>
    <r>
      <rPr>
        <sz val="9"/>
        <color theme="9" tint="-0.249977111117893"/>
        <rFont val="Arial Narrow"/>
        <family val="2"/>
      </rPr>
      <t>DTCA: En la DTCA se avanzó en el monitoreo y seguimiento a las acciones preventivas definidas para los riesgos de corrupción. Sin embargo, no se tienen avances ni lineamientos para para someter a consulta ciudadana el mapa de riesgo de la entidad
DTAN: No se tienen avancen en el periodo</t>
    </r>
  </si>
  <si>
    <r>
      <rPr>
        <b/>
        <sz val="9"/>
        <color theme="1"/>
        <rFont val="Arial Narrow"/>
        <family val="2"/>
      </rPr>
      <t xml:space="preserve">SGM_GTEA: </t>
    </r>
    <r>
      <rPr>
        <sz val="9"/>
        <color theme="1"/>
        <rFont val="Arial Narrow"/>
        <family val="2"/>
      </rPr>
      <t xml:space="preserve">Se presentó dentro de los tiempos el reporte de Riesgos de Corrupción con corte a abril 30 de 2019, para los riesgos 9 y 10, que son responsabilidad del GTEA con sus respectivas EVIDENCIAS subidas al drive asignado.
DTAM: Se comunica a los líderes de procesos de nivel central el seguimiento amapa de riesgos dentro de las fechas establecidas por la Oficina Aesora de Planeación.
Anexo 1 Actualización de riesgos
DTAO Se realiza el seguimiento al mapa de riesgos  del primer cuatrimestre de 2019 y se remite por orfeo a los líderes de proceso.  Evidencia:  Subcomponente 4   Actividad  4.1
DTCA: Cumpliendo con los lineamientos diseñados y socializados por la OAP, el 24/04/2019 la DTCA cumplió con los terminos del primer reporte y monitoreo al mapa de riesgos y matriz de oportunidades que incluye los riesgos de corrupción. Por lo anterior, se remitió a los responsables del  proceso de Adquisición de Bienes y Servicios, y Gestión de Recursos Financieros el avance de las acciones definidas para cada uno de los  riesgos de corrupción previamente identificados.Adicionalmente se realizó cargue en el DRIVE de las evidencias de acuerdo a lo dispuesto por NC.  COMO EVIDENCIA ADJUNTO CARPETA RIESGOS DE CORRUPCIÓN SUBCARPETA COMPONENTE 4.  Anexo 1 memorando proceso ABS  ANEXO 2. MEMORANDO PROCESOS  Gestión de recursos financieros, Anexo 3 correo electrónico y Anexxo 4. Correo electrónico
DTPA: Las áreas protegidas realizaron una evaluación y monitoreo  a sus riesgos y oportunidades con corte al mes de abril de 2019, adjuntaron las evidencias del seguimiento. 
Los seguimientos  fueron validados en la DTPA y se verificó la pertinencia de las respectivas evidencias, las cuales fueron compartidas en el Drive habilitado por la Oficina Asesora de Planeación, se recibió retroalimentación  respectiva de abril y se realizaron los ajustes respectivos en los tiempos establecidos en la Ruta del Sistema de Gestión de calidad.  
Anexo 3- Email -  Enviado a  nivel central a cada uno de los lideres de las areas correspondientes Reporte Monitoreo Mapa de Riesgos y Oportunidades DTPA y sus areas adscritas  (Riesgo 2, 8,12,13,14,16,21,34 a 37) adicionalmente se envia Numero de orfeo enviados a las direfrentes areas de nivel central de acuerdo al riesgo. 20197510001863-20197510001843-20197510001833-20197510001823-20197510001813 y 20197510001803. 
DTAN: Realizada la revisión del Mapa de Riesgos 2018 tanto de las (8) áreas protegidas adscritas y la DTAN se reportó  el seguimiento del I cuatrimestre de 2019.
Se comunicó a los líderes de procesos de nivel central el seguimiento al mapa de riesgos a 30 de abril.
Anexo 1 Memorando procesos Gestión de Recursos Físicos y Atención al Usuario.
Anexo 2. Memorando proceso Coordinación del SINAP
Anexo 3. Memorando procesos Administración y manejo del SPNN.
Anexo 4.  Memorando Adquisición de bienes y servicios.
Anexo 5. Memorando proceso Gestión administración de la información.
 </t>
    </r>
  </si>
  <si>
    <t xml:space="preserve">GCEA: Se diligencio la matriz de riesgos y oportunidades y se subieron las evidencias correspondientes al Drive compartido por la OAP
DTAM: Previo al monitoreo y reporte de mapa de riesgos, se generan alertas con las áreas protegidas, con el fin de que el reporte se haga en las fechas establecidas y haya oportunidad de verificar la información y retroalimentar.
Anexo 2  retroalimentación riesgo No. 1_amacayacu
Anexo 3oportunidad_reporte riesgos_oportunidades
Anexo 4 retroalimentación riesgo_5_puinawai
Anexo 5 retroalimentación_RIESGO 5Oritopdf
Anexo 6 Reporte_mapa_riesgos_1er_trim_2019_dtam
DTAO Se identifica como alerta temprana  en la matriz de oportunidades, para el PNN Las Hermosas donde se presenta la  necesidad de modificar las acciones para potencializar la oportunidad relacionada con Desarrollo del Proceso Estratégico del Corredor de Cordillera Central.
ACCIONES PARA ABORDAR LAS OPORTUNIDADES: Establecimiento de alianzas publico privadas que
facilitan la implementación de las líneas estratégicas definidas para el Corredor de Cordillera Central.  Evidencia:  Subcomponente 4,  Actividad 4.2
DTCA:  durante el primer cuatrimestre no se han generado alertas . Se espera en el próximo cuatrimestre una vez se avance en los talleres de actualización generar las alertas que se consideren pertinentes.
DTPA:  Durante el seguimiento y monitoreo al mapa de riesgos con corte al 30 de abril de 2019,  los responsables de los procesos verificaron que los controles y acciones preventivas establecidas fueron eficaces y eficientes  y contribuyeron a la minimización
del riesgo. No se identificaron alertas. 
DTAN: Previo al monitoreo y reporte de mapa de riesgos, se enviaron correos electronicos a las áreas recordando la importancia del envío oportunio de la información.
Anexos 6 - 7 - 8.  Correos electrónico enviadosa las 8 áreas y a las dependencias  para recordar actualización mapa de riesgos </t>
  </si>
  <si>
    <t xml:space="preserve">DTAM:  Se hace contratación del Arquitecto el 17 de abril por lo que la DT no registra avances
DTAO Esta información ya fue reportada a nivel central oficina infraestructura, se anexa archivo de estado remitido x dicha oficina.  Evidencia:  subcomp. 2 Actividad 2.1
DTCA: Para éste cuatrimestre no se presentan avances de ésta actividad dado que el autodiagnóstico de los espacios físicos de la Dirección Territorial y las áreas protegidas acordadas fueron remitidas en la anterior vigencia al grupo de infraestructura de acuerdo a los lineamientos socializados Se adjuntan evidencias del reporte de los mismos carpeta autodiagnósticos
DTOR: Los autodiagnosticos fueron realizados por la Dirección Territorial Orinoquia en la vigencia 2018.
DTAN: No se registran avances en el periodo
</t>
  </si>
  <si>
    <t>DTAM:  Se hace contratación del Arquitecto el 17 de abril por lo que la DT no registra avances
DTAO Para esta informacion solo esta pendientes una sede, por reportar, se anexa cuadro de estado, correos de envio de la información y los archivos de los diagnosticos remitidos a la fecha. Evidencia:  subcomp. 2 Actividad 2.1
DTCA: Para éste cuatrimestre no se presentan avances de ésta actividad dado que el diagnóstico de los espacios físicos de la Dirección Territorial y las áreas protegidas acordadas fueron remitidos en la anterior vigencia al grupo de infraestructura. Se adjuntan evidencias del reporte de los mismos carpeta diagnósticos
DTOR: Los diagnosticos de espacios fueron realizados en la vigencia 2018, para la vigencia 2019. En la sede de la Dirección Territorial Orinoquia se adelantan las obras de adecuación que se reportaran en el siguiente cuatrimestre
DTPA: No se presentaron avances
DTAN: No se registran avances en el periodo</t>
  </si>
  <si>
    <t>GSIR: Se realiza el diagnostico en http://www.tawdis.net encontrando algunas fallas en la página web, se hace la aclaración que la idea es identificar errores en la página web para accesibilidad a personas con discapacidad visual y auditiva y corregir los errores que esten al alcance del soporte que se brinda desde el Grupo, dejando la página lo más optimo posible. Igualmente se pretende dejar la página WEB en las mejores condiciones de funcionamiento frente al público. El resultado arrojado del test es: Problemas perceptibles 18 en contexto no textual e información y relaciones, 6 problemas operables respecto a la navegación y su orden de foco, compresible 1, robusto 25, en este caso se relaciona bugs en cuanto a procesamiento y nombre, función valor. Se realiza revisión y ajuste de todos los  bugs que estan fallando
DTAM:  No se registran avances en el periodo
DTAO No aplica.  Este reporte es semestral
DTCA: No se presentan avances en éste cuatrimestre
DTPA: No se reportan avences
DTAN: Como el informe es semestral no aplica en este periodo.</t>
  </si>
  <si>
    <t>DTAM:  No se registran avances en el periodo
DTAO Sin avance
TCA: No se tienen avances para éste cuatrimestre en la DTCA. Se prospectan capacitaciones para el próximo cuatrimestre.
DTPA: No se reportan avences
 DTAN: Para la presente vigencia, aún no se han recibido lineamientos por parte de Gestión Humana del Nivel Central.</t>
  </si>
  <si>
    <t>GSIR: El aplicativo de Ventanilla Unica en estos momentos se encuentra en producción se han generado varios requerimientos de mantenimiento y adicion de tramites para incluirlos en el aplicativo de Ventanilla, Los cuales se encuentran con soporte y seguimiento a través de correo electrónico. El seguimiento se realiza de manera continua a lo largo del año
DTAM:  No se registran avances en el periodo
DTCA:  se encuentra a la espera de los lineamientos por parte del Grupo de Sistemas de Información y Radiocomunicaciones 
DTAN: Esta fase aún no se ha implementado en la Dirección Territorial y sus AP, ya que no se ha finalizado el proceso de la ventanilla única desde Nivel Central.</t>
  </si>
  <si>
    <t xml:space="preserve">SAF: Cada DT asignó personal para gestionar la atención al ciudadano y los perfiles específicos se encuentran en los estudios previos. 
Anexo 4. memorandos.
DTAM tiene identificadas las personar encargadas de atención al ciudadano en la sede de la DT . La atención se da a través de dos (2) personas para la atención presencial, diligenciamiento de formatos, generación de reportes y radicación de las solicitudes. 
Anexo 1 imagen fotográfica Ateción al usuario
DTAO Se revisaron los perfiles para designar las personas encargadas del tema de atención al ciudadano, con lo cual se definieron dos personas una para atender específicamente derechos de petición y otra para atención al ciudadano.
Evidencia:  Subcompon 2 actividad 2.7.  Memorandos designación encargados de atención al ciudadano.
 DTCA: Se reiteró mediante memorando No 20196510000193, la continuidad del funcionario Freddy Garzón , Código 4169 Grado 11,como líder del proceso de atención al usuario interno y externo de la entidad. Teniendo en cuenta que por medio del Formato 2. Compromisos Laborales y Competencias comportamentales de la Comisión Nacional del Servicio Civil, fue designado el funcionario llevando además, las encuestas de  satisfacción, perfil de visitantes, control de llamadas telefónicas, entrada de visitantes". (Anexo carpeta 2,7 
Actualmente la persona designada a atención al ciudadano tiene el cargo de secretaria ejecutiva, codigo 4210, grado 20, nombrada mediante acto administrativo Resolucion No. 0217 de fecha 19 de mayo de 2016.
DTPA:  A través de Memorando 20187500004613 se designaron las personas encargadas, por parte de la DTPA, de atención al ciudadano y PQR. Según Orfeo No 20197500007773   anexo 1. orfeo
DTAN: Se tiene identificadas las personas encargadas de atención al ciudadano para Cocuy, Iguaque (Ecoturismo)  y la  Dirección Territorial.
Anexo 1 imagen fotográfica Ateción al usuario 
Anexo 2. Imagen buzón encuestas de satisfacción de usarios.
</t>
  </si>
  <si>
    <t>SAF: Se ha participado en dos jornadas de capacitación realizadas por el DNP, en cuanto al I Encuentro de Equipos Transversales de Servicio al Ciudadano e Inducción a la gestión de servicio al ciudadano. 
2. Se realizó sensibilización al GPC el día 21 de marzo de 2019,
3. En cuanto a mecanismos implementados para verificar la eficacia de la atención al ciudadano, se realiza el Informe del I trimestre de encuestas de satisfacción. 
Anexo 7. Correo de asistencia I Encuentro de Equipos Transversales de Servicio al Ciudadano
Anexo 8. Listado de asistencia Inducción a la gestión de servicio al ciudadano
Anexo 3 Informe encuestas de satisfacción I trimestre
Anexo 9 Sensibilización PQRSD - GPC 
Se envio informacion de contacto como apoyarse con el Centro de Relevo para capacitar al personal en la atención al ciudadano, asesorarse y aplicar a los cursos virtuales para entrenar el personal de atencion al ciudadano. Anexo 10.
DTAM:  Durante este periodo se realiza sensibilización de como los servidores públicos debemos ser íntegros con relació a la atención al ciudadano, a través de los valores como son Honestidad, Respeto, Compromiso, diligencia y Justicia.  Y de qué es lo que doba hacer siempre.
Anexo 3 Presentación
Anexo 4 Sensibilización 
DTAO Sin avance
DTCA: Se llevó a cabo en la DT(presencial) y las Aps (Vía Hangouts) sensibilización enfocada al proceso de atención al usuario, resaltando las PQRSD, tipos de petición, términos de respuesta, socializando también la última versión del instructivo de PQRS del SIG  inmersos en el proceso de atención al ciudadano. Se adjunta: anexo1. LISTA ASISTENCIA SENSIBILIZACION EQUIPO TÉCNICA (1), anexo 2. lista asistencia sensibilización equipo adtivo y financiera dtca (1), anexo 3. LISTAS DE ASISTENCIA SENSIBILIZACIÓN APS, anexo 4. presentación derechos de petición
DTPA: La DTPA está  a la espera de  los lineamientos de Nivel Central, no ha presentado avance durante el primer cuatrimestre de 2019.
DTAN: Para la presente vigencia, aún no se han recibido lineamientos por parte de Nivel Central en lo correspondiente a la implementación de mecanismos relacionados con la atención al ciudadano.</t>
  </si>
  <si>
    <t>SAF: Se consolida de manera trimestral,se cuenta con el reporte de Enero a Marzo de 2019. 
Anexo 21. Consolidado ciudadanos atendidos I cuatrimestre-19
DTAM: Se lleva registro de ciudadanos atendidos en este periodo, el cual es consolidado en la DT y comunicado al Grupo de Procesos Corporativos.
Nexo 7 consolidado atención ciudadanoDTAM
DTAO Se presenta informe de ciudadanos atendidos durante el período de enero a abril de 2019, en la Dirección Territorial Andes Occidentales, tanto de forma presencial como telefónica.
Evidencia Subcomponente 4 Actividad 4.3 Consolidado ciudadano atendidos.
DTCA: Por parte del responsable de atención al usuario se consolidó el registro de usuarios atendidos de manera presencial y telefónica en la DTCA. (Anexo carpeta 4,2 - Archivo: CONSOLIDADO DE INGRESO A LA DTCA Y REGISTRO DE LLAMADAS)
DTOR: Se envío a nivel central registro de usuarios atendidos en la Dirección Territorial Orinoquia, vía correo electronico.
Anexo 4.2.1 Correo- Consolidado usuarios atendidos
Anexo 4.2.2 Registro Usuarios PNN (1)
DTPA: SE REPORTO A Procesos Corporativos el consolidado del primer trimestre de 2019 de ciudadanos atendidos en la DTPA. Se anexa evidencia  del correo enviado anexo 1. Matriz consolidada atencion al ciudadano anexo 2
DTAN: Para este periodo no se llevó registro de ciudadanos atendidos en la Dirección Territorial, solo una persona quizo dilegenciar la encuesta de atención de usuarios. 
Anexo 6. Encuesta satisfacción atención a usuarios</t>
  </si>
  <si>
    <t>GPC: La actualización de las Bases de Datos del GPC se realizarán del manera semestral, sin embargo a la fecha se tienen consolidados los reportes hasta el mes de marzo.  
Anexo 22 Bases de Datos GPC
DTAM: No se registran avances en el period
DTAO Sin avance
DTCA: no se tienen avances para éste cuatrimestre
DTOR: Para el proximo cuatrimetre se requerira a nivel central dependencia Gestión y Administración de la Información, sobre lineamientos para dar cumplimiento a esta acción
DTPA: No se presentaron avances.
DTAN: No se registran avances en el periodo</t>
  </si>
  <si>
    <t>GCEA: Se publicó en la página web para conocimiento y consulta de la ciudadanía por socilitud de la OAJ el  Proyecto de Resolución sobre sobrevuelos en Chiribiquete, Plan de Manejo de Sierra Nevada y  Tayrona, Plan de Majeo de Corales del Rosario y San Bernardo., Convocatoria de Guardaparques voluntarios
DTAM: No se registran avances en el periodo
DTAN: No se registran avances en el periodo</t>
  </si>
  <si>
    <t xml:space="preserve">DTAM Se registra la Publicación de información contractual,  Publicación de la ejecución de contratos, en la página web de PNNC.  (sobre actualización y registro de información de los procesos de contratación, directorio de contratistas y bases de datos de contratación Fonam - Gob Nal.) al mes de abril.
Anexo 5 publicación web contrataci_directorio_contra
DTAO La Información de procesos de contratación fue registrada,  actualizada y publicada en la página web,  conforme a los lineamientos establecidos de manera bimensual (circular 20161000000014 del 25/01/2016)
Evidencia:  Subcomponente 5. Actividad 5.2
DTCA: En la DTCA dando alcance a los lineamientos en la ruta “Contratación &gt; Procesos de Contratación Pública &gt; Dirección Territorial Caribe &gt; 2019”, de la página Web se encuentran publicado un link que permite visualizar la URL pública de cada proceso publicado en el SECOP II y TVEC anexo evidencia
DTOR: Se realizó la publicación de los procesos de contratación en la pagina web de PNN,  y se mantiene actulizado el directorio de contratistas y base de datos de la contratación.
Anexo 5.2.1 PUB WEB - M_nima Cuant_a _ Parques Nacionales Naturales de Colombia
Anexo 5.2.2 PUB. PAGINA WEB - Contrataci_n Directa _ Parques Nacionales Naturales de Colombia
Anexo 5.2.3 Copia de CONTRATISTAS 2018-2019
Anexo 5.2.4 CONSECUTIVOS_DTOR_2019 
DTPA: NO SE REPORTAN AVANCES
DTAN: Cumplimiento de la publicación en la página Web sobre actualización y registro de información de los procesos de contratación, directorio de contratistas y bases de datos de contratación  a mes de abril.
Anexo 5. Recorrido virtual procesos de contratación
</t>
  </si>
  <si>
    <t>AVANCE PROMEDIO PRIMER CUATRIMES</t>
  </si>
  <si>
    <t>GCI:Mediante correo electronico del 09 de Abril de 2019, se reporto la información correspondiente al Riesgo No.18 y la Oportunidad No.59 correspondientes al proceso de Evaluación a los Sistemas de Gestión.
De igual forma se publicó Informe con el Primer Seguimiento a los Riesgos Institucionales vigencia 2019 en el link: http://www.parquesnacionales.gov.co/portal/es/planeacion-gestion-y-control/transparencia-participacion-y-servicio-al-ciudadano/informes-de-evaluacion-y-gestion/vigencia-2019/.</t>
  </si>
  <si>
    <t>GCI: Se realizará la publicación cuando se genere el informe del periodo correspondinte.
DTOR: Se cpmunicó a los lideres de procesos  el seguimiento y monitoreo del mapa de riesgos a traves de memorandos por Orfeo. 
Anexo 4.1.1 memorando A Y M SPNN
Anexo 4.1.2  memorando adquisición de bienes y servicios
Anexo 4.1.3  memorando coordinacion del SINAP
Anexo 4.1.4 memorando GAINFO
Anexo 4.1.5 memorando gestion de recursos financieros
Anexo 4.1.6 memorando gestion de recursos fisicos y au</t>
  </si>
  <si>
    <t>SAF: Se consolida de manera trimestral se cuenta con el reporte de Enero a Marzo de 2019. 
Anexo 20 Inf. PQR´s 19.
GCI: Se realizó y Publicó Informe de Seguimiento a las PQRS en el periodo del 01 de enero al 31 de marzo de 2019, publicado en el link: http://www.parquesnacionales.gov.co/portal/es/planeacion-gestion-y-control/transparencia-participacion-y-servicio-al-ciudadano/informes-de-evaluacion-y-gestion/vigencia-2019/.</t>
  </si>
  <si>
    <t>SGM: No se reportaron avances.
OAP: No se reportaron avances.</t>
  </si>
  <si>
    <t>OAP: No se reportaron avances.</t>
  </si>
  <si>
    <r>
      <t xml:space="preserve">SGM-GTEA: Se reporta por parte de esta dependencia como lider de la estrategia de racionalización de trámites, que ante la situación actual en la que no se cuenta con la implementación de los pagos en linea para los trámites en la ventanilla VITAL, se tomo la decisión de solicitar al Grupo de Gestión Financiera </t>
    </r>
    <r>
      <rPr>
        <i/>
        <sz val="12"/>
        <color indexed="8"/>
        <rFont val="Arial Narrow"/>
        <family val="2"/>
      </rPr>
      <t>-mediante Memorando 20182300008543-</t>
    </r>
    <r>
      <rPr>
        <sz val="12"/>
        <color indexed="8"/>
        <rFont val="Arial Narrow"/>
        <family val="2"/>
      </rPr>
      <t>, para que se reporte cuales son los obstaculos o barreras que han impedido concretar esta acción de racionalización en la Entidad.</t>
    </r>
  </si>
  <si>
    <r>
      <t xml:space="preserve">SGM-GTEA: Se reporta por parte de esta dependencia como lider de la estrategia de racionalización de trámites, que ante la situación actual en la que no se cuenta con la implementación de los pagos en linea para los trámites en la ventanilla VITAL, se tomo la decisión de solicitar al Grupo de Gestión Financiera </t>
    </r>
    <r>
      <rPr>
        <i/>
        <sz val="12"/>
        <color indexed="8"/>
        <rFont val="Arial Narrow"/>
        <family val="2"/>
      </rPr>
      <t>-mediante Memorando 20182300008543-</t>
    </r>
    <r>
      <rPr>
        <sz val="12"/>
        <color indexed="8"/>
        <rFont val="Arial Narrow"/>
        <family val="2"/>
      </rPr>
      <t>, para que se reporte cuales son los obstaculos o barreras que han impedido concretar esta acción de racionalización en la Entidad. Se está a la espera de una respuesta de la dependencia.</t>
    </r>
  </si>
  <si>
    <r>
      <t>SGM-GTEA: Se reporta por parte de esta dependencia como lider de la estrategia de racionalización de trámites, que ante la situación actual en la que no se cuenta con la información definitiva de aquellos servidores que cumplen un apoyo funcional de las funciones de atención al ciudadano y de apoyo al diligenciamiento de las plataformas VITAL-SILA y que dicha situación impide que este trámite pueda salir finalmente dispuesto en ambiente de producción para la ventanilla de trámites VITAL, se tomo la decisión de solicitar al Grupo de Procesos Corporativos</t>
    </r>
    <r>
      <rPr>
        <i/>
        <sz val="12"/>
        <rFont val="Arial Narrow"/>
        <family val="2"/>
      </rPr>
      <t xml:space="preserve"> -mediante Memorando 20182300008503-</t>
    </r>
    <r>
      <rPr>
        <sz val="12"/>
        <rFont val="Arial Narrow"/>
        <family val="2"/>
      </rPr>
      <t>, para que se suministren los datos para la parametrización de usuarios internos (servidores) que tendrán funciones de atención al ciudadano y de apoyo al diligenciamiento de las plataformas VITAL-SILA. 
DTCA: No se tienen avances para éste cuatrimestre</t>
    </r>
  </si>
  <si>
    <t xml:space="preserve">OAP:Se elaboró una propuesta ajustada y actulizada a la política de riesgos vigente,  conforme  a la guía del DAFP "Guía para la administración del riesgo y el diseño de controles en entidades públicas" 2018, la cual fue presentada en el Comité de Gestión y Evaluación del Desempeño Institucional del 24/04/2019, acordandose evaluar con el equipo de la OAP, para continuar con las actividades definidas en el presente componente para su oficialización.
</t>
  </si>
  <si>
    <r>
      <t xml:space="preserve"> OAP:</t>
    </r>
    <r>
      <rPr>
        <sz val="9"/>
        <color theme="9" tint="-0.249977111117893"/>
        <rFont val="Arial Narrow"/>
        <family val="2"/>
      </rPr>
      <t>Esta Actividad se cumple una vez se termine la anterior, encontrandose dentro de los téminos de cumplimient</t>
    </r>
    <r>
      <rPr>
        <sz val="9"/>
        <color theme="1"/>
        <rFont val="Arial Narrow"/>
        <family val="2"/>
      </rPr>
      <t xml:space="preserve">o </t>
    </r>
    <r>
      <rPr>
        <b/>
        <sz val="11"/>
        <color rgb="FF00B050"/>
        <rFont val="Wingdings"/>
        <charset val="2"/>
      </rPr>
      <t>J</t>
    </r>
  </si>
  <si>
    <r>
      <t xml:space="preserve"> OAP: </t>
    </r>
    <r>
      <rPr>
        <sz val="9"/>
        <color theme="9" tint="-0.249977111117893"/>
        <rFont val="Arial Narrow"/>
        <family val="2"/>
      </rPr>
      <t>Esta Actividad se cumple una vez se termine la anterior, encontrandose dentro de los téminos de cumplimient</t>
    </r>
    <r>
      <rPr>
        <sz val="9"/>
        <color theme="1"/>
        <rFont val="Arial Narrow"/>
        <family val="2"/>
      </rPr>
      <t xml:space="preserve">o </t>
    </r>
    <r>
      <rPr>
        <b/>
        <sz val="11"/>
        <color rgb="FF00B050"/>
        <rFont val="Wingdings"/>
        <charset val="2"/>
      </rPr>
      <t>J</t>
    </r>
  </si>
  <si>
    <t>GCI: No se han realizado en el cuatrimestre audiencia de rendición de cuentas.</t>
  </si>
  <si>
    <t>OAP: Serán consideradas en la planeación de la Audiencia Pública que se programa</t>
  </si>
  <si>
    <t>GCEA: No se presentaron avances.</t>
  </si>
  <si>
    <t>SAF: La Divulgación del código de ética y Código de Integridad se realizó mediante Resolución No. 0412 del 17 de octubre de 2018, por la cual se actualiza el código de ética y se adopta el Código de Integridad para PNN. Anexo 26 Resolución 412 de 17-OCT-2018</t>
  </si>
  <si>
    <t xml:space="preserve">SAF: Durante la vigencia se hizo la campaña informativa sobre la responsabilidad  de los servidores publicos frente a los derechos ciudadanos.  Anexo 13 Campaña atención al ciudadano - Frase sensibilización, Anexo 14 Campaña responsabilidad de los servidores públicos, Anexo 15 Campaña responsabilidad de los servidores públicos, Anexo 16 Actitud de un buen servidor público frente al ciudadano, Anexo 17 CAMPAÑA SERVIDORES PÚBLICOS vs. CIUDADANOS, Anexo 18 CAMPAÑA SERVIDORES PÚBLICOS vs. CIUDADANOS 2 y Anexo 19 Un servidor público se destaca .._
GCEA: Se han realizado tres (3) campañas relacionadas con la responsabilidad de los servidores públicos frente a los ciudadanos que se han distribuido por correo electrónico y se han colocado como fondo de escritorio. 
GCID 04-06/03/2018: Grupo Control Disciplinario Interno elaboró y envió flash informativo responsabilidad servidores públicos frente a los ciudadanos, al Grupo Gestión Humana y este al Grupo de Comunicaciones, para su diseño y divulgación durante el mes de marzo...                                                                  10/04/2018: Grupo Control Disciplinario Interno elaboró y envió flash informativo responsabilidad servidores públicos frente a los ciudadanos, al Grupo Comunicaciones  para su diseño y divulgación durante el mes de abril.                                                                         </t>
  </si>
  <si>
    <t xml:space="preserve">DTAM Acorde con los lineamientos de la entidad, se generaron las actualizaciones de contenidos a través de dos acciones:
La primera a través de correos electrónicos para comunicar o no contenidos a actualizar.
Anexo 1 correos actualización contenidos.
Por otra parte y dando cumplimiento a la circular, se realizan las certificaciones de contenido  AP - DT.
Anexo 2 certificaciones actualización contenidos. 
DTCA: Dando alcance a los lineamientos se lleva a cabo por parte de la comunicadora de la DTCA  las actualizaciones en el portal Web Se anexa documento en Word que contiene el resultado de monitoreo y  actualizaciones de la Web en el períodos febrero- abril de la vigencia  anexo CARPETA TRANSPARENCIA SUBCARPETA 1,1: ANEXO 1. Monitoreo web Feb - Abril.docx
DTOR: Se realizó la actualización de la pagina, y  remtitó certificacion a nivel central. 
Anexo 1.1.1 actualización paginas-04302019192242
DTPA: La actualización de la información de la página web y el recorrido virtual  Según Orfeos radicados.                                                20197710011693 PNN Uramba
20197700011713 PNN Sanquianga              20197730011793 SFF Malpelo
20197690011703 PNN Munchique
20197500011863  Direccion T.Pacifico       Anexo 1. certificacion cabo manglares sin número de radicado.
Los  parques pendientes ( PNN Utría , PNN Gorgona, PNN Farallones, PNN Katios) se encuentra en el proceso de certificar la información la dirección Territorial Pacifico 
DTAN: Acorde con los lineamientos de la entidad, se generaron las actualizaciones de contenidos  a través de correos electrónicos solicitando a las áreas la información.
 En actualización el contenido web y recorrido virtual de la intranet según solicitudes de las Áreas Protegidas y DTAN. Se remitió certificación al Grupo de Comunicaciones sobre la actualización del Contenido de Página Web de DTAN y sus (08) Áreas Protegidas para el I Trimestre de 2019 según memorando N. 20195510001013.
Anexo 1. Correos electrónicos.
Anexo 2. Memorando Contenido web DTAN y A.P 
</t>
  </si>
  <si>
    <t xml:space="preserve">
DTAM A través de las comunicaciones de nivel central, la DTAM retroalimentó a los funcionarios la obligación anual de los funcionarios públicos, de actualizar la información relacionada con la declaración de bienes y rentas y de la hoja de vida, a través del Sistema de Información y Gestión del Empleo Público - SIGEP, cuya fecha máxima es el 31 de mayo de cada anualidad, y se les adjuntó la circular y el instructivo.
Anexo 3 actualizaciónbiensrentas_SIGEP_ DTAM (1)
Anexo 4 CORREO ACTUALIZACIÓN HV_BIENES_RENTAS 2
DTAO El porcentaje de funcionarios que a fecha han reportado la actualización de la hoja de Vida y la Declaración de Bienes y Rentas en el aplicativo Sigep 20%.
Se adjunta correos informativos invitando a los funcionarios a realizar las actualizaciones como también correo donde remiten actualizaciones.
Evidencia Subcomponente 1 actidad 1.2 Actulizac. SIGEP.
DTCA: Dando alcance a la actividad y de acuerdo a circular 20194400000014, se  requirió la actualización de las hojas de vida y declaración de bienes y rentas de los servidores de la DTCA Y APS en el  Sistema de Información y Gestión del Empleo Público - SIGEPs  y  Anexo 1. Correo de Parques Nacionales Naturales de Colombia - Fwd_ CIRCULAR DECLARACION JURAMENTADA.pdf, ANEXO 2-Correo de Parques Nacionales Naturales de Colombia - Instructivo Declaración de Bienes y Rentas en el SIGEP.pdf. Se solicitó al Nivel central reporte de monitoreo del registro de la declaración de bienes y rentas extraído del aplicativo SIGEP..Se adjunta anexo 3.MONITOREO B&amp;R AL 24-04-2019. Se espera el cumplimiento del 100% al 31 de mayo que vence el término. Se anexa además segumiento realizado por parte de la funcionaria de la DT respecto las Hojas de Vida y Declaración Juramentada de Bienes y Rentas Actualizadas a la fecha ANEXO 4. SEGUIMIENTO DTCA 
DTPA No se reportan avances
DTAN: Verificación de la actualización de las Hojas de Vida en el SIGEP de los empleados públicos y contratistas de la entidad, cumpliendo con un avance del 60% para los Funcionarios y el 100% para contratistas. De otra parte, el avance respecto al diligenciamiento del formato de Declaración de Bienes y Rentas corresponde al 21% para los funcionarios, ya que la fecha de corte es 31 de mayo de 2019.
Anexo 3. Control y seguimiento _SIGEP_ DTAN
</t>
  </si>
  <si>
    <t>GCEA: Hasta el momento no hemos recibido ningún requerimiento al respecto. 
DTAM No se registrna avances en el periodo.
DTAO Gestión y seguimiento a las áreas para la actualización de la información en la página web de PNN, que deben reportar trimestralmente a la DTAO en este caso para el periodo abril – junio. Evidencia Drive: https://drive.google.com/open?id=1ohWfuDO2KjdFvJoI5A6F9ugYXfvOIKX5
Subcomponente 1 actividad 1.3 
DTCA: No se tiene evidencias de avance para éste cuatrimestre por parte de la DTCA
DTPA: Durante el cuatrimestre se han realizado quince  (15) Boletines de prensa, los cuales se han compartido a Nivel Central para su aprobación y publicación en la web. Se adjunta evidencia de una muestra de los comunicados y boletines de prensa: Anexo 1 - Limpiaventura por el Pacífico,Anexo 2 - Sequía y calor provocan incendio en el Parque Nacional Natural Los Katíos,Anexo 3 - Armada de Colombia caciones extranjeras realizando faena de pesca ilegal en el Santuario de Fauna y Flora Malpelo
DTAN: No se registran avances en el periodo</t>
  </si>
  <si>
    <t xml:space="preserve">SAF: Se actualizó el formato e instructivo de Inventarios de Activos de Información, con el fin de retomar la B/D infosis para llevar los inventarios a través de un aplicativo.
Anexo 23 Formato Activos Información
Anexo 24 Instructivo Activos Información
Anexo 25 Presentación Infosis
DTAM A través del proceso Gestión y Administración de la Información se contribuye para la información que se consolida por el GPC y se lleve a cabo la actualización del formato e instructivo de Inventarios de Activos de Información, con el fin de retomar la B/D infosis para llevar los inventarios a través de un aplicativo.
DTAO Actualmente se encuentra actualizado el inventarios de activos de informacion como son Computadores portatiles y de escritorio, discos duros, servidores, equipos gps, para el periodo enero Abril de 2019, según los movimientos generados para este periodo.
Evidencia Subcomponente3.  Actividad 3.1 Inventario activos de información
DTCA: No se tiene evidencias de avance para éste cuatrimestre por parte de la DTCA.Se proyecta la actualización para el próximo cuatrimestre.
DTPA: ha solicitado  los lineamientos al Grupo de Sistemas de Información Radiocomunicaciones, para la actualización del inventario de activos de información.  A la fecha se está a la espera de los lineamientos.
DTAN:  Se hace seguimiento y registro de las copias de seguridad que se realizan a nivel nacional DTAN, se llevan archivos de copias de seguridad, medio de almacenamiento, a quien pertenece, y el caso registrado en la mesa de ayuda en caso de aplicar.
Adicionalmente se lleva el control trimestral de cada usuario que debe registrar su copia de seguridad con porcentaje de avance y cumplimiento por usuario y por trimestre. 
Anexo 4. Control copias de seguridad.
</t>
  </si>
  <si>
    <t>SAF: El índice de información clasificada y reservada se encuentra actualizado y publicado en la página web.
https://storage.googleapis.com/pnn-web/uploads/2018/03/%C3%8Dndice-clasificaci%C3%B3n-DTAL-2019.pdf</t>
  </si>
  <si>
    <t xml:space="preserve">GCEA: En el portal web se pueden consultar las principales noticias e información relevante en Inglés. 
GPS: Se recomendó al GCEA realizar una traducción que contemple al menos las principales lenguas indígenas del país de acuerdo con el número de hablantes, seleccionando el contenido básico de la página web, de tal manera que sea mínimamente representativo de la diversidad cultural del país y de los pueblos indígenas con quienes PNNC se relaciona. Teniendo en cuenta estos criterios las lenguas indígenas con mayor cantidad de hablantes son: wayu (150 mil), nasa yuwe (139 mil), embera (50 mil), inga (26 mil), sikuani (23 mil), barí (4 mil). Entre otras lenguas indígenas de importancia, por el relacionamiento con PNNC y el número de hablantes se encuentras: ika (15 mil), kogui (10 mil), tikuna (7mil), tukano (7mil), uitoto (7mil). </t>
  </si>
  <si>
    <t>PORCENTAJE DE AVANCE</t>
  </si>
  <si>
    <t>AVANCE DESCRIPTIVO ABRIL 30 DE 2019</t>
  </si>
  <si>
    <t xml:space="preserve">PRIMER SEGUIMIENTO </t>
  </si>
  <si>
    <t>GCI:GCI: Se realizará la publicación cuando se genere el tercer informe del periodo correspondinte.
DTOR: Se enviaron correos  a los responsables de los procesos con fin de enviar el reporte en las fechas establecidas por Nivel Central.
Anexo  4.2.1 Correo - Solicitud reporte acciones mapa de riesgos
Anexo  4.2.2 Correo - Solicitud evidencias acciones para abordar riesgos financieros1
Anexo  4.2.3 Correo - solicitud evidencias acciones para abordar riesgos financieros
Anexo 4.2.4 Correo - Solicitud envío evidencia de acciones mapa de riesgos institucionales contratos</t>
  </si>
  <si>
    <t xml:space="preserve">La firma electrónica fue implementada en el sistema de gestión documental ORFEO en el que se habilitó el servicio de generación de resoluciones al cual se accede por la opción de plantillas en el siguiente enlace https://orfeo.parquesnacionales.gov.co/plantillas/Resolucion.docx. El servicio fue  implementado en convenio con CERTICAMARAS y GFE  vigentes hasta DICIEMBRE DE 2019 . Para consolidar este proceso, a través del GPC se ha venido reafirmando la aplicación de la circular '20184000000184' del 17/12/2018 "con el fin de optimizar y controlar el consecutivo de Resoluciones de la Entidad, éstas se registraran en el Sistema de Gestión Documental a partir de la próxima vigencia, las cuales deberán ser firmadas de manera digital".
SGM-GTEA: Se reporta por parte de esta dependencia como lider de la estrategia de racionalización de trámites, que ante la situación actual en la que no se adelanta la radicación y firma electrónica de los actos administrativos por ORFEO, se tomo la decisión de solicitar al Grupo de Procesos Corporativos -mediante Memorando 20182300008553-, para que se inste al uso obligatorio de esta herramienta que ya se encuentra disponible en el gestor documental ORFEO.
GSIR: El gestor documental ya se encuentra adecuado para permitir radicar actos administrativos, por parte de gestión documental ya están hechos los lineamientos. </t>
  </si>
  <si>
    <t>SAF: Se cuenta con Plan de Diagnóstico aplicable a todas las DT's y a todos los espacios de servicio al ciudadano de cada área protegida y la sede de Nivel central, según la norma NTC 6047 DE 2013. En este documento se indica si el inmueble cuenta con formulario de diagnóstico, diagnóstico, diseño, especificaciones, presupuesto y cronograma.  Anexo 27 Seguimiento plan diagnóstico</t>
  </si>
  <si>
    <t>DTAM:  Con acompañamiento y apoyo del líder de calidad, el abogado y la Coordinadora Administrativa, se aplican buenas prácticas y de autocontrol que han permitido que las solicitudes se hayan radicado de forma adecuada y las respuestas se den oportunamente y dentro del marco que para PQRS por ley se establece.(DTAM - AP).
Para cada una de las áreas protegidas, la persona contratada para llevar a cabo acciones administrativas es la encargada de realizar la atención al ciudadano, ingresando solicitudes, generando respuestas y reportes de acuerdo a los procedimientos de Atención al Ciudadano establecidos por PNNC. Anexo 2 Matriz estadística PQRS.
DTAO Se designan como encargadas del tema de atención al ciudadano las siguientes personas:  LUZ MARINA RAMIREZ HOYOS: Encargada de las PQRS
- LISANA MOSQUERA VACA: Encargada de atención al usuario.
Evidencia:  Subcomponente 2 Actividad 2.7 Designación atenc. ciudadano
DTCA: el funcionario Fredy Garzón designado quien tiene dentro de sus compromisos laborales las encuestas de  satisfacción, perfil de visitantes, control de llamadas telefónicas, entrada de visitantes". (Anexo carpeta 2.7)
 DTORLa Dirección Territorial Orinoquia envia mediante memorando No. 20197010001653 la realción de las personas encargadas de atención al ciudadano. Anexo 2.7.2
DTPA: Se asigno la persona encargada para la atencion de PQR de la DTPA. Orfeo 2019750000773
 DTAN: Desde la Dirección Territorial se ha designado personal para la atención al ciudadano, así como tambien para entregar información de trámites y servicios y PQR's, en SFF Iguaque y en PNN El Cocuy, se tienen asignado 2 cargos. (Aux administrativo y Técnico administrativo de Ecoturismo)
En la territorial los profesionales de Coordinación Jurídica, Coordinadión de grupo interno de trabajo, y con  acompañamiento del líder de calidad se realizan seguimientos semanales que permiten que las solicitudes se hayan radicado de forma adecuada y las respuestas se den oportunamente y dentro del marco que se establece para PQR´S.
 En el primer cuatrimestre de 2019, se realizó capacitación a la profesional de Calidad frente al tema de PQR´s (conceptos, finalidades, términos de respuesta, Clases de PQR´s).
Anexo 3. Seguimiento PQR´S
Anexo 4.  Acta de reunión Capacitación PQR´s 
Anexo 5. Presentación PQR´s 2019.
Anexo 3. Correo seguimiento PQR´S.</t>
  </si>
  <si>
    <t>GPC: El ejercicio de Planeación Operativa Anual, se realiza a finales de la vigencia 2019.
DTAM: No se registran avances en el periodo
DTAO Se trabajará en el costeo y la planeación de la DT, para el cumplimiento de la meta, lo cual se realiza por el mes de septiembre, de acuerdo con la planeación de actividades desde la Subdirección Administrativa y Financiera.
DTCA: No se tienen avances para éste cuatrimestre 
DTAN: No se registran avances en el periodo.</t>
  </si>
  <si>
    <t>SAF: Se consolida de manera trimestral, por el momento se tiene el reporte de Enero a Marzo de 2019. Anexo 1. Inf. PQR´s 19 y Anexo 2, Inf. Análisis de Encuestas de Satisfacción 2019-1.
DTAM: Como el informe es semestral no aplica en este periodo.
DTAO El informe semestral se realiza a junio 30, por lo cual el reporte se hará en el segundo cuatrimestre.
DTCA: Teniendo en cuenta que el informe es semestral se remiten al Nivel Cental las encuestas de satisfacción aplicadas y tabuladas  en la  DTCA y Areas Protegidas como insumo de entrada para la elaboración del informe. Para el primer trimestre reportaron encuentas de satisfacción las Aps SFF Los Colorados, PNN Tayrona y PNN Paramillo, éstas fueron remitidas al Grupo Procesos Corporativos mediante memorando No 20196510000213. adjunto anexo 1. memorando de envío encuestas y carpeta que contiene el consolidado de las mismas. - 
DTPA: Se envio el consolidado correspondeinte a las encuestas de satisfaccion del primer trimestre de 2019 según orfeo No 20197510001413 
DTAN: Como el informe es semestral no aplica en este periodo.</t>
  </si>
  <si>
    <t>GSIR: 1) La ventanilla unica esta adaptada para funcionar en aplicativos moviles; no se desarrolló nativamente para alguna tecnologia especifica; la ventanilla esta desarrollada con Angular.
2) La ventanilla se ha venido socializando desde la pagina web de PNN.</t>
  </si>
  <si>
    <t>SAF: Se reportarán avances en el próximo cuatrimestre, se está trabajando de manera conjunta con la OAP.
GCEA: No se han recibido directrices al respecto
DTAM: No se registran avances en el periodo
DTAO Sin avance
DTCA:  no se tienen avances para éste cuatrimestre
DTAN: No se registran avances en el periodo</t>
  </si>
  <si>
    <t>GCEA: Periódicamente se informa a la ciudadanía de la gestión de la Entidad a través de la redes sociales y las noticias de la página web. 
DTAM: Con el fin de hacer seguimiento y resaltar la gestión  La DTAM generó Boletin El Aullador mediante publicación digital de la Dirección Territorial Amazonia (DTAM) de Parques Nacionales, es un producto de comunicación interna que recoge el acontecer de las once áreas protegidas de la Amazonia Colombiana. En esta publicación se resaltan acciones del PNN Río Puré, al PNN Amacayacu, procesos de UOT en la RNN Nukak, PNN Cahuinarí en la participación del 5 congreso colombiano de Zoología, Como abordar servicios ecosistémicos en las ¨´Areas Protegisdas.
Anexo 1 BOLETÍN_Aullador-39-2019.pdf   
Rerspecto al proceso de Rendición de Cuentas se llevó a cabo en el mes de abril las siguientes actividades con el fin de empoderar el equipo de la DTAM, para articular la DT - AP, a través de los espacios  (mesas / reuniones), se genera correo electrónico en el que se socializa el componente de rendición de cuentas al equipo  y de las acciones que a nivel Entidad PNNC se deben realizar articuladas a la Política Participación Ciudadana en la Gestión Pública, Y de como abordar el proceso y los soportes que se deben generar; para ello se genera Matriz de programación de actividades en la que  se identifican las acciones a desarrollar  DTAM - AP . 
Anexo 2 Socializa PAAC_Rendición de Cuentas.
Se genera Cronogama de actividades de acuerdo a los procesos que se llevan a cabo DTAM - AP - COMUNIDAD, donde se identifica temática, actividades a desarrolar, áreas protegidas que intervienen, responsables y fechas. Anexo 3 PARA SEGUIMIENTO RENDICIÓN DE CUENTAS.
En el marco del 1er Comité Territorial realizado del 09 añ 12 de abril, se aprovechó el espacio para tratar la temática PACC - RENDICIÓN DE CUENTAS con los jefes de área protegida y se les socilaiza el instrumento (PAAC - MATRIZ DE ACTIVIDADES - MIPG - POLITICA PARTICIPACIÓN CIUDADANA EN LA GESTIÓN PÚBLICA).
Anexo 4 acta colmité territorial
Anexo 5 asistencia
DTAO Generación de contenidos con participación de las áreas protegidas, para la producción del boletín trimestral (Marzo-Abril). Algunas notas publicadas en el boletín también fueron publicadas en la Intranet y en In Situ TV.  Evidencia: Drive: https://drive.google.com/open?id=13ecN5IKADAUEyK773na0tpfKRUb9tdTl 
Subcomponente 1 Actividad 1.1
DTCA: Dando alcance a los lineamientos  y metas se realizó por parte de la oficina de comunjicaciones de la DTCA el apoyo, cubrimiento y difusión en la reunión del Comité de Gestión del Riesgo del Municipio de Acandí (mesas de discusión)  ANEXO CARPETA 1.1  anexo 1.  Mesas discusión.docx Acandí. Así mismo en el mecanismo de comunicación externa  de la estrategia de comunicación se emitieron 6 boletines para publicación en la página Web d PNN Se anexa SUBCARPETA BOLETINES contiene 6 boletines  del primer cuatrimestre de la vigencia--- Por otra parte se difundió la información sobre el Cronograma Convocatoria Guardaparques Voluntarios, entre el personal de las diferentes APs con la finalidad de promover su divulgación (1). Además se remitió la información a un estudiante del programa de Cine y Audiovisuales de la Universidad del Magdalena, para promover la convocatoria y los requisitos de ingreso como GPV a la entidad (2).  Así mismo, se orientó la solicitud del SFF Los Flamencos, desde donde se solicitaba un GPV con un perfil profesional de Ingeniero Pesquero o Biólogo con experiencia en pesca (3). De otra parte vía chat de whatsapp se remitió la convocatoria a los medios de comunicación y algunos docentes en la ciudad de Riohacha (Guajira). ANEXO 2. GUARDAPARQUES 
DTAN: No se registran avances en el periodo</t>
  </si>
  <si>
    <t xml:space="preserve">Grupo Control Interno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</si>
</sst>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m/yyyy;@"/>
  </numFmts>
  <fonts count="48">
    <font>
      <sz val="11"/>
      <color theme="1"/>
      <name val="Calibri"/>
      <family val="2"/>
      <scheme val="minor"/>
    </font>
    <font>
      <b/>
      <sz val="12"/>
      <color indexed="8"/>
      <name val="SansSerif"/>
    </font>
    <font>
      <b/>
      <sz val="10"/>
      <color indexed="8"/>
      <name val="SansSerif"/>
    </font>
    <font>
      <sz val="10"/>
      <color theme="1"/>
      <name val="Calibri"/>
      <family val="2"/>
      <scheme val="minor"/>
    </font>
    <font>
      <b/>
      <sz val="14"/>
      <color theme="1"/>
      <name val="Arial Narrow"/>
      <family val="2"/>
    </font>
    <font>
      <sz val="14"/>
      <color theme="1"/>
      <name val="Arial Narrow"/>
      <family val="2"/>
    </font>
    <font>
      <b/>
      <sz val="12"/>
      <color theme="1"/>
      <name val="Arial Narrow"/>
      <family val="2"/>
    </font>
    <font>
      <b/>
      <sz val="14"/>
      <color indexed="8"/>
      <name val="Arial Narrow"/>
      <family val="2"/>
    </font>
    <font>
      <sz val="14"/>
      <color indexed="8"/>
      <name val="Arial Narrow"/>
      <family val="2"/>
    </font>
    <font>
      <b/>
      <sz val="10"/>
      <color theme="1"/>
      <name val="Arial Narrow"/>
      <family val="2"/>
    </font>
    <font>
      <sz val="11"/>
      <color theme="1"/>
      <name val="Arial Narrow"/>
      <family val="2"/>
    </font>
    <font>
      <i/>
      <sz val="10"/>
      <color theme="1"/>
      <name val="Arial Narrow"/>
      <family val="2"/>
    </font>
    <font>
      <b/>
      <sz val="11"/>
      <color theme="1"/>
      <name val="Calibri"/>
      <family val="2"/>
      <scheme val="minor"/>
    </font>
    <font>
      <sz val="14"/>
      <color theme="1"/>
      <name val="Calibri"/>
      <family val="2"/>
      <scheme val="minor"/>
    </font>
    <font>
      <b/>
      <sz val="14"/>
      <color theme="1"/>
      <name val="Calibri"/>
      <family val="2"/>
      <scheme val="minor"/>
    </font>
    <font>
      <b/>
      <sz val="10"/>
      <color theme="1"/>
      <name val="Calibri"/>
      <family val="2"/>
      <scheme val="minor"/>
    </font>
    <font>
      <sz val="10"/>
      <color theme="1"/>
      <name val="Arial Narrow"/>
      <family val="2"/>
    </font>
    <font>
      <b/>
      <sz val="16"/>
      <color theme="1"/>
      <name val="Calibri"/>
      <family val="2"/>
      <scheme val="minor"/>
    </font>
    <font>
      <b/>
      <i/>
      <sz val="14"/>
      <color theme="1"/>
      <name val="Arial Narrow"/>
      <family val="2"/>
    </font>
    <font>
      <b/>
      <sz val="11"/>
      <color theme="1"/>
      <name val="Arial Narrow"/>
      <family val="2"/>
    </font>
    <font>
      <sz val="8.5"/>
      <color theme="1"/>
      <name val="Calibri"/>
      <family val="2"/>
      <scheme val="minor"/>
    </font>
    <font>
      <b/>
      <sz val="16"/>
      <color theme="1"/>
      <name val="Arial Narrow"/>
      <family val="2"/>
    </font>
    <font>
      <sz val="12"/>
      <color theme="1"/>
      <name val="Arial Narrow"/>
      <family val="2"/>
    </font>
    <font>
      <b/>
      <sz val="14"/>
      <name val="Arial Narrow"/>
      <family val="2"/>
    </font>
    <font>
      <sz val="11"/>
      <name val="Arial Narrow"/>
      <family val="2"/>
    </font>
    <font>
      <strike/>
      <sz val="11"/>
      <name val="Arial Narrow"/>
      <family val="2"/>
    </font>
    <font>
      <b/>
      <sz val="9"/>
      <color indexed="81"/>
      <name val="Tahoma"/>
    </font>
    <font>
      <sz val="9"/>
      <color indexed="81"/>
      <name val="Tahoma"/>
    </font>
    <font>
      <sz val="11"/>
      <color rgb="FFFF0000"/>
      <name val="Arial Narrow"/>
      <family val="2"/>
    </font>
    <font>
      <i/>
      <sz val="11"/>
      <color theme="1"/>
      <name val="Arial Narrow"/>
      <family val="2"/>
    </font>
    <font>
      <b/>
      <i/>
      <sz val="11"/>
      <name val="Arial Narrow"/>
      <family val="2"/>
    </font>
    <font>
      <b/>
      <sz val="11"/>
      <name val="Arial Narrow"/>
      <family val="2"/>
    </font>
    <font>
      <sz val="11"/>
      <name val="Calibri"/>
      <family val="2"/>
      <scheme val="minor"/>
    </font>
    <font>
      <b/>
      <sz val="12"/>
      <color indexed="59"/>
      <name val="SansSerif"/>
    </font>
    <font>
      <sz val="10"/>
      <color indexed="8"/>
      <name val="SansSerif"/>
    </font>
    <font>
      <sz val="9"/>
      <color theme="1"/>
      <name val="Arial Narrow"/>
      <family val="2"/>
    </font>
    <font>
      <sz val="9"/>
      <color theme="9" tint="-0.249977111117893"/>
      <name val="Arial Narrow"/>
      <family val="2"/>
    </font>
    <font>
      <b/>
      <sz val="11"/>
      <color rgb="FF00B050"/>
      <name val="Wingdings"/>
      <charset val="2"/>
    </font>
    <font>
      <sz val="12"/>
      <color indexed="8"/>
      <name val="Arial Narrow"/>
      <family val="2"/>
    </font>
    <font>
      <i/>
      <sz val="12"/>
      <color indexed="8"/>
      <name val="Arial Narrow"/>
      <family val="2"/>
    </font>
    <font>
      <sz val="12"/>
      <name val="Arial Narrow"/>
      <family val="2"/>
    </font>
    <font>
      <i/>
      <sz val="12"/>
      <name val="Arial Narrow"/>
      <family val="2"/>
    </font>
    <font>
      <b/>
      <sz val="9"/>
      <color theme="1"/>
      <name val="Arial Narrow"/>
      <family val="2"/>
    </font>
    <font>
      <sz val="11"/>
      <color theme="1"/>
      <name val="Calibri"/>
      <family val="2"/>
      <scheme val="minor"/>
    </font>
    <font>
      <b/>
      <i/>
      <u/>
      <sz val="14"/>
      <color theme="1"/>
      <name val="Calibri"/>
      <family val="2"/>
      <scheme val="minor"/>
    </font>
    <font>
      <b/>
      <i/>
      <sz val="11"/>
      <color theme="0"/>
      <name val="Arial Narrow"/>
      <family val="2"/>
    </font>
    <font>
      <sz val="12"/>
      <color indexed="8"/>
      <name val="SansSerif"/>
    </font>
    <font>
      <b/>
      <sz val="12"/>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indexed="9"/>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theme="0" tint="-4.9989318521683403E-2"/>
        <bgColor indexed="64"/>
      </patternFill>
    </fill>
  </fills>
  <borders count="50">
    <border>
      <left/>
      <right/>
      <top/>
      <bottom/>
      <diagonal/>
    </border>
    <border>
      <left style="medium">
        <color indexed="8"/>
      </left>
      <right style="medium">
        <color indexed="8"/>
      </right>
      <top style="medium">
        <color indexed="8"/>
      </top>
      <bottom style="medium">
        <color indexed="8"/>
      </bottom>
      <diagonal/>
    </border>
    <border>
      <left style="thin">
        <color theme="0"/>
      </left>
      <right/>
      <top/>
      <bottom/>
      <diagonal/>
    </border>
    <border>
      <left/>
      <right style="medium">
        <color theme="4" tint="-0.24994659260841701"/>
      </right>
      <top style="medium">
        <color theme="4" tint="-0.24994659260841701"/>
      </top>
      <bottom style="medium">
        <color theme="4" tint="-0.24994659260841701"/>
      </bottom>
      <diagonal/>
    </border>
    <border>
      <left style="medium">
        <color theme="4" tint="-0.24994659260841701"/>
      </left>
      <right style="medium">
        <color theme="4" tint="-0.24994659260841701"/>
      </right>
      <top style="medium">
        <color theme="4" tint="-0.24994659260841701"/>
      </top>
      <bottom style="medium">
        <color theme="4" tint="-0.24994659260841701"/>
      </bottom>
      <diagonal/>
    </border>
    <border>
      <left style="medium">
        <color theme="4" tint="-0.24994659260841701"/>
      </left>
      <right style="medium">
        <color theme="4" tint="-0.24994659260841701"/>
      </right>
      <top style="medium">
        <color theme="4" tint="-0.24994659260841701"/>
      </top>
      <bottom/>
      <diagonal/>
    </border>
    <border>
      <left style="medium">
        <color theme="4" tint="-0.24994659260841701"/>
      </left>
      <right style="medium">
        <color theme="4" tint="-0.24994659260841701"/>
      </right>
      <top/>
      <bottom/>
      <diagonal/>
    </border>
    <border>
      <left style="medium">
        <color theme="4" tint="-0.24994659260841701"/>
      </left>
      <right style="medium">
        <color theme="4" tint="-0.24994659260841701"/>
      </right>
      <top/>
      <bottom style="medium">
        <color theme="4" tint="-0.24994659260841701"/>
      </bottom>
      <diagonal/>
    </border>
    <border>
      <left style="medium">
        <color theme="3"/>
      </left>
      <right style="medium">
        <color theme="3"/>
      </right>
      <top style="medium">
        <color theme="3"/>
      </top>
      <bottom style="medium">
        <color theme="3"/>
      </bottom>
      <diagonal/>
    </border>
    <border>
      <left/>
      <right style="medium">
        <color theme="3"/>
      </right>
      <top style="medium">
        <color theme="3"/>
      </top>
      <bottom style="medium">
        <color theme="3"/>
      </bottom>
      <diagonal/>
    </border>
    <border>
      <left style="medium">
        <color theme="3"/>
      </left>
      <right style="medium">
        <color theme="3"/>
      </right>
      <top/>
      <bottom style="medium">
        <color theme="3"/>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theme="3"/>
      </left>
      <right style="medium">
        <color theme="3"/>
      </right>
      <top style="medium">
        <color theme="3"/>
      </top>
      <bottom/>
      <diagonal/>
    </border>
    <border>
      <left style="medium">
        <color theme="4" tint="-0.249977111117893"/>
      </left>
      <right style="medium">
        <color theme="4" tint="-0.249977111117893"/>
      </right>
      <top style="medium">
        <color theme="4" tint="-0.249977111117893"/>
      </top>
      <bottom style="medium">
        <color theme="4" tint="-0.249977111117893"/>
      </bottom>
      <diagonal/>
    </border>
    <border>
      <left style="medium">
        <color theme="4" tint="-0.24994659260841701"/>
      </left>
      <right/>
      <top/>
      <bottom style="medium">
        <color theme="4" tint="-0.24994659260841701"/>
      </bottom>
      <diagonal/>
    </border>
    <border>
      <left style="medium">
        <color theme="4" tint="-0.249977111117893"/>
      </left>
      <right style="medium">
        <color theme="4" tint="-0.249977111117893"/>
      </right>
      <top style="medium">
        <color theme="4" tint="-0.249977111117893"/>
      </top>
      <bottom/>
      <diagonal/>
    </border>
    <border>
      <left style="medium">
        <color theme="4" tint="-0.249977111117893"/>
      </left>
      <right/>
      <top style="medium">
        <color theme="4" tint="-0.249977111117893"/>
      </top>
      <bottom style="medium">
        <color theme="4" tint="-0.249977111117893"/>
      </bottom>
      <diagonal/>
    </border>
    <border>
      <left/>
      <right/>
      <top/>
      <bottom style="medium">
        <color indexed="64"/>
      </bottom>
      <diagonal/>
    </border>
    <border>
      <left style="medium">
        <color theme="4" tint="-0.24994659260841701"/>
      </left>
      <right/>
      <top style="medium">
        <color theme="4" tint="-0.2499465926084170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8"/>
      </left>
      <right style="medium">
        <color indexed="8"/>
      </right>
      <top/>
      <bottom style="medium">
        <color indexed="8"/>
      </bottom>
      <diagonal/>
    </border>
    <border>
      <left/>
      <right style="medium">
        <color indexed="64"/>
      </right>
      <top/>
      <bottom style="medium">
        <color indexed="64"/>
      </bottom>
      <diagonal/>
    </border>
    <border>
      <left style="medium">
        <color theme="4" tint="-0.249977111117893"/>
      </left>
      <right style="medium">
        <color theme="4" tint="-0.249977111117893"/>
      </right>
      <top/>
      <bottom style="medium">
        <color theme="4" tint="-0.249977111117893"/>
      </bottom>
      <diagonal/>
    </border>
    <border>
      <left style="medium">
        <color theme="4" tint="-0.249977111117893"/>
      </left>
      <right style="medium">
        <color theme="4" tint="-0.249977111117893"/>
      </right>
      <top/>
      <bottom/>
      <diagonal/>
    </border>
    <border>
      <left/>
      <right style="medium">
        <color theme="4" tint="-0.249977111117893"/>
      </right>
      <top style="medium">
        <color theme="4" tint="-0.249977111117893"/>
      </top>
      <bottom style="medium">
        <color theme="4" tint="-0.249977111117893"/>
      </bottom>
      <diagonal/>
    </border>
    <border>
      <left style="medium">
        <color indexed="64"/>
      </left>
      <right style="medium">
        <color indexed="64"/>
      </right>
      <top style="medium">
        <color indexed="64"/>
      </top>
      <bottom/>
      <diagonal/>
    </border>
    <border>
      <left style="medium">
        <color theme="4" tint="-0.249977111117893"/>
      </left>
      <right style="medium">
        <color theme="4" tint="-0.249977111117893"/>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8"/>
      </left>
      <right/>
      <top/>
      <bottom style="medium">
        <color indexed="8"/>
      </bottom>
      <diagonal/>
    </border>
    <border>
      <left style="medium">
        <color theme="4" tint="-0.24994659260841701"/>
      </left>
      <right/>
      <top style="medium">
        <color theme="4" tint="-0.24994659260841701"/>
      </top>
      <bottom style="medium">
        <color theme="4" tint="-0.24994659260841701"/>
      </bottom>
      <diagonal/>
    </border>
    <border>
      <left/>
      <right/>
      <top style="medium">
        <color theme="4" tint="-0.24994659260841701"/>
      </top>
      <bottom style="medium">
        <color theme="4" tint="-0.24994659260841701"/>
      </bottom>
      <diagonal/>
    </border>
    <border>
      <left style="medium">
        <color theme="4" tint="-0.24994659260841701"/>
      </left>
      <right style="medium">
        <color theme="3"/>
      </right>
      <top/>
      <bottom/>
      <diagonal/>
    </border>
    <border>
      <left style="medium">
        <color theme="4" tint="-0.24994659260841701"/>
      </left>
      <right style="medium">
        <color theme="3"/>
      </right>
      <top/>
      <bottom style="medium">
        <color theme="4" tint="-0.24994659260841701"/>
      </bottom>
      <diagonal/>
    </border>
    <border>
      <left style="medium">
        <color theme="4" tint="-0.24994659260841701"/>
      </left>
      <right style="medium">
        <color theme="3"/>
      </right>
      <top style="medium">
        <color indexed="64"/>
      </top>
      <bottom/>
      <diagonal/>
    </border>
    <border>
      <left style="medium">
        <color theme="3"/>
      </left>
      <right style="medium">
        <color theme="3"/>
      </right>
      <top/>
      <bottom/>
      <diagonal/>
    </border>
    <border>
      <left/>
      <right/>
      <top/>
      <bottom style="medium">
        <color indexed="8"/>
      </bottom>
      <diagonal/>
    </border>
    <border>
      <left/>
      <right style="medium">
        <color indexed="8"/>
      </right>
      <top/>
      <bottom style="medium">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theme="4" tint="-0.249977111117893"/>
      </left>
      <right/>
      <top/>
      <bottom/>
      <diagonal/>
    </border>
  </borders>
  <cellStyleXfs count="2">
    <xf numFmtId="0" fontId="0" fillId="0" borderId="0"/>
    <xf numFmtId="9" fontId="43" fillId="0" borderId="0" applyFont="0" applyFill="0" applyBorder="0" applyAlignment="0" applyProtection="0"/>
  </cellStyleXfs>
  <cellXfs count="241">
    <xf numFmtId="0" fontId="0" fillId="0" borderId="0" xfId="0"/>
    <xf numFmtId="0" fontId="0" fillId="0" borderId="0" xfId="0" applyAlignment="1">
      <alignment wrapText="1"/>
    </xf>
    <xf numFmtId="0" fontId="6" fillId="2" borderId="4"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0" fillId="2" borderId="4" xfId="0" applyFont="1" applyFill="1" applyBorder="1" applyAlignment="1">
      <alignment vertical="top" wrapText="1"/>
    </xf>
    <xf numFmtId="0" fontId="10" fillId="2" borderId="4" xfId="0" applyFont="1" applyFill="1" applyBorder="1" applyAlignment="1">
      <alignment horizontal="left" vertical="center" wrapText="1"/>
    </xf>
    <xf numFmtId="0" fontId="11" fillId="2" borderId="4" xfId="0" applyFont="1" applyFill="1" applyBorder="1" applyAlignment="1">
      <alignment horizontal="left" vertical="center" wrapText="1"/>
    </xf>
    <xf numFmtId="0" fontId="19" fillId="2" borderId="3" xfId="0" applyFont="1" applyFill="1" applyBorder="1" applyAlignment="1">
      <alignment horizontal="center" vertical="center" wrapText="1"/>
    </xf>
    <xf numFmtId="0" fontId="10" fillId="2" borderId="5" xfId="0" applyFont="1" applyFill="1" applyBorder="1" applyAlignment="1">
      <alignment vertical="center" wrapText="1"/>
    </xf>
    <xf numFmtId="0" fontId="20" fillId="0" borderId="0" xfId="0" applyFont="1"/>
    <xf numFmtId="0" fontId="6" fillId="0" borderId="0" xfId="0" applyFont="1" applyAlignment="1">
      <alignment horizontal="center"/>
    </xf>
    <xf numFmtId="0" fontId="6" fillId="2" borderId="3" xfId="0" applyFont="1" applyFill="1" applyBorder="1" applyAlignment="1">
      <alignment horizontal="center" vertical="center" wrapText="1"/>
    </xf>
    <xf numFmtId="0" fontId="0" fillId="2" borderId="0" xfId="0" applyFill="1"/>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wrapText="1"/>
    </xf>
    <xf numFmtId="0" fontId="6" fillId="2" borderId="7" xfId="0" applyFont="1" applyFill="1" applyBorder="1" applyAlignment="1">
      <alignment horizontal="center" vertical="center"/>
    </xf>
    <xf numFmtId="0" fontId="6" fillId="2" borderId="6"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17" xfId="0" applyFont="1" applyFill="1" applyBorder="1" applyAlignment="1">
      <alignment horizontal="center" vertical="center" wrapText="1"/>
    </xf>
    <xf numFmtId="14" fontId="10" fillId="2" borderId="17" xfId="0" applyNumberFormat="1" applyFont="1" applyFill="1" applyBorder="1" applyAlignment="1">
      <alignment horizontal="center" vertical="center"/>
    </xf>
    <xf numFmtId="0" fontId="14" fillId="2" borderId="7" xfId="0" applyFont="1" applyFill="1" applyBorder="1" applyAlignment="1">
      <alignment horizontal="center" vertical="center"/>
    </xf>
    <xf numFmtId="0" fontId="14" fillId="2" borderId="7" xfId="0" applyFont="1" applyFill="1" applyBorder="1" applyAlignment="1">
      <alignment horizontal="center" vertical="center" wrapText="1"/>
    </xf>
    <xf numFmtId="0" fontId="9" fillId="2" borderId="7" xfId="0" applyFont="1" applyFill="1" applyBorder="1" applyAlignment="1">
      <alignment horizontal="center" vertical="center"/>
    </xf>
    <xf numFmtId="0" fontId="9" fillId="2" borderId="7" xfId="0" applyFont="1" applyFill="1" applyBorder="1" applyAlignment="1">
      <alignment horizontal="center" vertical="center" wrapText="1"/>
    </xf>
    <xf numFmtId="0" fontId="14" fillId="2" borderId="28" xfId="0" applyFont="1" applyFill="1" applyBorder="1" applyAlignment="1">
      <alignment horizontal="center" vertical="center"/>
    </xf>
    <xf numFmtId="0" fontId="12" fillId="2" borderId="28" xfId="0" applyFont="1" applyFill="1" applyBorder="1" applyAlignment="1">
      <alignment horizontal="center" vertical="center" wrapText="1"/>
    </xf>
    <xf numFmtId="0" fontId="12" fillId="2" borderId="28" xfId="0" applyFont="1" applyFill="1" applyBorder="1" applyAlignment="1">
      <alignment horizontal="center" vertical="center"/>
    </xf>
    <xf numFmtId="0" fontId="15" fillId="2" borderId="30" xfId="0" applyFont="1" applyFill="1" applyBorder="1" applyAlignment="1">
      <alignment horizontal="center" vertical="center" wrapText="1"/>
    </xf>
    <xf numFmtId="0" fontId="20" fillId="2" borderId="0" xfId="0" applyFont="1" applyFill="1"/>
    <xf numFmtId="0" fontId="0" fillId="5" borderId="0" xfId="0" applyFill="1"/>
    <xf numFmtId="0" fontId="13" fillId="5" borderId="0" xfId="0" applyFont="1" applyFill="1"/>
    <xf numFmtId="0" fontId="12" fillId="5" borderId="0" xfId="0" applyFont="1" applyFill="1" applyAlignment="1">
      <alignment horizontal="center"/>
    </xf>
    <xf numFmtId="0" fontId="0" fillId="5" borderId="0" xfId="0" applyFill="1" applyAlignment="1">
      <alignment horizontal="center"/>
    </xf>
    <xf numFmtId="0" fontId="16" fillId="5" borderId="0" xfId="0" applyFont="1" applyFill="1" applyBorder="1" applyAlignment="1"/>
    <xf numFmtId="0" fontId="20" fillId="5" borderId="0" xfId="0" applyFont="1" applyFill="1"/>
    <xf numFmtId="0" fontId="10" fillId="2" borderId="8" xfId="0" applyFont="1" applyFill="1" applyBorder="1" applyAlignment="1">
      <alignment horizontal="left" vertical="center" wrapText="1"/>
    </xf>
    <xf numFmtId="14" fontId="10" fillId="2" borderId="8" xfId="0" applyNumberFormat="1" applyFont="1" applyFill="1" applyBorder="1" applyAlignment="1">
      <alignment horizontal="center" vertical="center" wrapText="1"/>
    </xf>
    <xf numFmtId="14" fontId="10" fillId="2" borderId="8" xfId="0" applyNumberFormat="1" applyFont="1" applyFill="1" applyBorder="1" applyAlignment="1">
      <alignment horizontal="center" vertical="center"/>
    </xf>
    <xf numFmtId="0" fontId="24" fillId="2" borderId="8" xfId="0" applyFont="1" applyFill="1" applyBorder="1" applyAlignment="1">
      <alignment horizontal="left" vertical="center" wrapText="1"/>
    </xf>
    <xf numFmtId="0" fontId="10" fillId="2" borderId="8" xfId="0" applyFont="1" applyFill="1" applyBorder="1" applyAlignment="1">
      <alignment horizontal="center" vertical="center" wrapText="1"/>
    </xf>
    <xf numFmtId="0" fontId="24" fillId="2" borderId="8" xfId="0" applyFont="1" applyFill="1" applyBorder="1" applyAlignment="1">
      <alignment vertical="center" wrapText="1"/>
    </xf>
    <xf numFmtId="0" fontId="25" fillId="2" borderId="8" xfId="0" applyFont="1" applyFill="1" applyBorder="1" applyAlignment="1">
      <alignment vertical="center" wrapText="1"/>
    </xf>
    <xf numFmtId="164" fontId="10" fillId="2" borderId="4" xfId="0" applyNumberFormat="1" applyFont="1" applyFill="1" applyBorder="1" applyAlignment="1">
      <alignment horizontal="center" vertical="center" wrapText="1"/>
    </xf>
    <xf numFmtId="0" fontId="3" fillId="0" borderId="0" xfId="0" applyFont="1" applyAlignment="1"/>
    <xf numFmtId="0" fontId="6" fillId="2" borderId="4" xfId="0" applyFont="1" applyFill="1" applyBorder="1" applyAlignment="1">
      <alignment horizontal="center" vertical="center"/>
    </xf>
    <xf numFmtId="0" fontId="3" fillId="0" borderId="0" xfId="0" applyFont="1" applyAlignment="1">
      <alignment wrapText="1"/>
    </xf>
    <xf numFmtId="0" fontId="29" fillId="2" borderId="4" xfId="0" applyFont="1" applyFill="1" applyBorder="1" applyAlignment="1">
      <alignment vertical="top" wrapText="1"/>
    </xf>
    <xf numFmtId="14" fontId="10" fillId="2" borderId="4" xfId="0" applyNumberFormat="1" applyFont="1" applyFill="1" applyBorder="1" applyAlignment="1">
      <alignment horizontal="center" vertical="center" wrapText="1"/>
    </xf>
    <xf numFmtId="0" fontId="14" fillId="2" borderId="6" xfId="0" applyFont="1" applyFill="1" applyBorder="1" applyAlignment="1">
      <alignment horizontal="center" vertical="center"/>
    </xf>
    <xf numFmtId="0" fontId="24" fillId="2" borderId="8" xfId="0" applyFont="1" applyFill="1" applyBorder="1" applyAlignment="1">
      <alignment horizontal="left" vertical="top" wrapText="1"/>
    </xf>
    <xf numFmtId="0" fontId="0" fillId="0" borderId="0" xfId="0" applyAlignment="1">
      <alignment wrapText="1"/>
    </xf>
    <xf numFmtId="14" fontId="24" fillId="2" borderId="8" xfId="0" applyNumberFormat="1" applyFont="1" applyFill="1" applyBorder="1" applyAlignment="1">
      <alignment horizontal="center" vertical="center" wrapText="1"/>
    </xf>
    <xf numFmtId="0" fontId="24" fillId="2" borderId="8" xfId="0" applyFont="1" applyFill="1" applyBorder="1" applyAlignment="1">
      <alignment horizontal="center" vertical="center" wrapText="1"/>
    </xf>
    <xf numFmtId="0" fontId="13" fillId="4" borderId="33" xfId="0" applyFont="1" applyFill="1" applyBorder="1" applyAlignment="1">
      <alignment horizontal="left" vertical="center" wrapText="1"/>
    </xf>
    <xf numFmtId="0" fontId="10" fillId="2" borderId="6" xfId="0" applyFont="1" applyFill="1" applyBorder="1" applyAlignment="1">
      <alignment vertical="center" wrapText="1"/>
    </xf>
    <xf numFmtId="0" fontId="29" fillId="2" borderId="35" xfId="0" applyFont="1" applyFill="1" applyBorder="1" applyAlignment="1">
      <alignment vertical="top" wrapText="1"/>
    </xf>
    <xf numFmtId="0" fontId="10" fillId="2" borderId="3" xfId="0" applyFont="1" applyFill="1" applyBorder="1" applyAlignment="1">
      <alignment vertical="top" wrapText="1"/>
    </xf>
    <xf numFmtId="0" fontId="10" fillId="2" borderId="4" xfId="0" applyFont="1" applyFill="1" applyBorder="1" applyAlignment="1">
      <alignment vertical="center" wrapText="1"/>
    </xf>
    <xf numFmtId="0" fontId="13" fillId="4" borderId="17" xfId="0" applyFont="1" applyFill="1" applyBorder="1" applyAlignment="1">
      <alignment vertical="center" wrapText="1"/>
    </xf>
    <xf numFmtId="0" fontId="10" fillId="2" borderId="7" xfId="0" applyFont="1" applyFill="1" applyBorder="1" applyAlignment="1">
      <alignment vertical="center" wrapText="1"/>
    </xf>
    <xf numFmtId="0" fontId="0" fillId="0" borderId="0" xfId="0" applyAlignment="1">
      <alignment wrapText="1"/>
    </xf>
    <xf numFmtId="0" fontId="10" fillId="2" borderId="5" xfId="0" applyFont="1" applyFill="1" applyBorder="1" applyAlignment="1">
      <alignment horizontal="center" vertical="center" wrapText="1"/>
    </xf>
    <xf numFmtId="0" fontId="30" fillId="2" borderId="8" xfId="0" applyFont="1" applyFill="1" applyBorder="1" applyAlignment="1">
      <alignment horizontal="left" vertical="center" wrapText="1"/>
    </xf>
    <xf numFmtId="0" fontId="24" fillId="2" borderId="4" xfId="0" applyFont="1" applyFill="1" applyBorder="1" applyAlignment="1">
      <alignment vertical="top" wrapText="1"/>
    </xf>
    <xf numFmtId="0" fontId="24" fillId="2" borderId="17" xfId="0" applyFont="1" applyFill="1" applyBorder="1" applyAlignment="1">
      <alignment vertical="center" wrapText="1"/>
    </xf>
    <xf numFmtId="0" fontId="24" fillId="2" borderId="17" xfId="0" applyFont="1" applyFill="1" applyBorder="1" applyAlignment="1">
      <alignment horizontal="left" vertical="center" wrapText="1"/>
    </xf>
    <xf numFmtId="0" fontId="24" fillId="2" borderId="20" xfId="0" applyFont="1" applyFill="1" applyBorder="1" applyAlignment="1">
      <alignment horizontal="left" vertical="center" wrapText="1"/>
    </xf>
    <xf numFmtId="164" fontId="24" fillId="2" borderId="17" xfId="0" applyNumberFormat="1" applyFont="1" applyFill="1" applyBorder="1" applyAlignment="1">
      <alignment horizontal="center" vertical="center"/>
    </xf>
    <xf numFmtId="0" fontId="32" fillId="2" borderId="0" xfId="0" applyFont="1" applyFill="1"/>
    <xf numFmtId="0" fontId="32" fillId="5" borderId="0" xfId="0" applyFont="1" applyFill="1"/>
    <xf numFmtId="0" fontId="6" fillId="2" borderId="4" xfId="0" applyFont="1" applyFill="1" applyBorder="1" applyAlignment="1">
      <alignment horizontal="center" vertical="center"/>
    </xf>
    <xf numFmtId="0" fontId="34" fillId="6" borderId="0" xfId="0" applyFont="1" applyFill="1" applyBorder="1" applyAlignment="1" applyProtection="1">
      <alignment horizontal="left" vertical="top" wrapText="1"/>
    </xf>
    <xf numFmtId="0" fontId="2" fillId="6" borderId="1" xfId="0" applyFont="1" applyFill="1" applyBorder="1" applyAlignment="1" applyProtection="1">
      <alignment horizontal="center" vertical="center" wrapText="1"/>
    </xf>
    <xf numFmtId="0" fontId="34" fillId="6" borderId="1" xfId="0" applyFont="1" applyFill="1" applyBorder="1" applyAlignment="1" applyProtection="1">
      <alignment horizontal="left" vertical="center" wrapText="1"/>
    </xf>
    <xf numFmtId="0" fontId="34" fillId="6" borderId="1" xfId="0" applyFont="1" applyFill="1" applyBorder="1" applyAlignment="1" applyProtection="1">
      <alignment horizontal="center" vertical="center" wrapText="1"/>
    </xf>
    <xf numFmtId="0" fontId="34" fillId="6" borderId="44" xfId="0" applyFont="1" applyFill="1" applyBorder="1" applyAlignment="1" applyProtection="1">
      <alignment horizontal="left" vertical="top" wrapText="1"/>
    </xf>
    <xf numFmtId="0" fontId="34" fillId="6" borderId="45" xfId="0" applyFont="1" applyFill="1" applyBorder="1" applyAlignment="1" applyProtection="1">
      <alignment horizontal="left" vertical="top" wrapText="1"/>
    </xf>
    <xf numFmtId="0" fontId="34" fillId="6" borderId="47" xfId="0" applyFont="1" applyFill="1" applyBorder="1" applyAlignment="1" applyProtection="1">
      <alignment horizontal="left" vertical="top" wrapText="1"/>
    </xf>
    <xf numFmtId="0" fontId="34" fillId="6" borderId="46" xfId="0" applyFont="1" applyFill="1" applyBorder="1" applyAlignment="1" applyProtection="1">
      <alignment horizontal="left" vertical="top" wrapText="1"/>
    </xf>
    <xf numFmtId="0" fontId="34" fillId="6" borderId="21" xfId="0" applyFont="1" applyFill="1" applyBorder="1" applyAlignment="1" applyProtection="1">
      <alignment horizontal="left" vertical="top" wrapText="1"/>
    </xf>
    <xf numFmtId="0" fontId="34" fillId="6" borderId="27" xfId="0" applyFont="1" applyFill="1" applyBorder="1" applyAlignment="1" applyProtection="1">
      <alignment horizontal="left" vertical="top" wrapText="1"/>
    </xf>
    <xf numFmtId="0" fontId="9" fillId="2" borderId="18" xfId="0" applyFont="1" applyFill="1" applyBorder="1" applyAlignment="1">
      <alignment horizontal="center" vertical="center" wrapText="1"/>
    </xf>
    <xf numFmtId="0" fontId="12" fillId="2" borderId="49" xfId="0" applyFont="1" applyFill="1" applyBorder="1" applyAlignment="1">
      <alignment horizontal="center" vertical="center" wrapText="1"/>
    </xf>
    <xf numFmtId="0" fontId="12" fillId="2" borderId="33" xfId="0" applyFont="1" applyFill="1" applyBorder="1" applyAlignment="1">
      <alignment horizontal="center" vertical="center" wrapText="1"/>
    </xf>
    <xf numFmtId="1" fontId="10" fillId="2" borderId="4" xfId="1" applyNumberFormat="1" applyFont="1" applyFill="1" applyBorder="1" applyAlignment="1">
      <alignment horizontal="center" vertical="center" wrapText="1"/>
    </xf>
    <xf numFmtId="9" fontId="0" fillId="0" borderId="0" xfId="1" applyFont="1" applyAlignment="1">
      <alignment wrapText="1"/>
    </xf>
    <xf numFmtId="0" fontId="31" fillId="2" borderId="8" xfId="0" applyFont="1" applyFill="1" applyBorder="1" applyAlignment="1">
      <alignment horizontal="center" vertical="center" wrapText="1"/>
    </xf>
    <xf numFmtId="0" fontId="31" fillId="2" borderId="7" xfId="0" applyFont="1" applyFill="1" applyBorder="1" applyAlignment="1">
      <alignment horizontal="center" vertical="center" wrapText="1"/>
    </xf>
    <xf numFmtId="1" fontId="31" fillId="2" borderId="28" xfId="0" applyNumberFormat="1" applyFont="1" applyFill="1" applyBorder="1" applyAlignment="1">
      <alignment horizontal="center" vertical="center"/>
    </xf>
    <xf numFmtId="1" fontId="19" fillId="2" borderId="17" xfId="0" applyNumberFormat="1" applyFont="1" applyFill="1" applyBorder="1" applyAlignment="1">
      <alignment horizontal="center" vertical="center"/>
    </xf>
    <xf numFmtId="1" fontId="19" fillId="2" borderId="8" xfId="0" applyNumberFormat="1" applyFont="1" applyFill="1" applyBorder="1" applyAlignment="1">
      <alignment horizontal="center" vertical="center"/>
    </xf>
    <xf numFmtId="1" fontId="31" fillId="2" borderId="8" xfId="0" applyNumberFormat="1" applyFont="1" applyFill="1" applyBorder="1" applyAlignment="1">
      <alignment horizontal="center" vertical="center" wrapText="1"/>
    </xf>
    <xf numFmtId="1" fontId="31" fillId="2" borderId="7" xfId="0" applyNumberFormat="1" applyFont="1" applyFill="1" applyBorder="1" applyAlignment="1">
      <alignment horizontal="center" vertical="center" wrapText="1"/>
    </xf>
    <xf numFmtId="0" fontId="10" fillId="2" borderId="0" xfId="0" applyFont="1" applyFill="1" applyBorder="1" applyAlignment="1">
      <alignment horizontal="left" vertical="center" wrapText="1"/>
    </xf>
    <xf numFmtId="1" fontId="44" fillId="7" borderId="0" xfId="0" applyNumberFormat="1" applyFont="1" applyFill="1" applyAlignment="1">
      <alignment horizontal="center"/>
    </xf>
    <xf numFmtId="0" fontId="45" fillId="8" borderId="0" xfId="0" applyFont="1" applyFill="1" applyBorder="1" applyAlignment="1">
      <alignment horizontal="left" vertical="center" wrapText="1"/>
    </xf>
    <xf numFmtId="0" fontId="22" fillId="0" borderId="0" xfId="0" applyFont="1" applyBorder="1" applyAlignment="1">
      <alignment horizontal="left" vertical="center"/>
    </xf>
    <xf numFmtId="0" fontId="6" fillId="2" borderId="0" xfId="0" applyFont="1" applyFill="1" applyBorder="1" applyAlignment="1">
      <alignment horizontal="center" vertical="center" wrapText="1"/>
    </xf>
    <xf numFmtId="0" fontId="10" fillId="2" borderId="0" xfId="0" applyFont="1" applyFill="1" applyBorder="1" applyAlignment="1">
      <alignment vertical="center" wrapText="1"/>
    </xf>
    <xf numFmtId="164" fontId="10" fillId="2" borderId="0" xfId="0" applyNumberFormat="1" applyFont="1" applyFill="1" applyBorder="1" applyAlignment="1">
      <alignment horizontal="center" vertical="center" wrapText="1"/>
    </xf>
    <xf numFmtId="164" fontId="10" fillId="2" borderId="4" xfId="0" applyNumberFormat="1" applyFont="1" applyFill="1" applyBorder="1" applyAlignment="1">
      <alignment horizontal="left" vertical="top" wrapText="1"/>
    </xf>
    <xf numFmtId="164" fontId="10" fillId="2" borderId="0" xfId="0" applyNumberFormat="1" applyFont="1" applyFill="1" applyBorder="1" applyAlignment="1">
      <alignment horizontal="left" vertical="top" wrapText="1"/>
    </xf>
    <xf numFmtId="0" fontId="31" fillId="9" borderId="0" xfId="0" applyFont="1" applyFill="1" applyBorder="1" applyAlignment="1">
      <alignment horizontal="center" vertical="center" wrapText="1"/>
    </xf>
    <xf numFmtId="0" fontId="13" fillId="4" borderId="0" xfId="0" applyFont="1" applyFill="1" applyBorder="1" applyAlignment="1">
      <alignment vertical="center" wrapText="1"/>
    </xf>
    <xf numFmtId="0" fontId="15" fillId="2" borderId="0" xfId="0" applyFont="1" applyFill="1" applyBorder="1" applyAlignment="1">
      <alignment horizontal="center" vertical="center" wrapText="1"/>
    </xf>
    <xf numFmtId="0" fontId="24" fillId="2" borderId="0" xfId="0" applyFont="1" applyFill="1" applyBorder="1" applyAlignment="1">
      <alignment vertical="center" wrapText="1"/>
    </xf>
    <xf numFmtId="0" fontId="24" fillId="2" borderId="0" xfId="0" applyFont="1" applyFill="1" applyBorder="1" applyAlignment="1">
      <alignment horizontal="left" vertical="center" wrapText="1"/>
    </xf>
    <xf numFmtId="164" fontId="24" fillId="2" borderId="0" xfId="0" applyNumberFormat="1" applyFont="1" applyFill="1" applyBorder="1" applyAlignment="1">
      <alignment horizontal="center" vertical="center"/>
    </xf>
    <xf numFmtId="0" fontId="24" fillId="2" borderId="0" xfId="0" applyNumberFormat="1" applyFont="1" applyFill="1" applyBorder="1" applyAlignment="1">
      <alignment horizontal="left" vertical="top" wrapText="1"/>
    </xf>
    <xf numFmtId="1" fontId="31" fillId="2" borderId="0" xfId="0" applyNumberFormat="1" applyFont="1" applyFill="1" applyBorder="1" applyAlignment="1">
      <alignment horizontal="center" vertical="center"/>
    </xf>
    <xf numFmtId="1" fontId="44" fillId="7" borderId="0" xfId="0" applyNumberFormat="1" applyFont="1" applyFill="1" applyAlignment="1">
      <alignment horizontal="center" vertical="center"/>
    </xf>
    <xf numFmtId="0" fontId="10" fillId="0" borderId="4" xfId="0" applyFont="1" applyFill="1" applyBorder="1" applyAlignment="1">
      <alignment horizontal="left" vertical="center" wrapText="1"/>
    </xf>
    <xf numFmtId="0" fontId="10" fillId="0" borderId="4" xfId="0" applyFont="1" applyFill="1" applyBorder="1" applyAlignment="1">
      <alignment vertical="top" wrapText="1"/>
    </xf>
    <xf numFmtId="164" fontId="10" fillId="0" borderId="4" xfId="0" applyNumberFormat="1" applyFont="1" applyFill="1" applyBorder="1" applyAlignment="1">
      <alignment horizontal="center" vertical="center" wrapText="1"/>
    </xf>
    <xf numFmtId="0" fontId="10" fillId="0" borderId="4" xfId="0" applyFont="1" applyFill="1" applyBorder="1" applyAlignment="1">
      <alignment vertical="center" wrapText="1"/>
    </xf>
    <xf numFmtId="0" fontId="46" fillId="2" borderId="33" xfId="0" applyFont="1" applyFill="1" applyBorder="1" applyAlignment="1" applyProtection="1">
      <alignment horizontal="center" vertical="center" wrapText="1"/>
    </xf>
    <xf numFmtId="1" fontId="34" fillId="6" borderId="1" xfId="0" applyNumberFormat="1" applyFont="1" applyFill="1" applyBorder="1" applyAlignment="1" applyProtection="1">
      <alignment horizontal="center" vertical="center" wrapText="1"/>
    </xf>
    <xf numFmtId="14" fontId="10" fillId="0" borderId="4" xfId="0" applyNumberFormat="1" applyFont="1" applyFill="1" applyBorder="1" applyAlignment="1">
      <alignment horizontal="center" vertical="center" wrapText="1"/>
    </xf>
    <xf numFmtId="0" fontId="24" fillId="0" borderId="8" xfId="0" applyFont="1" applyFill="1" applyBorder="1" applyAlignment="1">
      <alignment horizontal="left" vertical="center" wrapText="1"/>
    </xf>
    <xf numFmtId="0" fontId="10" fillId="0" borderId="8" xfId="0" applyFont="1" applyFill="1" applyBorder="1" applyAlignment="1">
      <alignment horizontal="center" vertical="center" wrapText="1"/>
    </xf>
    <xf numFmtId="0" fontId="10" fillId="2" borderId="17" xfId="0" applyNumberFormat="1" applyFont="1" applyFill="1" applyBorder="1" applyAlignment="1">
      <alignment horizontal="justify" vertical="center" wrapText="1"/>
    </xf>
    <xf numFmtId="164" fontId="24" fillId="2" borderId="28" xfId="0" applyNumberFormat="1" applyFont="1" applyFill="1" applyBorder="1" applyAlignment="1">
      <alignment horizontal="justify" vertical="justify" wrapText="1"/>
    </xf>
    <xf numFmtId="164" fontId="24" fillId="2" borderId="28" xfId="0" applyNumberFormat="1" applyFont="1" applyFill="1" applyBorder="1" applyAlignment="1">
      <alignment horizontal="justify" vertical="center" wrapText="1"/>
    </xf>
    <xf numFmtId="164" fontId="24" fillId="2" borderId="28" xfId="0" applyNumberFormat="1" applyFont="1" applyFill="1" applyBorder="1" applyAlignment="1">
      <alignment horizontal="justify" vertical="top" wrapText="1"/>
    </xf>
    <xf numFmtId="0" fontId="21" fillId="2" borderId="23" xfId="0" applyFont="1" applyFill="1" applyBorder="1" applyAlignment="1">
      <alignment vertical="center" wrapText="1"/>
    </xf>
    <xf numFmtId="0" fontId="21" fillId="2" borderId="24" xfId="0" applyFont="1" applyFill="1" applyBorder="1" applyAlignment="1">
      <alignment vertical="center" wrapText="1"/>
    </xf>
    <xf numFmtId="0" fontId="21" fillId="2" borderId="25" xfId="0" applyFont="1" applyFill="1" applyBorder="1" applyAlignment="1">
      <alignment vertical="center" wrapText="1"/>
    </xf>
    <xf numFmtId="0" fontId="0" fillId="0" borderId="0" xfId="0" applyAlignment="1">
      <alignment horizontal="center"/>
    </xf>
    <xf numFmtId="14" fontId="10" fillId="2" borderId="4" xfId="0" applyNumberFormat="1" applyFont="1" applyFill="1" applyBorder="1" applyAlignment="1">
      <alignment horizontal="justify" vertical="justify" wrapText="1"/>
    </xf>
    <xf numFmtId="0" fontId="38" fillId="6" borderId="1" xfId="0" applyFont="1" applyFill="1" applyBorder="1" applyAlignment="1" applyProtection="1">
      <alignment horizontal="justify" vertical="center" wrapText="1"/>
    </xf>
    <xf numFmtId="14" fontId="10" fillId="2" borderId="8" xfId="0" applyNumberFormat="1" applyFont="1" applyFill="1" applyBorder="1" applyAlignment="1">
      <alignment horizontal="justify" vertical="justify" wrapText="1"/>
    </xf>
    <xf numFmtId="14" fontId="10" fillId="2" borderId="8" xfId="0" applyNumberFormat="1" applyFont="1" applyFill="1" applyBorder="1" applyAlignment="1">
      <alignment horizontal="justify" vertical="center" wrapText="1"/>
    </xf>
    <xf numFmtId="164" fontId="10" fillId="2" borderId="4" xfId="0" applyNumberFormat="1" applyFont="1" applyFill="1" applyBorder="1" applyAlignment="1">
      <alignment horizontal="justify" vertical="justify" wrapText="1"/>
    </xf>
    <xf numFmtId="164" fontId="10" fillId="2" borderId="4" xfId="0" applyNumberFormat="1" applyFont="1" applyFill="1" applyBorder="1" applyAlignment="1">
      <alignment horizontal="justify" vertical="center" wrapText="1"/>
    </xf>
    <xf numFmtId="0" fontId="47" fillId="5" borderId="23" xfId="0" applyFont="1" applyFill="1" applyBorder="1" applyAlignment="1">
      <alignment horizontal="center" vertical="center"/>
    </xf>
    <xf numFmtId="0" fontId="47" fillId="5" borderId="25" xfId="0" applyFont="1" applyFill="1" applyBorder="1" applyAlignment="1">
      <alignment horizontal="center" vertical="center"/>
    </xf>
    <xf numFmtId="0" fontId="0" fillId="0" borderId="0" xfId="0" applyAlignment="1">
      <alignment wrapText="1"/>
    </xf>
    <xf numFmtId="0" fontId="3" fillId="0" borderId="2" xfId="0" applyFont="1" applyBorder="1" applyAlignment="1"/>
    <xf numFmtId="0" fontId="3" fillId="0" borderId="0" xfId="0" applyFont="1" applyBorder="1" applyAlignment="1"/>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3" borderId="35" xfId="0" applyFont="1" applyFill="1" applyBorder="1" applyAlignment="1">
      <alignment horizontal="center" vertical="center"/>
    </xf>
    <xf numFmtId="0" fontId="5" fillId="0" borderId="36" xfId="0" applyFont="1" applyBorder="1" applyAlignment="1">
      <alignment vertical="center"/>
    </xf>
    <xf numFmtId="0" fontId="5" fillId="0" borderId="3" xfId="0" applyFont="1" applyBorder="1" applyAlignment="1">
      <alignment vertical="center"/>
    </xf>
    <xf numFmtId="0" fontId="6" fillId="2" borderId="4" xfId="0" applyFont="1" applyFill="1" applyBorder="1" applyAlignment="1">
      <alignment horizontal="center" vertical="center"/>
    </xf>
    <xf numFmtId="0" fontId="5" fillId="4" borderId="5" xfId="0" applyFont="1" applyFill="1" applyBorder="1" applyAlignment="1">
      <alignment vertical="center" wrapText="1"/>
    </xf>
    <xf numFmtId="0" fontId="5" fillId="4" borderId="6" xfId="0" applyFont="1" applyFill="1" applyBorder="1" applyAlignment="1">
      <alignment vertical="center" wrapText="1"/>
    </xf>
    <xf numFmtId="0" fontId="5" fillId="4" borderId="7" xfId="0" applyFont="1" applyFill="1" applyBorder="1" applyAlignment="1">
      <alignment vertical="center" wrapText="1"/>
    </xf>
    <xf numFmtId="0" fontId="10" fillId="2" borderId="5"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5" xfId="0" applyFont="1" applyFill="1" applyBorder="1" applyAlignment="1">
      <alignment horizontal="left" vertical="center" wrapText="1"/>
    </xf>
    <xf numFmtId="0" fontId="10" fillId="2" borderId="7" xfId="0" applyFont="1" applyFill="1" applyBorder="1" applyAlignment="1">
      <alignment horizontal="left" vertical="center" wrapText="1"/>
    </xf>
    <xf numFmtId="0" fontId="8" fillId="4" borderId="5" xfId="0" applyFont="1" applyFill="1" applyBorder="1" applyAlignment="1">
      <alignment horizontal="left" vertical="center" wrapText="1"/>
    </xf>
    <xf numFmtId="0" fontId="8" fillId="4" borderId="6" xfId="0" applyFont="1" applyFill="1" applyBorder="1" applyAlignment="1">
      <alignment horizontal="left" vertical="center" wrapText="1"/>
    </xf>
    <xf numFmtId="0" fontId="5" fillId="4" borderId="6" xfId="0" applyFont="1" applyFill="1" applyBorder="1" applyAlignment="1">
      <alignment horizontal="left" vertical="center" wrapText="1"/>
    </xf>
    <xf numFmtId="0" fontId="5" fillId="0" borderId="6" xfId="0" applyFont="1" applyBorder="1" applyAlignment="1">
      <alignment wrapText="1"/>
    </xf>
    <xf numFmtId="0" fontId="8" fillId="4" borderId="5" xfId="0" applyFont="1" applyFill="1" applyBorder="1" applyAlignment="1">
      <alignment vertical="center" wrapText="1"/>
    </xf>
    <xf numFmtId="0" fontId="10" fillId="4" borderId="6" xfId="0" applyFont="1" applyFill="1" applyBorder="1" applyAlignment="1">
      <alignment vertical="center" wrapText="1"/>
    </xf>
    <xf numFmtId="0" fontId="10" fillId="4" borderId="7" xfId="0" applyFont="1" applyFill="1" applyBorder="1" applyAlignment="1">
      <alignment vertical="center" wrapText="1"/>
    </xf>
    <xf numFmtId="0" fontId="20" fillId="2" borderId="46" xfId="0" applyFont="1" applyFill="1" applyBorder="1" applyAlignment="1">
      <alignment horizontal="center"/>
    </xf>
    <xf numFmtId="0" fontId="20" fillId="2" borderId="0" xfId="0" applyFont="1" applyFill="1" applyAlignment="1">
      <alignment horizontal="center"/>
    </xf>
    <xf numFmtId="0" fontId="20" fillId="2" borderId="48" xfId="0" applyFont="1" applyFill="1" applyBorder="1" applyAlignment="1">
      <alignment horizontal="center"/>
    </xf>
    <xf numFmtId="0" fontId="20" fillId="2" borderId="21" xfId="0" applyFont="1" applyFill="1" applyBorder="1" applyAlignment="1">
      <alignment horizontal="center"/>
    </xf>
    <xf numFmtId="0" fontId="34" fillId="6" borderId="1" xfId="0" applyFont="1" applyFill="1" applyBorder="1" applyAlignment="1" applyProtection="1">
      <alignment horizontal="left" vertical="center" wrapText="1"/>
    </xf>
    <xf numFmtId="0" fontId="34" fillId="6" borderId="1" xfId="0" applyFont="1" applyFill="1" applyBorder="1" applyAlignment="1" applyProtection="1">
      <alignment horizontal="center" vertical="center" wrapText="1"/>
    </xf>
    <xf numFmtId="0" fontId="33" fillId="6" borderId="48" xfId="0" applyFont="1" applyFill="1" applyBorder="1" applyAlignment="1" applyProtection="1">
      <alignment horizontal="center" vertical="center" wrapText="1"/>
    </xf>
    <xf numFmtId="0" fontId="33" fillId="6" borderId="21" xfId="0" applyFont="1" applyFill="1" applyBorder="1" applyAlignment="1" applyProtection="1">
      <alignment horizontal="center" vertical="center" wrapText="1"/>
    </xf>
    <xf numFmtId="0" fontId="2" fillId="6" borderId="26" xfId="0" applyFont="1" applyFill="1" applyBorder="1" applyAlignment="1" applyProtection="1">
      <alignment horizontal="center" vertical="center" wrapText="1"/>
    </xf>
    <xf numFmtId="0" fontId="2" fillId="6" borderId="34" xfId="0" applyFont="1" applyFill="1" applyBorder="1" applyAlignment="1" applyProtection="1">
      <alignment horizontal="center" vertical="center" wrapText="1"/>
    </xf>
    <xf numFmtId="0" fontId="2" fillId="6" borderId="41" xfId="0" applyFont="1" applyFill="1" applyBorder="1" applyAlignment="1" applyProtection="1">
      <alignment horizontal="center" vertical="center" wrapText="1"/>
    </xf>
    <xf numFmtId="0" fontId="2" fillId="6" borderId="42" xfId="0" applyFont="1" applyFill="1" applyBorder="1" applyAlignment="1" applyProtection="1">
      <alignment horizontal="center" vertical="center" wrapText="1"/>
    </xf>
    <xf numFmtId="0" fontId="2" fillId="6" borderId="1" xfId="0" applyFont="1" applyFill="1" applyBorder="1" applyAlignment="1" applyProtection="1">
      <alignment horizontal="center" vertical="center" wrapText="1"/>
    </xf>
    <xf numFmtId="0" fontId="33" fillId="6" borderId="43" xfId="0" applyFont="1" applyFill="1" applyBorder="1" applyAlignment="1" applyProtection="1">
      <alignment horizontal="center" vertical="center" wrapText="1"/>
    </xf>
    <xf numFmtId="0" fontId="33" fillId="6" borderId="44" xfId="0" applyFont="1" applyFill="1" applyBorder="1" applyAlignment="1" applyProtection="1">
      <alignment horizontal="center" vertical="center" wrapText="1"/>
    </xf>
    <xf numFmtId="0" fontId="1" fillId="6" borderId="46" xfId="0" applyFont="1" applyFill="1" applyBorder="1" applyAlignment="1" applyProtection="1">
      <alignment horizontal="left" vertical="center" wrapText="1"/>
    </xf>
    <xf numFmtId="0" fontId="1" fillId="6" borderId="0" xfId="0" applyFont="1" applyFill="1" applyBorder="1" applyAlignment="1" applyProtection="1">
      <alignment horizontal="left" vertical="center" wrapText="1"/>
    </xf>
    <xf numFmtId="0" fontId="33" fillId="6" borderId="0" xfId="0" applyFont="1" applyFill="1" applyBorder="1" applyAlignment="1" applyProtection="1">
      <alignment horizontal="center" vertical="center" wrapText="1"/>
    </xf>
    <xf numFmtId="0" fontId="14" fillId="2" borderId="23" xfId="0" applyFont="1" applyFill="1" applyBorder="1" applyAlignment="1">
      <alignment horizontal="center" vertical="center"/>
    </xf>
    <xf numFmtId="0" fontId="14" fillId="2" borderId="24" xfId="0" applyFont="1" applyFill="1" applyBorder="1" applyAlignment="1">
      <alignment horizontal="center" vertical="center"/>
    </xf>
    <xf numFmtId="0" fontId="14" fillId="2" borderId="25" xfId="0" applyFont="1" applyFill="1" applyBorder="1" applyAlignment="1">
      <alignment horizontal="center" vertical="center"/>
    </xf>
    <xf numFmtId="0" fontId="14" fillId="3" borderId="23" xfId="0" applyFont="1" applyFill="1" applyBorder="1" applyAlignment="1">
      <alignment horizontal="center" vertical="center"/>
    </xf>
    <xf numFmtId="0" fontId="14" fillId="3" borderId="24" xfId="0" applyFont="1" applyFill="1" applyBorder="1" applyAlignment="1">
      <alignment horizontal="center" vertical="center"/>
    </xf>
    <xf numFmtId="0" fontId="14" fillId="3" borderId="25" xfId="0" applyFont="1" applyFill="1" applyBorder="1" applyAlignment="1">
      <alignment horizontal="center" vertical="center"/>
    </xf>
    <xf numFmtId="0" fontId="13" fillId="4" borderId="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31"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3" fillId="4" borderId="12" xfId="0" applyFont="1" applyFill="1" applyBorder="1" applyAlignment="1">
      <alignment horizontal="center" vertical="center" wrapText="1"/>
    </xf>
    <xf numFmtId="0" fontId="14" fillId="2" borderId="7" xfId="0" applyFont="1" applyFill="1" applyBorder="1" applyAlignment="1">
      <alignment horizontal="center" vertical="center"/>
    </xf>
    <xf numFmtId="0" fontId="24" fillId="2" borderId="16" xfId="0" applyFont="1" applyFill="1" applyBorder="1" applyAlignment="1">
      <alignment horizontal="left" vertical="center" wrapText="1"/>
    </xf>
    <xf numFmtId="0" fontId="24" fillId="2" borderId="40" xfId="0" applyFont="1" applyFill="1" applyBorder="1" applyAlignment="1">
      <alignment horizontal="left" vertical="center" wrapText="1"/>
    </xf>
    <xf numFmtId="0" fontId="24" fillId="2" borderId="10" xfId="0" applyFont="1" applyFill="1" applyBorder="1" applyAlignment="1">
      <alignment horizontal="left" vertical="center" wrapText="1"/>
    </xf>
    <xf numFmtId="0" fontId="15" fillId="2" borderId="16" xfId="0" applyFont="1" applyFill="1" applyBorder="1" applyAlignment="1">
      <alignment horizontal="center" vertical="center" wrapText="1"/>
    </xf>
    <xf numFmtId="0" fontId="15" fillId="2" borderId="40" xfId="0" applyFont="1" applyFill="1" applyBorder="1" applyAlignment="1">
      <alignment horizontal="center" vertical="center" wrapText="1"/>
    </xf>
    <xf numFmtId="0" fontId="15" fillId="2" borderId="10" xfId="0" applyFont="1" applyFill="1" applyBorder="1" applyAlignment="1">
      <alignment horizontal="center" vertical="center" wrapText="1"/>
    </xf>
    <xf numFmtId="0" fontId="13" fillId="4" borderId="39" xfId="0" applyFont="1" applyFill="1" applyBorder="1" applyAlignment="1">
      <alignment horizontal="center" vertical="center" wrapText="1"/>
    </xf>
    <xf numFmtId="0" fontId="13" fillId="4" borderId="37" xfId="0" applyFont="1" applyFill="1" applyBorder="1" applyAlignment="1">
      <alignment horizontal="center" vertical="center" wrapText="1"/>
    </xf>
    <xf numFmtId="0" fontId="13" fillId="4" borderId="38" xfId="0" applyFont="1" applyFill="1" applyBorder="1" applyAlignment="1">
      <alignment horizontal="center" vertical="center" wrapText="1"/>
    </xf>
    <xf numFmtId="0" fontId="6" fillId="4" borderId="5" xfId="0" applyFont="1" applyFill="1" applyBorder="1" applyAlignment="1">
      <alignment horizontal="left" vertical="center" wrapText="1"/>
    </xf>
    <xf numFmtId="0" fontId="22" fillId="0" borderId="6" xfId="0" applyFont="1" applyBorder="1" applyAlignment="1">
      <alignment horizontal="left" vertical="center"/>
    </xf>
    <xf numFmtId="0" fontId="22" fillId="4" borderId="13" xfId="0" applyFont="1" applyFill="1" applyBorder="1" applyAlignment="1">
      <alignment horizontal="left" vertical="center" wrapText="1"/>
    </xf>
    <xf numFmtId="0" fontId="22" fillId="0" borderId="14" xfId="0" applyFont="1" applyBorder="1" applyAlignment="1">
      <alignment horizontal="left" vertical="center"/>
    </xf>
    <xf numFmtId="0" fontId="22" fillId="0" borderId="15" xfId="0" applyFont="1" applyBorder="1" applyAlignment="1">
      <alignment horizontal="left" vertical="center"/>
    </xf>
    <xf numFmtId="0" fontId="16" fillId="0" borderId="2" xfId="0" applyFont="1" applyBorder="1" applyAlignment="1"/>
    <xf numFmtId="0" fontId="16" fillId="0" borderId="0" xfId="0" applyFont="1" applyBorder="1" applyAlignment="1"/>
    <xf numFmtId="0" fontId="6" fillId="2" borderId="7" xfId="0" applyFont="1" applyFill="1" applyBorder="1" applyAlignment="1">
      <alignment horizontal="center" vertical="center"/>
    </xf>
    <xf numFmtId="0" fontId="4" fillId="3" borderId="23" xfId="0" applyFont="1" applyFill="1" applyBorder="1" applyAlignment="1">
      <alignment horizontal="center" vertical="center"/>
    </xf>
    <xf numFmtId="0" fontId="4" fillId="3" borderId="24" xfId="0" applyFont="1" applyFill="1" applyBorder="1" applyAlignment="1">
      <alignment horizontal="center" vertical="center"/>
    </xf>
    <xf numFmtId="0" fontId="4" fillId="3" borderId="25" xfId="0" applyFont="1" applyFill="1" applyBorder="1" applyAlignment="1">
      <alignment horizontal="center" vertical="center"/>
    </xf>
    <xf numFmtId="0" fontId="6" fillId="4" borderId="6" xfId="0" applyFont="1" applyFill="1" applyBorder="1" applyAlignment="1">
      <alignment horizontal="left" vertical="center" wrapText="1"/>
    </xf>
    <xf numFmtId="0" fontId="6" fillId="4" borderId="7" xfId="0" applyFont="1" applyFill="1" applyBorder="1" applyAlignment="1">
      <alignment horizontal="left" vertical="center" wrapText="1"/>
    </xf>
    <xf numFmtId="0" fontId="21" fillId="2" borderId="23" xfId="0" applyFont="1" applyFill="1" applyBorder="1" applyAlignment="1">
      <alignment horizontal="center" vertical="center" wrapText="1"/>
    </xf>
    <xf numFmtId="0" fontId="21" fillId="2" borderId="24" xfId="0" applyFont="1" applyFill="1" applyBorder="1" applyAlignment="1">
      <alignment horizontal="center" vertical="center" wrapText="1"/>
    </xf>
    <xf numFmtId="0" fontId="21" fillId="2" borderId="25" xfId="0" applyFont="1" applyFill="1" applyBorder="1" applyAlignment="1">
      <alignment horizontal="center" vertical="center" wrapText="1"/>
    </xf>
    <xf numFmtId="0" fontId="17" fillId="2" borderId="23" xfId="0" applyFont="1" applyFill="1" applyBorder="1" applyAlignment="1">
      <alignment horizontal="center" vertical="center"/>
    </xf>
    <xf numFmtId="0" fontId="17" fillId="2" borderId="24" xfId="0" applyFont="1" applyFill="1" applyBorder="1" applyAlignment="1">
      <alignment horizontal="center" vertical="center"/>
    </xf>
    <xf numFmtId="0" fontId="17" fillId="2" borderId="25" xfId="0" applyFont="1" applyFill="1" applyBorder="1" applyAlignment="1">
      <alignment horizontal="center" vertical="center"/>
    </xf>
    <xf numFmtId="0" fontId="13" fillId="4" borderId="19" xfId="0" applyFont="1" applyFill="1" applyBorder="1" applyAlignment="1">
      <alignment vertical="center" wrapText="1"/>
    </xf>
    <xf numFmtId="0" fontId="13" fillId="4" borderId="32" xfId="0" applyFont="1" applyFill="1" applyBorder="1" applyAlignment="1">
      <alignment vertical="center" wrapText="1"/>
    </xf>
    <xf numFmtId="0" fontId="12" fillId="2" borderId="28" xfId="0" applyFont="1" applyFill="1" applyBorder="1" applyAlignment="1">
      <alignment horizontal="center" vertical="center"/>
    </xf>
    <xf numFmtId="0" fontId="13" fillId="4" borderId="19" xfId="0" applyFont="1" applyFill="1" applyBorder="1" applyAlignment="1">
      <alignment horizontal="left" vertical="center" wrapText="1"/>
    </xf>
    <xf numFmtId="0" fontId="13" fillId="4" borderId="29" xfId="0" applyFont="1" applyFill="1" applyBorder="1" applyAlignment="1">
      <alignment horizontal="left" vertical="center" wrapText="1"/>
    </xf>
    <xf numFmtId="0" fontId="13" fillId="4" borderId="28" xfId="0" applyFont="1" applyFill="1" applyBorder="1" applyAlignment="1">
      <alignment horizontal="left" vertical="center" wrapText="1"/>
    </xf>
    <xf numFmtId="0" fontId="13" fillId="4" borderId="17" xfId="0" applyFont="1" applyFill="1" applyBorder="1" applyAlignment="1">
      <alignment vertical="center" wrapText="1"/>
    </xf>
    <xf numFmtId="0" fontId="13" fillId="0" borderId="17" xfId="0" applyFont="1" applyBorder="1" applyAlignment="1">
      <alignment vertical="center"/>
    </xf>
    <xf numFmtId="0" fontId="3" fillId="5" borderId="0" xfId="0" applyFont="1" applyFill="1" applyAlignment="1"/>
    <xf numFmtId="0" fontId="23" fillId="2" borderId="23" xfId="0" applyFont="1" applyFill="1" applyBorder="1" applyAlignment="1">
      <alignment horizontal="center" vertical="center" wrapText="1"/>
    </xf>
    <xf numFmtId="0" fontId="23" fillId="2" borderId="24" xfId="0" applyFont="1" applyFill="1" applyBorder="1" applyAlignment="1">
      <alignment horizontal="center" vertical="center" wrapText="1"/>
    </xf>
    <xf numFmtId="0" fontId="23" fillId="2" borderId="25" xfId="0" applyFont="1" applyFill="1" applyBorder="1" applyAlignment="1">
      <alignment horizontal="center" vertical="center" wrapText="1"/>
    </xf>
    <xf numFmtId="0" fontId="23" fillId="5" borderId="23" xfId="0" applyFont="1" applyFill="1" applyBorder="1" applyAlignment="1">
      <alignment horizontal="center" vertical="center" wrapText="1"/>
    </xf>
    <xf numFmtId="0" fontId="23" fillId="5" borderId="24" xfId="0" applyFont="1" applyFill="1" applyBorder="1" applyAlignment="1">
      <alignment horizontal="center" vertical="center" wrapText="1"/>
    </xf>
    <xf numFmtId="0" fontId="23" fillId="5" borderId="25" xfId="0" applyFont="1" applyFill="1" applyBorder="1" applyAlignment="1">
      <alignment horizontal="center" vertical="center" wrapText="1"/>
    </xf>
    <xf numFmtId="0" fontId="3" fillId="5" borderId="2" xfId="0" applyFont="1" applyFill="1" applyBorder="1" applyAlignment="1"/>
    <xf numFmtId="0" fontId="3" fillId="5" borderId="0" xfId="0" applyFont="1" applyFill="1" applyBorder="1" applyAlignment="1"/>
    <xf numFmtId="0" fontId="10" fillId="2" borderId="22"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8" fillId="3" borderId="31"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8" fillId="3" borderId="12" xfId="0" applyFont="1" applyFill="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1</xdr:row>
      <xdr:rowOff>171450</xdr:rowOff>
    </xdr:from>
    <xdr:to>
      <xdr:col>5</xdr:col>
      <xdr:colOff>2571750</xdr:colOff>
      <xdr:row>1</xdr:row>
      <xdr:rowOff>790576</xdr:rowOff>
    </xdr:to>
    <xdr:pic>
      <xdr:nvPicPr>
        <xdr:cNvPr id="5" name="Imagen 4"/>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90525" y="371475"/>
          <a:ext cx="9772650" cy="6191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257177</xdr:colOff>
      <xdr:row>1</xdr:row>
      <xdr:rowOff>114301</xdr:rowOff>
    </xdr:from>
    <xdr:to>
      <xdr:col>5</xdr:col>
      <xdr:colOff>2209801</xdr:colOff>
      <xdr:row>1</xdr:row>
      <xdr:rowOff>742951</xdr:rowOff>
    </xdr:to>
    <xdr:pic>
      <xdr:nvPicPr>
        <xdr:cNvPr id="5" name="Imagen 4"/>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2" y="314326"/>
          <a:ext cx="8086724" cy="6286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1076325</xdr:colOff>
      <xdr:row>2</xdr:row>
      <xdr:rowOff>231775</xdr:rowOff>
    </xdr:from>
    <xdr:to>
      <xdr:col>6</xdr:col>
      <xdr:colOff>742950</xdr:colOff>
      <xdr:row>2</xdr:row>
      <xdr:rowOff>965201</xdr:rowOff>
    </xdr:to>
    <xdr:pic>
      <xdr:nvPicPr>
        <xdr:cNvPr id="8" name="Imagen 7"/>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5875" y="403225"/>
          <a:ext cx="11839575" cy="73342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552450</xdr:colOff>
      <xdr:row>0</xdr:row>
      <xdr:rowOff>123825</xdr:rowOff>
    </xdr:from>
    <xdr:to>
      <xdr:col>6</xdr:col>
      <xdr:colOff>581025</xdr:colOff>
      <xdr:row>0</xdr:row>
      <xdr:rowOff>1057275</xdr:rowOff>
    </xdr:to>
    <xdr:pic>
      <xdr:nvPicPr>
        <xdr:cNvPr id="5" name="Imagen 4"/>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33425" y="123825"/>
          <a:ext cx="12620625" cy="9334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714374</xdr:colOff>
      <xdr:row>1</xdr:row>
      <xdr:rowOff>77788</xdr:rowOff>
    </xdr:from>
    <xdr:to>
      <xdr:col>6</xdr:col>
      <xdr:colOff>1158874</xdr:colOff>
      <xdr:row>1</xdr:row>
      <xdr:rowOff>833438</xdr:rowOff>
    </xdr:to>
    <xdr:pic>
      <xdr:nvPicPr>
        <xdr:cNvPr id="8" name="Imagen 7"/>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92187" y="276226"/>
          <a:ext cx="12485687" cy="7556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3"/>
  <sheetViews>
    <sheetView topLeftCell="B19" zoomScale="110" zoomScaleNormal="110" workbookViewId="0">
      <selection activeCell="H11" sqref="H11"/>
    </sheetView>
  </sheetViews>
  <sheetFormatPr baseColWidth="10" defaultRowHeight="15"/>
  <cols>
    <col min="1" max="1" width="3.28515625" customWidth="1"/>
    <col min="2" max="2" width="58.5703125" customWidth="1"/>
    <col min="3" max="3" width="8.28515625" customWidth="1"/>
    <col min="4" max="4" width="60" hidden="1" customWidth="1"/>
    <col min="5" max="5" width="43.7109375" customWidth="1"/>
    <col min="6" max="6" width="39.85546875" customWidth="1"/>
    <col min="7" max="7" width="25.28515625" hidden="1" customWidth="1"/>
    <col min="8" max="8" width="51.5703125" customWidth="1"/>
    <col min="9" max="9" width="10.85546875" customWidth="1"/>
  </cols>
  <sheetData>
    <row r="1" spans="1:9" ht="15.75" thickBot="1">
      <c r="A1" s="44"/>
      <c r="B1" s="138"/>
      <c r="C1" s="139"/>
      <c r="D1" s="139"/>
      <c r="E1" s="139"/>
      <c r="F1" s="139"/>
      <c r="G1" s="139"/>
    </row>
    <row r="2" spans="1:9" ht="69.75" customHeight="1" thickBot="1">
      <c r="A2" s="44"/>
      <c r="B2" s="140" t="s">
        <v>273</v>
      </c>
      <c r="C2" s="141"/>
      <c r="D2" s="141"/>
      <c r="E2" s="141"/>
      <c r="F2" s="141"/>
      <c r="G2" s="142"/>
      <c r="H2" s="128"/>
    </row>
    <row r="3" spans="1:9" ht="24.75" customHeight="1" thickBot="1">
      <c r="A3" s="44"/>
      <c r="B3" s="140" t="s">
        <v>274</v>
      </c>
      <c r="C3" s="141"/>
      <c r="D3" s="141"/>
      <c r="E3" s="141"/>
      <c r="F3" s="141"/>
      <c r="G3" s="142"/>
      <c r="H3" s="128"/>
      <c r="I3" s="128"/>
    </row>
    <row r="4" spans="1:9" ht="18.75" thickBot="1">
      <c r="A4" s="44"/>
      <c r="B4" s="143" t="s">
        <v>34</v>
      </c>
      <c r="C4" s="144"/>
      <c r="D4" s="144"/>
      <c r="E4" s="144"/>
      <c r="F4" s="144"/>
      <c r="G4" s="145"/>
      <c r="H4" s="135" t="s">
        <v>402</v>
      </c>
      <c r="I4" s="136"/>
    </row>
    <row r="5" spans="1:9" ht="38.25" customHeight="1" thickBot="1">
      <c r="A5" s="44"/>
      <c r="B5" s="45" t="s">
        <v>35</v>
      </c>
      <c r="C5" s="146" t="s">
        <v>36</v>
      </c>
      <c r="D5" s="146"/>
      <c r="E5" s="2" t="s">
        <v>37</v>
      </c>
      <c r="F5" s="45" t="s">
        <v>38</v>
      </c>
      <c r="G5" s="45" t="s">
        <v>39</v>
      </c>
      <c r="H5" s="71" t="s">
        <v>296</v>
      </c>
      <c r="I5" s="2" t="s">
        <v>297</v>
      </c>
    </row>
    <row r="6" spans="1:9" s="1" customFormat="1" ht="45" customHeight="1" thickBot="1">
      <c r="A6" s="46"/>
      <c r="B6" s="147" t="s">
        <v>188</v>
      </c>
      <c r="C6" s="3" t="s">
        <v>40</v>
      </c>
      <c r="D6" s="47" t="s">
        <v>205</v>
      </c>
      <c r="E6" s="150" t="s">
        <v>189</v>
      </c>
      <c r="F6" s="8" t="s">
        <v>131</v>
      </c>
      <c r="G6" s="48">
        <v>43646</v>
      </c>
      <c r="H6" s="129" t="s">
        <v>386</v>
      </c>
      <c r="I6" s="85">
        <f>AVERAGE(80)</f>
        <v>80</v>
      </c>
    </row>
    <row r="7" spans="1:9" s="1" customFormat="1" ht="49.5" customHeight="1" thickBot="1">
      <c r="A7" s="46"/>
      <c r="B7" s="148"/>
      <c r="C7" s="3" t="s">
        <v>41</v>
      </c>
      <c r="D7" s="47" t="s">
        <v>190</v>
      </c>
      <c r="E7" s="151"/>
      <c r="F7" s="60" t="s">
        <v>206</v>
      </c>
      <c r="G7" s="48">
        <v>43646</v>
      </c>
      <c r="H7" s="129" t="s">
        <v>362</v>
      </c>
      <c r="I7" s="85">
        <f>AVERAGE(33,35,0,33,15)</f>
        <v>23.2</v>
      </c>
    </row>
    <row r="8" spans="1:9" s="1" customFormat="1" ht="33.75" customHeight="1" thickBot="1">
      <c r="A8" s="46"/>
      <c r="B8" s="148"/>
      <c r="C8" s="3" t="s">
        <v>42</v>
      </c>
      <c r="D8" s="47" t="s">
        <v>191</v>
      </c>
      <c r="E8" s="150" t="s">
        <v>192</v>
      </c>
      <c r="F8" s="152" t="s">
        <v>193</v>
      </c>
      <c r="G8" s="48">
        <v>43646</v>
      </c>
      <c r="H8" s="129" t="s">
        <v>387</v>
      </c>
      <c r="I8" s="85">
        <f t="shared" ref="I8:I16" si="0">AVERAGE(0)</f>
        <v>0</v>
      </c>
    </row>
    <row r="9" spans="1:9" s="1" customFormat="1" ht="55.5" customHeight="1" thickBot="1">
      <c r="A9" s="46"/>
      <c r="B9" s="149"/>
      <c r="C9" s="3" t="s">
        <v>239</v>
      </c>
      <c r="D9" s="47" t="s">
        <v>194</v>
      </c>
      <c r="E9" s="151"/>
      <c r="F9" s="153"/>
      <c r="G9" s="48">
        <v>43646</v>
      </c>
      <c r="H9" s="129" t="s">
        <v>387</v>
      </c>
      <c r="I9" s="85">
        <f t="shared" si="0"/>
        <v>0</v>
      </c>
    </row>
    <row r="10" spans="1:9" s="1" customFormat="1" ht="50.25" customHeight="1" thickBot="1">
      <c r="A10" s="46"/>
      <c r="B10" s="154" t="s">
        <v>252</v>
      </c>
      <c r="C10" s="3" t="s">
        <v>43</v>
      </c>
      <c r="D10" s="56" t="s">
        <v>197</v>
      </c>
      <c r="E10" s="47" t="s">
        <v>210</v>
      </c>
      <c r="F10" s="57" t="s">
        <v>193</v>
      </c>
      <c r="G10" s="48">
        <v>43707</v>
      </c>
      <c r="H10" s="129" t="s">
        <v>387</v>
      </c>
      <c r="I10" s="85">
        <f t="shared" si="0"/>
        <v>0</v>
      </c>
    </row>
    <row r="11" spans="1:9" s="61" customFormat="1" ht="50.25" customHeight="1" thickBot="1">
      <c r="A11" s="46"/>
      <c r="B11" s="155"/>
      <c r="C11" s="3" t="s">
        <v>44</v>
      </c>
      <c r="D11" s="47" t="s">
        <v>195</v>
      </c>
      <c r="E11" s="62" t="s">
        <v>196</v>
      </c>
      <c r="F11" s="4" t="s">
        <v>193</v>
      </c>
      <c r="G11" s="48">
        <v>43646</v>
      </c>
      <c r="H11" s="129" t="s">
        <v>388</v>
      </c>
      <c r="I11" s="85">
        <f t="shared" si="0"/>
        <v>0</v>
      </c>
    </row>
    <row r="12" spans="1:9" s="51" customFormat="1" ht="36.75" customHeight="1" thickBot="1">
      <c r="A12" s="46"/>
      <c r="B12" s="156"/>
      <c r="C12" s="3" t="s">
        <v>70</v>
      </c>
      <c r="D12" s="56" t="s">
        <v>237</v>
      </c>
      <c r="E12" s="47" t="s">
        <v>210</v>
      </c>
      <c r="F12" s="57" t="s">
        <v>198</v>
      </c>
      <c r="G12" s="48">
        <v>43707</v>
      </c>
      <c r="H12" s="129" t="s">
        <v>359</v>
      </c>
      <c r="I12" s="85">
        <f>AVERAGE(15)</f>
        <v>15</v>
      </c>
    </row>
    <row r="13" spans="1:9" s="1" customFormat="1" ht="36.75" customHeight="1" thickBot="1">
      <c r="A13" s="46"/>
      <c r="B13" s="156"/>
      <c r="C13" s="3" t="s">
        <v>72</v>
      </c>
      <c r="D13" s="47" t="s">
        <v>238</v>
      </c>
      <c r="E13" s="55" t="s">
        <v>169</v>
      </c>
      <c r="F13" s="4" t="s">
        <v>193</v>
      </c>
      <c r="G13" s="48">
        <v>43860</v>
      </c>
      <c r="H13" s="129" t="s">
        <v>339</v>
      </c>
      <c r="I13" s="85">
        <f t="shared" si="0"/>
        <v>0</v>
      </c>
    </row>
    <row r="14" spans="1:9" s="1" customFormat="1" ht="33.75" customHeight="1" thickBot="1">
      <c r="A14" s="46"/>
      <c r="B14" s="147" t="s">
        <v>199</v>
      </c>
      <c r="C14" s="3" t="s">
        <v>45</v>
      </c>
      <c r="D14" s="47" t="s">
        <v>207</v>
      </c>
      <c r="E14" s="4" t="s">
        <v>208</v>
      </c>
      <c r="F14" s="4" t="s">
        <v>198</v>
      </c>
      <c r="G14" s="48">
        <v>43707</v>
      </c>
      <c r="H14" s="129" t="s">
        <v>363</v>
      </c>
      <c r="I14" s="85">
        <f>AVERAGE(33,0,0)</f>
        <v>11</v>
      </c>
    </row>
    <row r="15" spans="1:9" s="1" customFormat="1" ht="33.75" customHeight="1" thickBot="1">
      <c r="A15" s="46"/>
      <c r="B15" s="148"/>
      <c r="C15" s="3" t="s">
        <v>46</v>
      </c>
      <c r="D15" s="47" t="s">
        <v>200</v>
      </c>
      <c r="E15" s="4" t="s">
        <v>201</v>
      </c>
      <c r="F15" s="4" t="s">
        <v>202</v>
      </c>
      <c r="G15" s="48">
        <v>43707</v>
      </c>
      <c r="H15" s="129" t="s">
        <v>353</v>
      </c>
      <c r="I15" s="85">
        <f t="shared" si="0"/>
        <v>0</v>
      </c>
    </row>
    <row r="16" spans="1:9" s="1" customFormat="1" ht="33" customHeight="1" thickBot="1">
      <c r="A16" s="46"/>
      <c r="B16" s="157"/>
      <c r="C16" s="3" t="s">
        <v>110</v>
      </c>
      <c r="D16" s="47" t="s">
        <v>203</v>
      </c>
      <c r="E16" s="4" t="s">
        <v>204</v>
      </c>
      <c r="F16" s="4" t="s">
        <v>193</v>
      </c>
      <c r="G16" s="48">
        <v>43707</v>
      </c>
      <c r="H16" s="129" t="s">
        <v>339</v>
      </c>
      <c r="I16" s="85">
        <f t="shared" si="0"/>
        <v>0</v>
      </c>
    </row>
    <row r="17" spans="1:11" s="1" customFormat="1" ht="48.75" customHeight="1" thickBot="1">
      <c r="A17" s="46"/>
      <c r="B17" s="147" t="s">
        <v>47</v>
      </c>
      <c r="C17" s="3" t="s">
        <v>48</v>
      </c>
      <c r="D17" s="47" t="s">
        <v>49</v>
      </c>
      <c r="E17" s="4" t="s">
        <v>50</v>
      </c>
      <c r="F17" s="4" t="s">
        <v>60</v>
      </c>
      <c r="G17" s="48" t="s">
        <v>209</v>
      </c>
      <c r="H17" s="129" t="s">
        <v>364</v>
      </c>
      <c r="I17" s="85">
        <f>AVERAGE(34,33,33,33,0,33,33)</f>
        <v>28.428571428571427</v>
      </c>
      <c r="K17" s="86"/>
    </row>
    <row r="18" spans="1:11" s="1" customFormat="1" ht="66" customHeight="1" thickBot="1">
      <c r="A18" s="46"/>
      <c r="B18" s="157"/>
      <c r="C18" s="3" t="s">
        <v>51</v>
      </c>
      <c r="D18" s="47" t="s">
        <v>61</v>
      </c>
      <c r="E18" s="4" t="s">
        <v>63</v>
      </c>
      <c r="F18" s="4" t="s">
        <v>62</v>
      </c>
      <c r="G18" s="48" t="s">
        <v>209</v>
      </c>
      <c r="H18" s="129" t="s">
        <v>365</v>
      </c>
      <c r="I18" s="85">
        <f>AVERAGE(33.3,33.3,33.3,33,33)</f>
        <v>33.179999999999993</v>
      </c>
    </row>
    <row r="19" spans="1:11" s="1" customFormat="1" ht="72.75" customHeight="1" thickBot="1">
      <c r="A19" s="46"/>
      <c r="B19" s="158" t="s">
        <v>253</v>
      </c>
      <c r="C19" s="3" t="s">
        <v>52</v>
      </c>
      <c r="D19" s="47" t="s">
        <v>53</v>
      </c>
      <c r="E19" s="5" t="s">
        <v>54</v>
      </c>
      <c r="F19" s="112" t="s">
        <v>55</v>
      </c>
      <c r="G19" s="118">
        <v>43600</v>
      </c>
      <c r="H19" s="129" t="s">
        <v>378</v>
      </c>
      <c r="I19" s="85">
        <v>33</v>
      </c>
    </row>
    <row r="20" spans="1:11" s="1" customFormat="1" ht="54" customHeight="1" thickBot="1">
      <c r="A20" s="46"/>
      <c r="B20" s="159"/>
      <c r="C20" s="6" t="s">
        <v>56</v>
      </c>
      <c r="D20" s="47" t="s">
        <v>57</v>
      </c>
      <c r="E20" s="5" t="s">
        <v>54</v>
      </c>
      <c r="F20" s="112" t="s">
        <v>55</v>
      </c>
      <c r="G20" s="118">
        <v>43722</v>
      </c>
      <c r="H20" s="129" t="s">
        <v>379</v>
      </c>
      <c r="I20" s="85">
        <f>AVERAGE(33)</f>
        <v>33</v>
      </c>
    </row>
    <row r="21" spans="1:11" s="1" customFormat="1" ht="50.25" customHeight="1" thickBot="1">
      <c r="A21" s="46"/>
      <c r="B21" s="160"/>
      <c r="C21" s="3" t="s">
        <v>58</v>
      </c>
      <c r="D21" s="47" t="s">
        <v>59</v>
      </c>
      <c r="E21" s="5" t="s">
        <v>54</v>
      </c>
      <c r="F21" s="5" t="s">
        <v>55</v>
      </c>
      <c r="G21" s="48">
        <v>43846</v>
      </c>
      <c r="H21" s="129" t="s">
        <v>403</v>
      </c>
      <c r="I21" s="85">
        <f>AVERAGE(33)</f>
        <v>33</v>
      </c>
    </row>
    <row r="22" spans="1:11" s="1" customFormat="1">
      <c r="A22" s="137"/>
      <c r="B22" s="137"/>
      <c r="C22" s="137"/>
      <c r="D22" s="137"/>
      <c r="E22" s="137"/>
      <c r="F22" s="137"/>
      <c r="G22" s="137"/>
    </row>
    <row r="23" spans="1:11" ht="18.75">
      <c r="H23" s="96" t="s">
        <v>377</v>
      </c>
      <c r="I23" s="95">
        <f>AVERAGE(I6,I7,I12,I14,I17,I18,I19,I20,I21)</f>
        <v>32.200952380952373</v>
      </c>
    </row>
  </sheetData>
  <mergeCells count="15">
    <mergeCell ref="H4:I4"/>
    <mergeCell ref="A22:G22"/>
    <mergeCell ref="B1:G1"/>
    <mergeCell ref="B2:G2"/>
    <mergeCell ref="B4:G4"/>
    <mergeCell ref="C5:D5"/>
    <mergeCell ref="B6:B9"/>
    <mergeCell ref="E6:E7"/>
    <mergeCell ref="E8:E9"/>
    <mergeCell ref="F8:F9"/>
    <mergeCell ref="B10:B13"/>
    <mergeCell ref="B14:B16"/>
    <mergeCell ref="B17:B18"/>
    <mergeCell ref="B19:B21"/>
    <mergeCell ref="B3:G3"/>
  </mergeCells>
  <pageMargins left="0.51181102362204722" right="0.51181102362204722" top="0.74803149606299213" bottom="0.74803149606299213" header="0.31496062992125984" footer="0.31496062992125984"/>
  <pageSetup paperSize="122" scale="67"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96"/>
  <sheetViews>
    <sheetView topLeftCell="O37" zoomScale="90" zoomScaleNormal="90" zoomScaleSheetLayoutView="100" workbookViewId="0">
      <selection activeCell="S40" sqref="S40"/>
    </sheetView>
  </sheetViews>
  <sheetFormatPr baseColWidth="10" defaultRowHeight="15"/>
  <cols>
    <col min="1" max="1" width="4.42578125" style="30" customWidth="1"/>
    <col min="2" max="2" width="13" customWidth="1"/>
    <col min="3" max="3" width="8.85546875" customWidth="1"/>
    <col min="4" max="4" width="1.140625" customWidth="1"/>
    <col min="5" max="5" width="34.7109375" customWidth="1"/>
    <col min="6" max="6" width="10.85546875" hidden="1" customWidth="1"/>
    <col min="7" max="7" width="40.28515625" hidden="1" customWidth="1"/>
    <col min="8" max="8" width="44.140625" customWidth="1"/>
    <col min="9" max="10" width="14.5703125" hidden="1" customWidth="1"/>
    <col min="11" max="12" width="10.5703125" hidden="1" customWidth="1"/>
    <col min="13" max="14" width="8.7109375" hidden="1" customWidth="1"/>
    <col min="15" max="15" width="12.28515625" customWidth="1"/>
    <col min="16" max="17" width="8" customWidth="1"/>
    <col min="18" max="18" width="33.5703125" customWidth="1"/>
    <col min="19" max="19" width="52.7109375" style="30" customWidth="1"/>
    <col min="20" max="20" width="21.28515625" style="30" customWidth="1"/>
    <col min="21" max="24" width="9.140625" style="30" customWidth="1"/>
    <col min="25" max="254" width="9.140625" customWidth="1"/>
    <col min="255" max="255" width="13" customWidth="1"/>
    <col min="256" max="256" width="8.85546875" customWidth="1"/>
    <col min="257" max="257" width="1.140625" customWidth="1"/>
    <col min="258" max="258" width="34.7109375" customWidth="1"/>
    <col min="259" max="259" width="10.85546875" customWidth="1"/>
    <col min="260" max="260" width="40.28515625" customWidth="1"/>
    <col min="261" max="261" width="44.140625" customWidth="1"/>
    <col min="262" max="263" width="14.5703125" customWidth="1"/>
    <col min="264" max="265" width="10.5703125" customWidth="1"/>
    <col min="266" max="267" width="8.7109375" customWidth="1"/>
    <col min="268" max="268" width="12.28515625" customWidth="1"/>
    <col min="269" max="270" width="8" customWidth="1"/>
    <col min="271" max="271" width="33.5703125" customWidth="1"/>
    <col min="272" max="510" width="9.140625" customWidth="1"/>
    <col min="511" max="511" width="13" customWidth="1"/>
    <col min="512" max="512" width="8.85546875" customWidth="1"/>
    <col min="513" max="513" width="1.140625" customWidth="1"/>
    <col min="514" max="514" width="34.7109375" customWidth="1"/>
    <col min="515" max="515" width="10.85546875" customWidth="1"/>
    <col min="516" max="516" width="40.28515625" customWidth="1"/>
    <col min="517" max="517" width="44.140625" customWidth="1"/>
    <col min="518" max="519" width="14.5703125" customWidth="1"/>
    <col min="520" max="521" width="10.5703125" customWidth="1"/>
    <col min="522" max="523" width="8.7109375" customWidth="1"/>
    <col min="524" max="524" width="12.28515625" customWidth="1"/>
    <col min="525" max="526" width="8" customWidth="1"/>
    <col min="527" max="527" width="33.5703125" customWidth="1"/>
    <col min="528" max="766" width="9.140625" customWidth="1"/>
    <col min="767" max="767" width="13" customWidth="1"/>
    <col min="768" max="768" width="8.85546875" customWidth="1"/>
    <col min="769" max="769" width="1.140625" customWidth="1"/>
    <col min="770" max="770" width="34.7109375" customWidth="1"/>
    <col min="771" max="771" width="10.85546875" customWidth="1"/>
    <col min="772" max="772" width="40.28515625" customWidth="1"/>
    <col min="773" max="773" width="44.140625" customWidth="1"/>
    <col min="774" max="775" width="14.5703125" customWidth="1"/>
    <col min="776" max="777" width="10.5703125" customWidth="1"/>
    <col min="778" max="779" width="8.7109375" customWidth="1"/>
    <col min="780" max="780" width="12.28515625" customWidth="1"/>
    <col min="781" max="782" width="8" customWidth="1"/>
    <col min="783" max="783" width="33.5703125" customWidth="1"/>
    <col min="784" max="1022" width="9.140625" customWidth="1"/>
    <col min="1023" max="1023" width="13" customWidth="1"/>
    <col min="1024" max="1024" width="8.85546875" customWidth="1"/>
    <col min="1025" max="1025" width="1.140625" customWidth="1"/>
    <col min="1026" max="1026" width="34.7109375" customWidth="1"/>
    <col min="1027" max="1027" width="10.85546875" customWidth="1"/>
    <col min="1028" max="1028" width="40.28515625" customWidth="1"/>
    <col min="1029" max="1029" width="44.140625" customWidth="1"/>
    <col min="1030" max="1031" width="14.5703125" customWidth="1"/>
    <col min="1032" max="1033" width="10.5703125" customWidth="1"/>
    <col min="1034" max="1035" width="8.7109375" customWidth="1"/>
    <col min="1036" max="1036" width="12.28515625" customWidth="1"/>
    <col min="1037" max="1038" width="8" customWidth="1"/>
    <col min="1039" max="1039" width="33.5703125" customWidth="1"/>
    <col min="1040" max="1278" width="9.140625" customWidth="1"/>
    <col min="1279" max="1279" width="13" customWidth="1"/>
    <col min="1280" max="1280" width="8.85546875" customWidth="1"/>
    <col min="1281" max="1281" width="1.140625" customWidth="1"/>
    <col min="1282" max="1282" width="34.7109375" customWidth="1"/>
    <col min="1283" max="1283" width="10.85546875" customWidth="1"/>
    <col min="1284" max="1284" width="40.28515625" customWidth="1"/>
    <col min="1285" max="1285" width="44.140625" customWidth="1"/>
    <col min="1286" max="1287" width="14.5703125" customWidth="1"/>
    <col min="1288" max="1289" width="10.5703125" customWidth="1"/>
    <col min="1290" max="1291" width="8.7109375" customWidth="1"/>
    <col min="1292" max="1292" width="12.28515625" customWidth="1"/>
    <col min="1293" max="1294" width="8" customWidth="1"/>
    <col min="1295" max="1295" width="33.5703125" customWidth="1"/>
    <col min="1296" max="1534" width="9.140625" customWidth="1"/>
    <col min="1535" max="1535" width="13" customWidth="1"/>
    <col min="1536" max="1536" width="8.85546875" customWidth="1"/>
    <col min="1537" max="1537" width="1.140625" customWidth="1"/>
    <col min="1538" max="1538" width="34.7109375" customWidth="1"/>
    <col min="1539" max="1539" width="10.85546875" customWidth="1"/>
    <col min="1540" max="1540" width="40.28515625" customWidth="1"/>
    <col min="1541" max="1541" width="44.140625" customWidth="1"/>
    <col min="1542" max="1543" width="14.5703125" customWidth="1"/>
    <col min="1544" max="1545" width="10.5703125" customWidth="1"/>
    <col min="1546" max="1547" width="8.7109375" customWidth="1"/>
    <col min="1548" max="1548" width="12.28515625" customWidth="1"/>
    <col min="1549" max="1550" width="8" customWidth="1"/>
    <col min="1551" max="1551" width="33.5703125" customWidth="1"/>
    <col min="1552" max="1790" width="9.140625" customWidth="1"/>
    <col min="1791" max="1791" width="13" customWidth="1"/>
    <col min="1792" max="1792" width="8.85546875" customWidth="1"/>
    <col min="1793" max="1793" width="1.140625" customWidth="1"/>
    <col min="1794" max="1794" width="34.7109375" customWidth="1"/>
    <col min="1795" max="1795" width="10.85546875" customWidth="1"/>
    <col min="1796" max="1796" width="40.28515625" customWidth="1"/>
    <col min="1797" max="1797" width="44.140625" customWidth="1"/>
    <col min="1798" max="1799" width="14.5703125" customWidth="1"/>
    <col min="1800" max="1801" width="10.5703125" customWidth="1"/>
    <col min="1802" max="1803" width="8.7109375" customWidth="1"/>
    <col min="1804" max="1804" width="12.28515625" customWidth="1"/>
    <col min="1805" max="1806" width="8" customWidth="1"/>
    <col min="1807" max="1807" width="33.5703125" customWidth="1"/>
    <col min="1808" max="2046" width="9.140625" customWidth="1"/>
    <col min="2047" max="2047" width="13" customWidth="1"/>
    <col min="2048" max="2048" width="8.85546875" customWidth="1"/>
    <col min="2049" max="2049" width="1.140625" customWidth="1"/>
    <col min="2050" max="2050" width="34.7109375" customWidth="1"/>
    <col min="2051" max="2051" width="10.85546875" customWidth="1"/>
    <col min="2052" max="2052" width="40.28515625" customWidth="1"/>
    <col min="2053" max="2053" width="44.140625" customWidth="1"/>
    <col min="2054" max="2055" width="14.5703125" customWidth="1"/>
    <col min="2056" max="2057" width="10.5703125" customWidth="1"/>
    <col min="2058" max="2059" width="8.7109375" customWidth="1"/>
    <col min="2060" max="2060" width="12.28515625" customWidth="1"/>
    <col min="2061" max="2062" width="8" customWidth="1"/>
    <col min="2063" max="2063" width="33.5703125" customWidth="1"/>
    <col min="2064" max="2302" width="9.140625" customWidth="1"/>
    <col min="2303" max="2303" width="13" customWidth="1"/>
    <col min="2304" max="2304" width="8.85546875" customWidth="1"/>
    <col min="2305" max="2305" width="1.140625" customWidth="1"/>
    <col min="2306" max="2306" width="34.7109375" customWidth="1"/>
    <col min="2307" max="2307" width="10.85546875" customWidth="1"/>
    <col min="2308" max="2308" width="40.28515625" customWidth="1"/>
    <col min="2309" max="2309" width="44.140625" customWidth="1"/>
    <col min="2310" max="2311" width="14.5703125" customWidth="1"/>
    <col min="2312" max="2313" width="10.5703125" customWidth="1"/>
    <col min="2314" max="2315" width="8.7109375" customWidth="1"/>
    <col min="2316" max="2316" width="12.28515625" customWidth="1"/>
    <col min="2317" max="2318" width="8" customWidth="1"/>
    <col min="2319" max="2319" width="33.5703125" customWidth="1"/>
    <col min="2320" max="2558" width="9.140625" customWidth="1"/>
    <col min="2559" max="2559" width="13" customWidth="1"/>
    <col min="2560" max="2560" width="8.85546875" customWidth="1"/>
    <col min="2561" max="2561" width="1.140625" customWidth="1"/>
    <col min="2562" max="2562" width="34.7109375" customWidth="1"/>
    <col min="2563" max="2563" width="10.85546875" customWidth="1"/>
    <col min="2564" max="2564" width="40.28515625" customWidth="1"/>
    <col min="2565" max="2565" width="44.140625" customWidth="1"/>
    <col min="2566" max="2567" width="14.5703125" customWidth="1"/>
    <col min="2568" max="2569" width="10.5703125" customWidth="1"/>
    <col min="2570" max="2571" width="8.7109375" customWidth="1"/>
    <col min="2572" max="2572" width="12.28515625" customWidth="1"/>
    <col min="2573" max="2574" width="8" customWidth="1"/>
    <col min="2575" max="2575" width="33.5703125" customWidth="1"/>
    <col min="2576" max="2814" width="9.140625" customWidth="1"/>
    <col min="2815" max="2815" width="13" customWidth="1"/>
    <col min="2816" max="2816" width="8.85546875" customWidth="1"/>
    <col min="2817" max="2817" width="1.140625" customWidth="1"/>
    <col min="2818" max="2818" width="34.7109375" customWidth="1"/>
    <col min="2819" max="2819" width="10.85546875" customWidth="1"/>
    <col min="2820" max="2820" width="40.28515625" customWidth="1"/>
    <col min="2821" max="2821" width="44.140625" customWidth="1"/>
    <col min="2822" max="2823" width="14.5703125" customWidth="1"/>
    <col min="2824" max="2825" width="10.5703125" customWidth="1"/>
    <col min="2826" max="2827" width="8.7109375" customWidth="1"/>
    <col min="2828" max="2828" width="12.28515625" customWidth="1"/>
    <col min="2829" max="2830" width="8" customWidth="1"/>
    <col min="2831" max="2831" width="33.5703125" customWidth="1"/>
    <col min="2832" max="3070" width="9.140625" customWidth="1"/>
    <col min="3071" max="3071" width="13" customWidth="1"/>
    <col min="3072" max="3072" width="8.85546875" customWidth="1"/>
    <col min="3073" max="3073" width="1.140625" customWidth="1"/>
    <col min="3074" max="3074" width="34.7109375" customWidth="1"/>
    <col min="3075" max="3075" width="10.85546875" customWidth="1"/>
    <col min="3076" max="3076" width="40.28515625" customWidth="1"/>
    <col min="3077" max="3077" width="44.140625" customWidth="1"/>
    <col min="3078" max="3079" width="14.5703125" customWidth="1"/>
    <col min="3080" max="3081" width="10.5703125" customWidth="1"/>
    <col min="3082" max="3083" width="8.7109375" customWidth="1"/>
    <col min="3084" max="3084" width="12.28515625" customWidth="1"/>
    <col min="3085" max="3086" width="8" customWidth="1"/>
    <col min="3087" max="3087" width="33.5703125" customWidth="1"/>
    <col min="3088" max="3326" width="9.140625" customWidth="1"/>
    <col min="3327" max="3327" width="13" customWidth="1"/>
    <col min="3328" max="3328" width="8.85546875" customWidth="1"/>
    <col min="3329" max="3329" width="1.140625" customWidth="1"/>
    <col min="3330" max="3330" width="34.7109375" customWidth="1"/>
    <col min="3331" max="3331" width="10.85546875" customWidth="1"/>
    <col min="3332" max="3332" width="40.28515625" customWidth="1"/>
    <col min="3333" max="3333" width="44.140625" customWidth="1"/>
    <col min="3334" max="3335" width="14.5703125" customWidth="1"/>
    <col min="3336" max="3337" width="10.5703125" customWidth="1"/>
    <col min="3338" max="3339" width="8.7109375" customWidth="1"/>
    <col min="3340" max="3340" width="12.28515625" customWidth="1"/>
    <col min="3341" max="3342" width="8" customWidth="1"/>
    <col min="3343" max="3343" width="33.5703125" customWidth="1"/>
    <col min="3344" max="3582" width="9.140625" customWidth="1"/>
    <col min="3583" max="3583" width="13" customWidth="1"/>
    <col min="3584" max="3584" width="8.85546875" customWidth="1"/>
    <col min="3585" max="3585" width="1.140625" customWidth="1"/>
    <col min="3586" max="3586" width="34.7109375" customWidth="1"/>
    <col min="3587" max="3587" width="10.85546875" customWidth="1"/>
    <col min="3588" max="3588" width="40.28515625" customWidth="1"/>
    <col min="3589" max="3589" width="44.140625" customWidth="1"/>
    <col min="3590" max="3591" width="14.5703125" customWidth="1"/>
    <col min="3592" max="3593" width="10.5703125" customWidth="1"/>
    <col min="3594" max="3595" width="8.7109375" customWidth="1"/>
    <col min="3596" max="3596" width="12.28515625" customWidth="1"/>
    <col min="3597" max="3598" width="8" customWidth="1"/>
    <col min="3599" max="3599" width="33.5703125" customWidth="1"/>
    <col min="3600" max="3838" width="9.140625" customWidth="1"/>
    <col min="3839" max="3839" width="13" customWidth="1"/>
    <col min="3840" max="3840" width="8.85546875" customWidth="1"/>
    <col min="3841" max="3841" width="1.140625" customWidth="1"/>
    <col min="3842" max="3842" width="34.7109375" customWidth="1"/>
    <col min="3843" max="3843" width="10.85546875" customWidth="1"/>
    <col min="3844" max="3844" width="40.28515625" customWidth="1"/>
    <col min="3845" max="3845" width="44.140625" customWidth="1"/>
    <col min="3846" max="3847" width="14.5703125" customWidth="1"/>
    <col min="3848" max="3849" width="10.5703125" customWidth="1"/>
    <col min="3850" max="3851" width="8.7109375" customWidth="1"/>
    <col min="3852" max="3852" width="12.28515625" customWidth="1"/>
    <col min="3853" max="3854" width="8" customWidth="1"/>
    <col min="3855" max="3855" width="33.5703125" customWidth="1"/>
    <col min="3856" max="4094" width="9.140625" customWidth="1"/>
    <col min="4095" max="4095" width="13" customWidth="1"/>
    <col min="4096" max="4096" width="8.85546875" customWidth="1"/>
    <col min="4097" max="4097" width="1.140625" customWidth="1"/>
    <col min="4098" max="4098" width="34.7109375" customWidth="1"/>
    <col min="4099" max="4099" width="10.85546875" customWidth="1"/>
    <col min="4100" max="4100" width="40.28515625" customWidth="1"/>
    <col min="4101" max="4101" width="44.140625" customWidth="1"/>
    <col min="4102" max="4103" width="14.5703125" customWidth="1"/>
    <col min="4104" max="4105" width="10.5703125" customWidth="1"/>
    <col min="4106" max="4107" width="8.7109375" customWidth="1"/>
    <col min="4108" max="4108" width="12.28515625" customWidth="1"/>
    <col min="4109" max="4110" width="8" customWidth="1"/>
    <col min="4111" max="4111" width="33.5703125" customWidth="1"/>
    <col min="4112" max="4350" width="9.140625" customWidth="1"/>
    <col min="4351" max="4351" width="13" customWidth="1"/>
    <col min="4352" max="4352" width="8.85546875" customWidth="1"/>
    <col min="4353" max="4353" width="1.140625" customWidth="1"/>
    <col min="4354" max="4354" width="34.7109375" customWidth="1"/>
    <col min="4355" max="4355" width="10.85546875" customWidth="1"/>
    <col min="4356" max="4356" width="40.28515625" customWidth="1"/>
    <col min="4357" max="4357" width="44.140625" customWidth="1"/>
    <col min="4358" max="4359" width="14.5703125" customWidth="1"/>
    <col min="4360" max="4361" width="10.5703125" customWidth="1"/>
    <col min="4362" max="4363" width="8.7109375" customWidth="1"/>
    <col min="4364" max="4364" width="12.28515625" customWidth="1"/>
    <col min="4365" max="4366" width="8" customWidth="1"/>
    <col min="4367" max="4367" width="33.5703125" customWidth="1"/>
    <col min="4368" max="4606" width="9.140625" customWidth="1"/>
    <col min="4607" max="4607" width="13" customWidth="1"/>
    <col min="4608" max="4608" width="8.85546875" customWidth="1"/>
    <col min="4609" max="4609" width="1.140625" customWidth="1"/>
    <col min="4610" max="4610" width="34.7109375" customWidth="1"/>
    <col min="4611" max="4611" width="10.85546875" customWidth="1"/>
    <col min="4612" max="4612" width="40.28515625" customWidth="1"/>
    <col min="4613" max="4613" width="44.140625" customWidth="1"/>
    <col min="4614" max="4615" width="14.5703125" customWidth="1"/>
    <col min="4616" max="4617" width="10.5703125" customWidth="1"/>
    <col min="4618" max="4619" width="8.7109375" customWidth="1"/>
    <col min="4620" max="4620" width="12.28515625" customWidth="1"/>
    <col min="4621" max="4622" width="8" customWidth="1"/>
    <col min="4623" max="4623" width="33.5703125" customWidth="1"/>
    <col min="4624" max="4862" width="9.140625" customWidth="1"/>
    <col min="4863" max="4863" width="13" customWidth="1"/>
    <col min="4864" max="4864" width="8.85546875" customWidth="1"/>
    <col min="4865" max="4865" width="1.140625" customWidth="1"/>
    <col min="4866" max="4866" width="34.7109375" customWidth="1"/>
    <col min="4867" max="4867" width="10.85546875" customWidth="1"/>
    <col min="4868" max="4868" width="40.28515625" customWidth="1"/>
    <col min="4869" max="4869" width="44.140625" customWidth="1"/>
    <col min="4870" max="4871" width="14.5703125" customWidth="1"/>
    <col min="4872" max="4873" width="10.5703125" customWidth="1"/>
    <col min="4874" max="4875" width="8.7109375" customWidth="1"/>
    <col min="4876" max="4876" width="12.28515625" customWidth="1"/>
    <col min="4877" max="4878" width="8" customWidth="1"/>
    <col min="4879" max="4879" width="33.5703125" customWidth="1"/>
    <col min="4880" max="5118" width="9.140625" customWidth="1"/>
    <col min="5119" max="5119" width="13" customWidth="1"/>
    <col min="5120" max="5120" width="8.85546875" customWidth="1"/>
    <col min="5121" max="5121" width="1.140625" customWidth="1"/>
    <col min="5122" max="5122" width="34.7109375" customWidth="1"/>
    <col min="5123" max="5123" width="10.85546875" customWidth="1"/>
    <col min="5124" max="5124" width="40.28515625" customWidth="1"/>
    <col min="5125" max="5125" width="44.140625" customWidth="1"/>
    <col min="5126" max="5127" width="14.5703125" customWidth="1"/>
    <col min="5128" max="5129" width="10.5703125" customWidth="1"/>
    <col min="5130" max="5131" width="8.7109375" customWidth="1"/>
    <col min="5132" max="5132" width="12.28515625" customWidth="1"/>
    <col min="5133" max="5134" width="8" customWidth="1"/>
    <col min="5135" max="5135" width="33.5703125" customWidth="1"/>
    <col min="5136" max="5374" width="9.140625" customWidth="1"/>
    <col min="5375" max="5375" width="13" customWidth="1"/>
    <col min="5376" max="5376" width="8.85546875" customWidth="1"/>
    <col min="5377" max="5377" width="1.140625" customWidth="1"/>
    <col min="5378" max="5378" width="34.7109375" customWidth="1"/>
    <col min="5379" max="5379" width="10.85546875" customWidth="1"/>
    <col min="5380" max="5380" width="40.28515625" customWidth="1"/>
    <col min="5381" max="5381" width="44.140625" customWidth="1"/>
    <col min="5382" max="5383" width="14.5703125" customWidth="1"/>
    <col min="5384" max="5385" width="10.5703125" customWidth="1"/>
    <col min="5386" max="5387" width="8.7109375" customWidth="1"/>
    <col min="5388" max="5388" width="12.28515625" customWidth="1"/>
    <col min="5389" max="5390" width="8" customWidth="1"/>
    <col min="5391" max="5391" width="33.5703125" customWidth="1"/>
    <col min="5392" max="5630" width="9.140625" customWidth="1"/>
    <col min="5631" max="5631" width="13" customWidth="1"/>
    <col min="5632" max="5632" width="8.85546875" customWidth="1"/>
    <col min="5633" max="5633" width="1.140625" customWidth="1"/>
    <col min="5634" max="5634" width="34.7109375" customWidth="1"/>
    <col min="5635" max="5635" width="10.85546875" customWidth="1"/>
    <col min="5636" max="5636" width="40.28515625" customWidth="1"/>
    <col min="5637" max="5637" width="44.140625" customWidth="1"/>
    <col min="5638" max="5639" width="14.5703125" customWidth="1"/>
    <col min="5640" max="5641" width="10.5703125" customWidth="1"/>
    <col min="5642" max="5643" width="8.7109375" customWidth="1"/>
    <col min="5644" max="5644" width="12.28515625" customWidth="1"/>
    <col min="5645" max="5646" width="8" customWidth="1"/>
    <col min="5647" max="5647" width="33.5703125" customWidth="1"/>
    <col min="5648" max="5886" width="9.140625" customWidth="1"/>
    <col min="5887" max="5887" width="13" customWidth="1"/>
    <col min="5888" max="5888" width="8.85546875" customWidth="1"/>
    <col min="5889" max="5889" width="1.140625" customWidth="1"/>
    <col min="5890" max="5890" width="34.7109375" customWidth="1"/>
    <col min="5891" max="5891" width="10.85546875" customWidth="1"/>
    <col min="5892" max="5892" width="40.28515625" customWidth="1"/>
    <col min="5893" max="5893" width="44.140625" customWidth="1"/>
    <col min="5894" max="5895" width="14.5703125" customWidth="1"/>
    <col min="5896" max="5897" width="10.5703125" customWidth="1"/>
    <col min="5898" max="5899" width="8.7109375" customWidth="1"/>
    <col min="5900" max="5900" width="12.28515625" customWidth="1"/>
    <col min="5901" max="5902" width="8" customWidth="1"/>
    <col min="5903" max="5903" width="33.5703125" customWidth="1"/>
    <col min="5904" max="6142" width="9.140625" customWidth="1"/>
    <col min="6143" max="6143" width="13" customWidth="1"/>
    <col min="6144" max="6144" width="8.85546875" customWidth="1"/>
    <col min="6145" max="6145" width="1.140625" customWidth="1"/>
    <col min="6146" max="6146" width="34.7109375" customWidth="1"/>
    <col min="6147" max="6147" width="10.85546875" customWidth="1"/>
    <col min="6148" max="6148" width="40.28515625" customWidth="1"/>
    <col min="6149" max="6149" width="44.140625" customWidth="1"/>
    <col min="6150" max="6151" width="14.5703125" customWidth="1"/>
    <col min="6152" max="6153" width="10.5703125" customWidth="1"/>
    <col min="6154" max="6155" width="8.7109375" customWidth="1"/>
    <col min="6156" max="6156" width="12.28515625" customWidth="1"/>
    <col min="6157" max="6158" width="8" customWidth="1"/>
    <col min="6159" max="6159" width="33.5703125" customWidth="1"/>
    <col min="6160" max="6398" width="9.140625" customWidth="1"/>
    <col min="6399" max="6399" width="13" customWidth="1"/>
    <col min="6400" max="6400" width="8.85546875" customWidth="1"/>
    <col min="6401" max="6401" width="1.140625" customWidth="1"/>
    <col min="6402" max="6402" width="34.7109375" customWidth="1"/>
    <col min="6403" max="6403" width="10.85546875" customWidth="1"/>
    <col min="6404" max="6404" width="40.28515625" customWidth="1"/>
    <col min="6405" max="6405" width="44.140625" customWidth="1"/>
    <col min="6406" max="6407" width="14.5703125" customWidth="1"/>
    <col min="6408" max="6409" width="10.5703125" customWidth="1"/>
    <col min="6410" max="6411" width="8.7109375" customWidth="1"/>
    <col min="6412" max="6412" width="12.28515625" customWidth="1"/>
    <col min="6413" max="6414" width="8" customWidth="1"/>
    <col min="6415" max="6415" width="33.5703125" customWidth="1"/>
    <col min="6416" max="6654" width="9.140625" customWidth="1"/>
    <col min="6655" max="6655" width="13" customWidth="1"/>
    <col min="6656" max="6656" width="8.85546875" customWidth="1"/>
    <col min="6657" max="6657" width="1.140625" customWidth="1"/>
    <col min="6658" max="6658" width="34.7109375" customWidth="1"/>
    <col min="6659" max="6659" width="10.85546875" customWidth="1"/>
    <col min="6660" max="6660" width="40.28515625" customWidth="1"/>
    <col min="6661" max="6661" width="44.140625" customWidth="1"/>
    <col min="6662" max="6663" width="14.5703125" customWidth="1"/>
    <col min="6664" max="6665" width="10.5703125" customWidth="1"/>
    <col min="6666" max="6667" width="8.7109375" customWidth="1"/>
    <col min="6668" max="6668" width="12.28515625" customWidth="1"/>
    <col min="6669" max="6670" width="8" customWidth="1"/>
    <col min="6671" max="6671" width="33.5703125" customWidth="1"/>
    <col min="6672" max="6910" width="9.140625" customWidth="1"/>
    <col min="6911" max="6911" width="13" customWidth="1"/>
    <col min="6912" max="6912" width="8.85546875" customWidth="1"/>
    <col min="6913" max="6913" width="1.140625" customWidth="1"/>
    <col min="6914" max="6914" width="34.7109375" customWidth="1"/>
    <col min="6915" max="6915" width="10.85546875" customWidth="1"/>
    <col min="6916" max="6916" width="40.28515625" customWidth="1"/>
    <col min="6917" max="6917" width="44.140625" customWidth="1"/>
    <col min="6918" max="6919" width="14.5703125" customWidth="1"/>
    <col min="6920" max="6921" width="10.5703125" customWidth="1"/>
    <col min="6922" max="6923" width="8.7109375" customWidth="1"/>
    <col min="6924" max="6924" width="12.28515625" customWidth="1"/>
    <col min="6925" max="6926" width="8" customWidth="1"/>
    <col min="6927" max="6927" width="33.5703125" customWidth="1"/>
    <col min="6928" max="7166" width="9.140625" customWidth="1"/>
    <col min="7167" max="7167" width="13" customWidth="1"/>
    <col min="7168" max="7168" width="8.85546875" customWidth="1"/>
    <col min="7169" max="7169" width="1.140625" customWidth="1"/>
    <col min="7170" max="7170" width="34.7109375" customWidth="1"/>
    <col min="7171" max="7171" width="10.85546875" customWidth="1"/>
    <col min="7172" max="7172" width="40.28515625" customWidth="1"/>
    <col min="7173" max="7173" width="44.140625" customWidth="1"/>
    <col min="7174" max="7175" width="14.5703125" customWidth="1"/>
    <col min="7176" max="7177" width="10.5703125" customWidth="1"/>
    <col min="7178" max="7179" width="8.7109375" customWidth="1"/>
    <col min="7180" max="7180" width="12.28515625" customWidth="1"/>
    <col min="7181" max="7182" width="8" customWidth="1"/>
    <col min="7183" max="7183" width="33.5703125" customWidth="1"/>
    <col min="7184" max="7422" width="9.140625" customWidth="1"/>
    <col min="7423" max="7423" width="13" customWidth="1"/>
    <col min="7424" max="7424" width="8.85546875" customWidth="1"/>
    <col min="7425" max="7425" width="1.140625" customWidth="1"/>
    <col min="7426" max="7426" width="34.7109375" customWidth="1"/>
    <col min="7427" max="7427" width="10.85546875" customWidth="1"/>
    <col min="7428" max="7428" width="40.28515625" customWidth="1"/>
    <col min="7429" max="7429" width="44.140625" customWidth="1"/>
    <col min="7430" max="7431" width="14.5703125" customWidth="1"/>
    <col min="7432" max="7433" width="10.5703125" customWidth="1"/>
    <col min="7434" max="7435" width="8.7109375" customWidth="1"/>
    <col min="7436" max="7436" width="12.28515625" customWidth="1"/>
    <col min="7437" max="7438" width="8" customWidth="1"/>
    <col min="7439" max="7439" width="33.5703125" customWidth="1"/>
    <col min="7440" max="7678" width="9.140625" customWidth="1"/>
    <col min="7679" max="7679" width="13" customWidth="1"/>
    <col min="7680" max="7680" width="8.85546875" customWidth="1"/>
    <col min="7681" max="7681" width="1.140625" customWidth="1"/>
    <col min="7682" max="7682" width="34.7109375" customWidth="1"/>
    <col min="7683" max="7683" width="10.85546875" customWidth="1"/>
    <col min="7684" max="7684" width="40.28515625" customWidth="1"/>
    <col min="7685" max="7685" width="44.140625" customWidth="1"/>
    <col min="7686" max="7687" width="14.5703125" customWidth="1"/>
    <col min="7688" max="7689" width="10.5703125" customWidth="1"/>
    <col min="7690" max="7691" width="8.7109375" customWidth="1"/>
    <col min="7692" max="7692" width="12.28515625" customWidth="1"/>
    <col min="7693" max="7694" width="8" customWidth="1"/>
    <col min="7695" max="7695" width="33.5703125" customWidth="1"/>
    <col min="7696" max="7934" width="9.140625" customWidth="1"/>
    <col min="7935" max="7935" width="13" customWidth="1"/>
    <col min="7936" max="7936" width="8.85546875" customWidth="1"/>
    <col min="7937" max="7937" width="1.140625" customWidth="1"/>
    <col min="7938" max="7938" width="34.7109375" customWidth="1"/>
    <col min="7939" max="7939" width="10.85546875" customWidth="1"/>
    <col min="7940" max="7940" width="40.28515625" customWidth="1"/>
    <col min="7941" max="7941" width="44.140625" customWidth="1"/>
    <col min="7942" max="7943" width="14.5703125" customWidth="1"/>
    <col min="7944" max="7945" width="10.5703125" customWidth="1"/>
    <col min="7946" max="7947" width="8.7109375" customWidth="1"/>
    <col min="7948" max="7948" width="12.28515625" customWidth="1"/>
    <col min="7949" max="7950" width="8" customWidth="1"/>
    <col min="7951" max="7951" width="33.5703125" customWidth="1"/>
    <col min="7952" max="8190" width="9.140625" customWidth="1"/>
    <col min="8191" max="8191" width="13" customWidth="1"/>
    <col min="8192" max="8192" width="8.85546875" customWidth="1"/>
    <col min="8193" max="8193" width="1.140625" customWidth="1"/>
    <col min="8194" max="8194" width="34.7109375" customWidth="1"/>
    <col min="8195" max="8195" width="10.85546875" customWidth="1"/>
    <col min="8196" max="8196" width="40.28515625" customWidth="1"/>
    <col min="8197" max="8197" width="44.140625" customWidth="1"/>
    <col min="8198" max="8199" width="14.5703125" customWidth="1"/>
    <col min="8200" max="8201" width="10.5703125" customWidth="1"/>
    <col min="8202" max="8203" width="8.7109375" customWidth="1"/>
    <col min="8204" max="8204" width="12.28515625" customWidth="1"/>
    <col min="8205" max="8206" width="8" customWidth="1"/>
    <col min="8207" max="8207" width="33.5703125" customWidth="1"/>
    <col min="8208" max="8446" width="9.140625" customWidth="1"/>
    <col min="8447" max="8447" width="13" customWidth="1"/>
    <col min="8448" max="8448" width="8.85546875" customWidth="1"/>
    <col min="8449" max="8449" width="1.140625" customWidth="1"/>
    <col min="8450" max="8450" width="34.7109375" customWidth="1"/>
    <col min="8451" max="8451" width="10.85546875" customWidth="1"/>
    <col min="8452" max="8452" width="40.28515625" customWidth="1"/>
    <col min="8453" max="8453" width="44.140625" customWidth="1"/>
    <col min="8454" max="8455" width="14.5703125" customWidth="1"/>
    <col min="8456" max="8457" width="10.5703125" customWidth="1"/>
    <col min="8458" max="8459" width="8.7109375" customWidth="1"/>
    <col min="8460" max="8460" width="12.28515625" customWidth="1"/>
    <col min="8461" max="8462" width="8" customWidth="1"/>
    <col min="8463" max="8463" width="33.5703125" customWidth="1"/>
    <col min="8464" max="8702" width="9.140625" customWidth="1"/>
    <col min="8703" max="8703" width="13" customWidth="1"/>
    <col min="8704" max="8704" width="8.85546875" customWidth="1"/>
    <col min="8705" max="8705" width="1.140625" customWidth="1"/>
    <col min="8706" max="8706" width="34.7109375" customWidth="1"/>
    <col min="8707" max="8707" width="10.85546875" customWidth="1"/>
    <col min="8708" max="8708" width="40.28515625" customWidth="1"/>
    <col min="8709" max="8709" width="44.140625" customWidth="1"/>
    <col min="8710" max="8711" width="14.5703125" customWidth="1"/>
    <col min="8712" max="8713" width="10.5703125" customWidth="1"/>
    <col min="8714" max="8715" width="8.7109375" customWidth="1"/>
    <col min="8716" max="8716" width="12.28515625" customWidth="1"/>
    <col min="8717" max="8718" width="8" customWidth="1"/>
    <col min="8719" max="8719" width="33.5703125" customWidth="1"/>
    <col min="8720" max="8958" width="9.140625" customWidth="1"/>
    <col min="8959" max="8959" width="13" customWidth="1"/>
    <col min="8960" max="8960" width="8.85546875" customWidth="1"/>
    <col min="8961" max="8961" width="1.140625" customWidth="1"/>
    <col min="8962" max="8962" width="34.7109375" customWidth="1"/>
    <col min="8963" max="8963" width="10.85546875" customWidth="1"/>
    <col min="8964" max="8964" width="40.28515625" customWidth="1"/>
    <col min="8965" max="8965" width="44.140625" customWidth="1"/>
    <col min="8966" max="8967" width="14.5703125" customWidth="1"/>
    <col min="8968" max="8969" width="10.5703125" customWidth="1"/>
    <col min="8970" max="8971" width="8.7109375" customWidth="1"/>
    <col min="8972" max="8972" width="12.28515625" customWidth="1"/>
    <col min="8973" max="8974" width="8" customWidth="1"/>
    <col min="8975" max="8975" width="33.5703125" customWidth="1"/>
    <col min="8976" max="9214" width="9.140625" customWidth="1"/>
    <col min="9215" max="9215" width="13" customWidth="1"/>
    <col min="9216" max="9216" width="8.85546875" customWidth="1"/>
    <col min="9217" max="9217" width="1.140625" customWidth="1"/>
    <col min="9218" max="9218" width="34.7109375" customWidth="1"/>
    <col min="9219" max="9219" width="10.85546875" customWidth="1"/>
    <col min="9220" max="9220" width="40.28515625" customWidth="1"/>
    <col min="9221" max="9221" width="44.140625" customWidth="1"/>
    <col min="9222" max="9223" width="14.5703125" customWidth="1"/>
    <col min="9224" max="9225" width="10.5703125" customWidth="1"/>
    <col min="9226" max="9227" width="8.7109375" customWidth="1"/>
    <col min="9228" max="9228" width="12.28515625" customWidth="1"/>
    <col min="9229" max="9230" width="8" customWidth="1"/>
    <col min="9231" max="9231" width="33.5703125" customWidth="1"/>
    <col min="9232" max="9470" width="9.140625" customWidth="1"/>
    <col min="9471" max="9471" width="13" customWidth="1"/>
    <col min="9472" max="9472" width="8.85546875" customWidth="1"/>
    <col min="9473" max="9473" width="1.140625" customWidth="1"/>
    <col min="9474" max="9474" width="34.7109375" customWidth="1"/>
    <col min="9475" max="9475" width="10.85546875" customWidth="1"/>
    <col min="9476" max="9476" width="40.28515625" customWidth="1"/>
    <col min="9477" max="9477" width="44.140625" customWidth="1"/>
    <col min="9478" max="9479" width="14.5703125" customWidth="1"/>
    <col min="9480" max="9481" width="10.5703125" customWidth="1"/>
    <col min="9482" max="9483" width="8.7109375" customWidth="1"/>
    <col min="9484" max="9484" width="12.28515625" customWidth="1"/>
    <col min="9485" max="9486" width="8" customWidth="1"/>
    <col min="9487" max="9487" width="33.5703125" customWidth="1"/>
    <col min="9488" max="9726" width="9.140625" customWidth="1"/>
    <col min="9727" max="9727" width="13" customWidth="1"/>
    <col min="9728" max="9728" width="8.85546875" customWidth="1"/>
    <col min="9729" max="9729" width="1.140625" customWidth="1"/>
    <col min="9730" max="9730" width="34.7109375" customWidth="1"/>
    <col min="9731" max="9731" width="10.85546875" customWidth="1"/>
    <col min="9732" max="9732" width="40.28515625" customWidth="1"/>
    <col min="9733" max="9733" width="44.140625" customWidth="1"/>
    <col min="9734" max="9735" width="14.5703125" customWidth="1"/>
    <col min="9736" max="9737" width="10.5703125" customWidth="1"/>
    <col min="9738" max="9739" width="8.7109375" customWidth="1"/>
    <col min="9740" max="9740" width="12.28515625" customWidth="1"/>
    <col min="9741" max="9742" width="8" customWidth="1"/>
    <col min="9743" max="9743" width="33.5703125" customWidth="1"/>
    <col min="9744" max="9982" width="9.140625" customWidth="1"/>
    <col min="9983" max="9983" width="13" customWidth="1"/>
    <col min="9984" max="9984" width="8.85546875" customWidth="1"/>
    <col min="9985" max="9985" width="1.140625" customWidth="1"/>
    <col min="9986" max="9986" width="34.7109375" customWidth="1"/>
    <col min="9987" max="9987" width="10.85546875" customWidth="1"/>
    <col min="9988" max="9988" width="40.28515625" customWidth="1"/>
    <col min="9989" max="9989" width="44.140625" customWidth="1"/>
    <col min="9990" max="9991" width="14.5703125" customWidth="1"/>
    <col min="9992" max="9993" width="10.5703125" customWidth="1"/>
    <col min="9994" max="9995" width="8.7109375" customWidth="1"/>
    <col min="9996" max="9996" width="12.28515625" customWidth="1"/>
    <col min="9997" max="9998" width="8" customWidth="1"/>
    <col min="9999" max="9999" width="33.5703125" customWidth="1"/>
    <col min="10000" max="10238" width="9.140625" customWidth="1"/>
    <col min="10239" max="10239" width="13" customWidth="1"/>
    <col min="10240" max="10240" width="8.85546875" customWidth="1"/>
    <col min="10241" max="10241" width="1.140625" customWidth="1"/>
    <col min="10242" max="10242" width="34.7109375" customWidth="1"/>
    <col min="10243" max="10243" width="10.85546875" customWidth="1"/>
    <col min="10244" max="10244" width="40.28515625" customWidth="1"/>
    <col min="10245" max="10245" width="44.140625" customWidth="1"/>
    <col min="10246" max="10247" width="14.5703125" customWidth="1"/>
    <col min="10248" max="10249" width="10.5703125" customWidth="1"/>
    <col min="10250" max="10251" width="8.7109375" customWidth="1"/>
    <col min="10252" max="10252" width="12.28515625" customWidth="1"/>
    <col min="10253" max="10254" width="8" customWidth="1"/>
    <col min="10255" max="10255" width="33.5703125" customWidth="1"/>
    <col min="10256" max="10494" width="9.140625" customWidth="1"/>
    <col min="10495" max="10495" width="13" customWidth="1"/>
    <col min="10496" max="10496" width="8.85546875" customWidth="1"/>
    <col min="10497" max="10497" width="1.140625" customWidth="1"/>
    <col min="10498" max="10498" width="34.7109375" customWidth="1"/>
    <col min="10499" max="10499" width="10.85546875" customWidth="1"/>
    <col min="10500" max="10500" width="40.28515625" customWidth="1"/>
    <col min="10501" max="10501" width="44.140625" customWidth="1"/>
    <col min="10502" max="10503" width="14.5703125" customWidth="1"/>
    <col min="10504" max="10505" width="10.5703125" customWidth="1"/>
    <col min="10506" max="10507" width="8.7109375" customWidth="1"/>
    <col min="10508" max="10508" width="12.28515625" customWidth="1"/>
    <col min="10509" max="10510" width="8" customWidth="1"/>
    <col min="10511" max="10511" width="33.5703125" customWidth="1"/>
    <col min="10512" max="10750" width="9.140625" customWidth="1"/>
    <col min="10751" max="10751" width="13" customWidth="1"/>
    <col min="10752" max="10752" width="8.85546875" customWidth="1"/>
    <col min="10753" max="10753" width="1.140625" customWidth="1"/>
    <col min="10754" max="10754" width="34.7109375" customWidth="1"/>
    <col min="10755" max="10755" width="10.85546875" customWidth="1"/>
    <col min="10756" max="10756" width="40.28515625" customWidth="1"/>
    <col min="10757" max="10757" width="44.140625" customWidth="1"/>
    <col min="10758" max="10759" width="14.5703125" customWidth="1"/>
    <col min="10760" max="10761" width="10.5703125" customWidth="1"/>
    <col min="10762" max="10763" width="8.7109375" customWidth="1"/>
    <col min="10764" max="10764" width="12.28515625" customWidth="1"/>
    <col min="10765" max="10766" width="8" customWidth="1"/>
    <col min="10767" max="10767" width="33.5703125" customWidth="1"/>
    <col min="10768" max="11006" width="9.140625" customWidth="1"/>
    <col min="11007" max="11007" width="13" customWidth="1"/>
    <col min="11008" max="11008" width="8.85546875" customWidth="1"/>
    <col min="11009" max="11009" width="1.140625" customWidth="1"/>
    <col min="11010" max="11010" width="34.7109375" customWidth="1"/>
    <col min="11011" max="11011" width="10.85546875" customWidth="1"/>
    <col min="11012" max="11012" width="40.28515625" customWidth="1"/>
    <col min="11013" max="11013" width="44.140625" customWidth="1"/>
    <col min="11014" max="11015" width="14.5703125" customWidth="1"/>
    <col min="11016" max="11017" width="10.5703125" customWidth="1"/>
    <col min="11018" max="11019" width="8.7109375" customWidth="1"/>
    <col min="11020" max="11020" width="12.28515625" customWidth="1"/>
    <col min="11021" max="11022" width="8" customWidth="1"/>
    <col min="11023" max="11023" width="33.5703125" customWidth="1"/>
    <col min="11024" max="11262" width="9.140625" customWidth="1"/>
    <col min="11263" max="11263" width="13" customWidth="1"/>
    <col min="11264" max="11264" width="8.85546875" customWidth="1"/>
    <col min="11265" max="11265" width="1.140625" customWidth="1"/>
    <col min="11266" max="11266" width="34.7109375" customWidth="1"/>
    <col min="11267" max="11267" width="10.85546875" customWidth="1"/>
    <col min="11268" max="11268" width="40.28515625" customWidth="1"/>
    <col min="11269" max="11269" width="44.140625" customWidth="1"/>
    <col min="11270" max="11271" width="14.5703125" customWidth="1"/>
    <col min="11272" max="11273" width="10.5703125" customWidth="1"/>
    <col min="11274" max="11275" width="8.7109375" customWidth="1"/>
    <col min="11276" max="11276" width="12.28515625" customWidth="1"/>
    <col min="11277" max="11278" width="8" customWidth="1"/>
    <col min="11279" max="11279" width="33.5703125" customWidth="1"/>
    <col min="11280" max="11518" width="9.140625" customWidth="1"/>
    <col min="11519" max="11519" width="13" customWidth="1"/>
    <col min="11520" max="11520" width="8.85546875" customWidth="1"/>
    <col min="11521" max="11521" width="1.140625" customWidth="1"/>
    <col min="11522" max="11522" width="34.7109375" customWidth="1"/>
    <col min="11523" max="11523" width="10.85546875" customWidth="1"/>
    <col min="11524" max="11524" width="40.28515625" customWidth="1"/>
    <col min="11525" max="11525" width="44.140625" customWidth="1"/>
    <col min="11526" max="11527" width="14.5703125" customWidth="1"/>
    <col min="11528" max="11529" width="10.5703125" customWidth="1"/>
    <col min="11530" max="11531" width="8.7109375" customWidth="1"/>
    <col min="11532" max="11532" width="12.28515625" customWidth="1"/>
    <col min="11533" max="11534" width="8" customWidth="1"/>
    <col min="11535" max="11535" width="33.5703125" customWidth="1"/>
    <col min="11536" max="11774" width="9.140625" customWidth="1"/>
    <col min="11775" max="11775" width="13" customWidth="1"/>
    <col min="11776" max="11776" width="8.85546875" customWidth="1"/>
    <col min="11777" max="11777" width="1.140625" customWidth="1"/>
    <col min="11778" max="11778" width="34.7109375" customWidth="1"/>
    <col min="11779" max="11779" width="10.85546875" customWidth="1"/>
    <col min="11780" max="11780" width="40.28515625" customWidth="1"/>
    <col min="11781" max="11781" width="44.140625" customWidth="1"/>
    <col min="11782" max="11783" width="14.5703125" customWidth="1"/>
    <col min="11784" max="11785" width="10.5703125" customWidth="1"/>
    <col min="11786" max="11787" width="8.7109375" customWidth="1"/>
    <col min="11788" max="11788" width="12.28515625" customWidth="1"/>
    <col min="11789" max="11790" width="8" customWidth="1"/>
    <col min="11791" max="11791" width="33.5703125" customWidth="1"/>
    <col min="11792" max="12030" width="9.140625" customWidth="1"/>
    <col min="12031" max="12031" width="13" customWidth="1"/>
    <col min="12032" max="12032" width="8.85546875" customWidth="1"/>
    <col min="12033" max="12033" width="1.140625" customWidth="1"/>
    <col min="12034" max="12034" width="34.7109375" customWidth="1"/>
    <col min="12035" max="12035" width="10.85546875" customWidth="1"/>
    <col min="12036" max="12036" width="40.28515625" customWidth="1"/>
    <col min="12037" max="12037" width="44.140625" customWidth="1"/>
    <col min="12038" max="12039" width="14.5703125" customWidth="1"/>
    <col min="12040" max="12041" width="10.5703125" customWidth="1"/>
    <col min="12042" max="12043" width="8.7109375" customWidth="1"/>
    <col min="12044" max="12044" width="12.28515625" customWidth="1"/>
    <col min="12045" max="12046" width="8" customWidth="1"/>
    <col min="12047" max="12047" width="33.5703125" customWidth="1"/>
    <col min="12048" max="12286" width="9.140625" customWidth="1"/>
    <col min="12287" max="12287" width="13" customWidth="1"/>
    <col min="12288" max="12288" width="8.85546875" customWidth="1"/>
    <col min="12289" max="12289" width="1.140625" customWidth="1"/>
    <col min="12290" max="12290" width="34.7109375" customWidth="1"/>
    <col min="12291" max="12291" width="10.85546875" customWidth="1"/>
    <col min="12292" max="12292" width="40.28515625" customWidth="1"/>
    <col min="12293" max="12293" width="44.140625" customWidth="1"/>
    <col min="12294" max="12295" width="14.5703125" customWidth="1"/>
    <col min="12296" max="12297" width="10.5703125" customWidth="1"/>
    <col min="12298" max="12299" width="8.7109375" customWidth="1"/>
    <col min="12300" max="12300" width="12.28515625" customWidth="1"/>
    <col min="12301" max="12302" width="8" customWidth="1"/>
    <col min="12303" max="12303" width="33.5703125" customWidth="1"/>
    <col min="12304" max="12542" width="9.140625" customWidth="1"/>
    <col min="12543" max="12543" width="13" customWidth="1"/>
    <col min="12544" max="12544" width="8.85546875" customWidth="1"/>
    <col min="12545" max="12545" width="1.140625" customWidth="1"/>
    <col min="12546" max="12546" width="34.7109375" customWidth="1"/>
    <col min="12547" max="12547" width="10.85546875" customWidth="1"/>
    <col min="12548" max="12548" width="40.28515625" customWidth="1"/>
    <col min="12549" max="12549" width="44.140625" customWidth="1"/>
    <col min="12550" max="12551" width="14.5703125" customWidth="1"/>
    <col min="12552" max="12553" width="10.5703125" customWidth="1"/>
    <col min="12554" max="12555" width="8.7109375" customWidth="1"/>
    <col min="12556" max="12556" width="12.28515625" customWidth="1"/>
    <col min="12557" max="12558" width="8" customWidth="1"/>
    <col min="12559" max="12559" width="33.5703125" customWidth="1"/>
    <col min="12560" max="12798" width="9.140625" customWidth="1"/>
    <col min="12799" max="12799" width="13" customWidth="1"/>
    <col min="12800" max="12800" width="8.85546875" customWidth="1"/>
    <col min="12801" max="12801" width="1.140625" customWidth="1"/>
    <col min="12802" max="12802" width="34.7109375" customWidth="1"/>
    <col min="12803" max="12803" width="10.85546875" customWidth="1"/>
    <col min="12804" max="12804" width="40.28515625" customWidth="1"/>
    <col min="12805" max="12805" width="44.140625" customWidth="1"/>
    <col min="12806" max="12807" width="14.5703125" customWidth="1"/>
    <col min="12808" max="12809" width="10.5703125" customWidth="1"/>
    <col min="12810" max="12811" width="8.7109375" customWidth="1"/>
    <col min="12812" max="12812" width="12.28515625" customWidth="1"/>
    <col min="12813" max="12814" width="8" customWidth="1"/>
    <col min="12815" max="12815" width="33.5703125" customWidth="1"/>
    <col min="12816" max="13054" width="9.140625" customWidth="1"/>
    <col min="13055" max="13055" width="13" customWidth="1"/>
    <col min="13056" max="13056" width="8.85546875" customWidth="1"/>
    <col min="13057" max="13057" width="1.140625" customWidth="1"/>
    <col min="13058" max="13058" width="34.7109375" customWidth="1"/>
    <col min="13059" max="13059" width="10.85546875" customWidth="1"/>
    <col min="13060" max="13060" width="40.28515625" customWidth="1"/>
    <col min="13061" max="13061" width="44.140625" customWidth="1"/>
    <col min="13062" max="13063" width="14.5703125" customWidth="1"/>
    <col min="13064" max="13065" width="10.5703125" customWidth="1"/>
    <col min="13066" max="13067" width="8.7109375" customWidth="1"/>
    <col min="13068" max="13068" width="12.28515625" customWidth="1"/>
    <col min="13069" max="13070" width="8" customWidth="1"/>
    <col min="13071" max="13071" width="33.5703125" customWidth="1"/>
    <col min="13072" max="13310" width="9.140625" customWidth="1"/>
    <col min="13311" max="13311" width="13" customWidth="1"/>
    <col min="13312" max="13312" width="8.85546875" customWidth="1"/>
    <col min="13313" max="13313" width="1.140625" customWidth="1"/>
    <col min="13314" max="13314" width="34.7109375" customWidth="1"/>
    <col min="13315" max="13315" width="10.85546875" customWidth="1"/>
    <col min="13316" max="13316" width="40.28515625" customWidth="1"/>
    <col min="13317" max="13317" width="44.140625" customWidth="1"/>
    <col min="13318" max="13319" width="14.5703125" customWidth="1"/>
    <col min="13320" max="13321" width="10.5703125" customWidth="1"/>
    <col min="13322" max="13323" width="8.7109375" customWidth="1"/>
    <col min="13324" max="13324" width="12.28515625" customWidth="1"/>
    <col min="13325" max="13326" width="8" customWidth="1"/>
    <col min="13327" max="13327" width="33.5703125" customWidth="1"/>
    <col min="13328" max="13566" width="9.140625" customWidth="1"/>
    <col min="13567" max="13567" width="13" customWidth="1"/>
    <col min="13568" max="13568" width="8.85546875" customWidth="1"/>
    <col min="13569" max="13569" width="1.140625" customWidth="1"/>
    <col min="13570" max="13570" width="34.7109375" customWidth="1"/>
    <col min="13571" max="13571" width="10.85546875" customWidth="1"/>
    <col min="13572" max="13572" width="40.28515625" customWidth="1"/>
    <col min="13573" max="13573" width="44.140625" customWidth="1"/>
    <col min="13574" max="13575" width="14.5703125" customWidth="1"/>
    <col min="13576" max="13577" width="10.5703125" customWidth="1"/>
    <col min="13578" max="13579" width="8.7109375" customWidth="1"/>
    <col min="13580" max="13580" width="12.28515625" customWidth="1"/>
    <col min="13581" max="13582" width="8" customWidth="1"/>
    <col min="13583" max="13583" width="33.5703125" customWidth="1"/>
    <col min="13584" max="13822" width="9.140625" customWidth="1"/>
    <col min="13823" max="13823" width="13" customWidth="1"/>
    <col min="13824" max="13824" width="8.85546875" customWidth="1"/>
    <col min="13825" max="13825" width="1.140625" customWidth="1"/>
    <col min="13826" max="13826" width="34.7109375" customWidth="1"/>
    <col min="13827" max="13827" width="10.85546875" customWidth="1"/>
    <col min="13828" max="13828" width="40.28515625" customWidth="1"/>
    <col min="13829" max="13829" width="44.140625" customWidth="1"/>
    <col min="13830" max="13831" width="14.5703125" customWidth="1"/>
    <col min="13832" max="13833" width="10.5703125" customWidth="1"/>
    <col min="13834" max="13835" width="8.7109375" customWidth="1"/>
    <col min="13836" max="13836" width="12.28515625" customWidth="1"/>
    <col min="13837" max="13838" width="8" customWidth="1"/>
    <col min="13839" max="13839" width="33.5703125" customWidth="1"/>
    <col min="13840" max="14078" width="9.140625" customWidth="1"/>
    <col min="14079" max="14079" width="13" customWidth="1"/>
    <col min="14080" max="14080" width="8.85546875" customWidth="1"/>
    <col min="14081" max="14081" width="1.140625" customWidth="1"/>
    <col min="14082" max="14082" width="34.7109375" customWidth="1"/>
    <col min="14083" max="14083" width="10.85546875" customWidth="1"/>
    <col min="14084" max="14084" width="40.28515625" customWidth="1"/>
    <col min="14085" max="14085" width="44.140625" customWidth="1"/>
    <col min="14086" max="14087" width="14.5703125" customWidth="1"/>
    <col min="14088" max="14089" width="10.5703125" customWidth="1"/>
    <col min="14090" max="14091" width="8.7109375" customWidth="1"/>
    <col min="14092" max="14092" width="12.28515625" customWidth="1"/>
    <col min="14093" max="14094" width="8" customWidth="1"/>
    <col min="14095" max="14095" width="33.5703125" customWidth="1"/>
    <col min="14096" max="14334" width="9.140625" customWidth="1"/>
    <col min="14335" max="14335" width="13" customWidth="1"/>
    <col min="14336" max="14336" width="8.85546875" customWidth="1"/>
    <col min="14337" max="14337" width="1.140625" customWidth="1"/>
    <col min="14338" max="14338" width="34.7109375" customWidth="1"/>
    <col min="14339" max="14339" width="10.85546875" customWidth="1"/>
    <col min="14340" max="14340" width="40.28515625" customWidth="1"/>
    <col min="14341" max="14341" width="44.140625" customWidth="1"/>
    <col min="14342" max="14343" width="14.5703125" customWidth="1"/>
    <col min="14344" max="14345" width="10.5703125" customWidth="1"/>
    <col min="14346" max="14347" width="8.7109375" customWidth="1"/>
    <col min="14348" max="14348" width="12.28515625" customWidth="1"/>
    <col min="14349" max="14350" width="8" customWidth="1"/>
    <col min="14351" max="14351" width="33.5703125" customWidth="1"/>
    <col min="14352" max="14590" width="9.140625" customWidth="1"/>
    <col min="14591" max="14591" width="13" customWidth="1"/>
    <col min="14592" max="14592" width="8.85546875" customWidth="1"/>
    <col min="14593" max="14593" width="1.140625" customWidth="1"/>
    <col min="14594" max="14594" width="34.7109375" customWidth="1"/>
    <col min="14595" max="14595" width="10.85546875" customWidth="1"/>
    <col min="14596" max="14596" width="40.28515625" customWidth="1"/>
    <col min="14597" max="14597" width="44.140625" customWidth="1"/>
    <col min="14598" max="14599" width="14.5703125" customWidth="1"/>
    <col min="14600" max="14601" width="10.5703125" customWidth="1"/>
    <col min="14602" max="14603" width="8.7109375" customWidth="1"/>
    <col min="14604" max="14604" width="12.28515625" customWidth="1"/>
    <col min="14605" max="14606" width="8" customWidth="1"/>
    <col min="14607" max="14607" width="33.5703125" customWidth="1"/>
    <col min="14608" max="14846" width="9.140625" customWidth="1"/>
    <col min="14847" max="14847" width="13" customWidth="1"/>
    <col min="14848" max="14848" width="8.85546875" customWidth="1"/>
    <col min="14849" max="14849" width="1.140625" customWidth="1"/>
    <col min="14850" max="14850" width="34.7109375" customWidth="1"/>
    <col min="14851" max="14851" width="10.85546875" customWidth="1"/>
    <col min="14852" max="14852" width="40.28515625" customWidth="1"/>
    <col min="14853" max="14853" width="44.140625" customWidth="1"/>
    <col min="14854" max="14855" width="14.5703125" customWidth="1"/>
    <col min="14856" max="14857" width="10.5703125" customWidth="1"/>
    <col min="14858" max="14859" width="8.7109375" customWidth="1"/>
    <col min="14860" max="14860" width="12.28515625" customWidth="1"/>
    <col min="14861" max="14862" width="8" customWidth="1"/>
    <col min="14863" max="14863" width="33.5703125" customWidth="1"/>
    <col min="14864" max="15102" width="9.140625" customWidth="1"/>
    <col min="15103" max="15103" width="13" customWidth="1"/>
    <col min="15104" max="15104" width="8.85546875" customWidth="1"/>
    <col min="15105" max="15105" width="1.140625" customWidth="1"/>
    <col min="15106" max="15106" width="34.7109375" customWidth="1"/>
    <col min="15107" max="15107" width="10.85546875" customWidth="1"/>
    <col min="15108" max="15108" width="40.28515625" customWidth="1"/>
    <col min="15109" max="15109" width="44.140625" customWidth="1"/>
    <col min="15110" max="15111" width="14.5703125" customWidth="1"/>
    <col min="15112" max="15113" width="10.5703125" customWidth="1"/>
    <col min="15114" max="15115" width="8.7109375" customWidth="1"/>
    <col min="15116" max="15116" width="12.28515625" customWidth="1"/>
    <col min="15117" max="15118" width="8" customWidth="1"/>
    <col min="15119" max="15119" width="33.5703125" customWidth="1"/>
    <col min="15120" max="15358" width="9.140625" customWidth="1"/>
    <col min="15359" max="15359" width="13" customWidth="1"/>
    <col min="15360" max="15360" width="8.85546875" customWidth="1"/>
    <col min="15361" max="15361" width="1.140625" customWidth="1"/>
    <col min="15362" max="15362" width="34.7109375" customWidth="1"/>
    <col min="15363" max="15363" width="10.85546875" customWidth="1"/>
    <col min="15364" max="15364" width="40.28515625" customWidth="1"/>
    <col min="15365" max="15365" width="44.140625" customWidth="1"/>
    <col min="15366" max="15367" width="14.5703125" customWidth="1"/>
    <col min="15368" max="15369" width="10.5703125" customWidth="1"/>
    <col min="15370" max="15371" width="8.7109375" customWidth="1"/>
    <col min="15372" max="15372" width="12.28515625" customWidth="1"/>
    <col min="15373" max="15374" width="8" customWidth="1"/>
    <col min="15375" max="15375" width="33.5703125" customWidth="1"/>
    <col min="15376" max="15614" width="9.140625" customWidth="1"/>
    <col min="15615" max="15615" width="13" customWidth="1"/>
    <col min="15616" max="15616" width="8.85546875" customWidth="1"/>
    <col min="15617" max="15617" width="1.140625" customWidth="1"/>
    <col min="15618" max="15618" width="34.7109375" customWidth="1"/>
    <col min="15619" max="15619" width="10.85546875" customWidth="1"/>
    <col min="15620" max="15620" width="40.28515625" customWidth="1"/>
    <col min="15621" max="15621" width="44.140625" customWidth="1"/>
    <col min="15622" max="15623" width="14.5703125" customWidth="1"/>
    <col min="15624" max="15625" width="10.5703125" customWidth="1"/>
    <col min="15626" max="15627" width="8.7109375" customWidth="1"/>
    <col min="15628" max="15628" width="12.28515625" customWidth="1"/>
    <col min="15629" max="15630" width="8" customWidth="1"/>
    <col min="15631" max="15631" width="33.5703125" customWidth="1"/>
    <col min="15632" max="15870" width="9.140625" customWidth="1"/>
    <col min="15871" max="15871" width="13" customWidth="1"/>
    <col min="15872" max="15872" width="8.85546875" customWidth="1"/>
    <col min="15873" max="15873" width="1.140625" customWidth="1"/>
    <col min="15874" max="15874" width="34.7109375" customWidth="1"/>
    <col min="15875" max="15875" width="10.85546875" customWidth="1"/>
    <col min="15876" max="15876" width="40.28515625" customWidth="1"/>
    <col min="15877" max="15877" width="44.140625" customWidth="1"/>
    <col min="15878" max="15879" width="14.5703125" customWidth="1"/>
    <col min="15880" max="15881" width="10.5703125" customWidth="1"/>
    <col min="15882" max="15883" width="8.7109375" customWidth="1"/>
    <col min="15884" max="15884" width="12.28515625" customWidth="1"/>
    <col min="15885" max="15886" width="8" customWidth="1"/>
    <col min="15887" max="15887" width="33.5703125" customWidth="1"/>
    <col min="15888" max="16126" width="9.140625" customWidth="1"/>
    <col min="16127" max="16127" width="13" customWidth="1"/>
    <col min="16128" max="16128" width="8.85546875" customWidth="1"/>
    <col min="16129" max="16129" width="1.140625" customWidth="1"/>
    <col min="16130" max="16130" width="34.7109375" customWidth="1"/>
    <col min="16131" max="16131" width="10.85546875" customWidth="1"/>
    <col min="16132" max="16132" width="40.28515625" customWidth="1"/>
    <col min="16133" max="16133" width="44.140625" customWidth="1"/>
    <col min="16134" max="16135" width="14.5703125" customWidth="1"/>
    <col min="16136" max="16137" width="10.5703125" customWidth="1"/>
    <col min="16138" max="16139" width="8.7109375" customWidth="1"/>
    <col min="16140" max="16140" width="12.28515625" customWidth="1"/>
    <col min="16141" max="16142" width="8" customWidth="1"/>
    <col min="16143" max="16143" width="33.5703125" customWidth="1"/>
    <col min="16144" max="16384" width="9.140625" customWidth="1"/>
  </cols>
  <sheetData>
    <row r="1" spans="2:24" s="30" customFormat="1" ht="15.75" thickBot="1"/>
    <row r="2" spans="2:24" ht="14.25" customHeight="1">
      <c r="B2" s="174" t="s">
        <v>298</v>
      </c>
      <c r="C2" s="175"/>
      <c r="D2" s="175"/>
      <c r="E2" s="175"/>
      <c r="F2" s="175"/>
      <c r="G2" s="175"/>
      <c r="H2" s="175"/>
      <c r="I2" s="175"/>
      <c r="J2" s="175"/>
      <c r="K2" s="175"/>
      <c r="L2" s="175"/>
      <c r="M2" s="175"/>
      <c r="N2" s="175"/>
      <c r="O2" s="175"/>
      <c r="P2" s="175"/>
      <c r="Q2" s="76"/>
      <c r="R2" s="77"/>
      <c r="S2" s="12"/>
      <c r="T2" s="12"/>
      <c r="U2" s="12"/>
      <c r="V2" s="12"/>
      <c r="W2" s="12"/>
      <c r="X2" s="12"/>
    </row>
    <row r="3" spans="2:24" ht="24.95" customHeight="1">
      <c r="B3" s="176" t="s">
        <v>299</v>
      </c>
      <c r="C3" s="177"/>
      <c r="D3" s="177" t="s">
        <v>300</v>
      </c>
      <c r="E3" s="177"/>
      <c r="F3" s="177"/>
      <c r="G3" s="177"/>
      <c r="H3" s="177"/>
      <c r="I3" s="177"/>
      <c r="J3" s="72"/>
      <c r="K3" s="72"/>
      <c r="L3" s="72"/>
      <c r="M3" s="72"/>
      <c r="N3" s="72"/>
      <c r="O3" s="72"/>
      <c r="P3" s="72"/>
      <c r="Q3" s="72"/>
      <c r="R3" s="78"/>
      <c r="S3" s="12"/>
      <c r="T3" s="12"/>
      <c r="U3" s="12"/>
      <c r="V3" s="12"/>
      <c r="W3" s="12"/>
      <c r="X3" s="12"/>
    </row>
    <row r="4" spans="2:24" ht="9" customHeight="1">
      <c r="B4" s="79"/>
      <c r="C4" s="72"/>
      <c r="D4" s="72"/>
      <c r="E4" s="72"/>
      <c r="F4" s="72"/>
      <c r="G4" s="72"/>
      <c r="H4" s="72"/>
      <c r="I4" s="72"/>
      <c r="J4" s="72"/>
      <c r="K4" s="72"/>
      <c r="L4" s="177" t="s">
        <v>301</v>
      </c>
      <c r="M4" s="177"/>
      <c r="N4" s="177"/>
      <c r="O4" s="177"/>
      <c r="P4" s="177"/>
      <c r="Q4" s="72"/>
      <c r="R4" s="78"/>
      <c r="S4" s="12"/>
      <c r="T4" s="12"/>
      <c r="U4" s="12"/>
      <c r="V4" s="12"/>
      <c r="W4" s="12"/>
      <c r="X4" s="12"/>
    </row>
    <row r="5" spans="2:24" ht="15.95" customHeight="1">
      <c r="B5" s="176" t="s">
        <v>302</v>
      </c>
      <c r="C5" s="177"/>
      <c r="D5" s="177" t="s">
        <v>303</v>
      </c>
      <c r="E5" s="177"/>
      <c r="F5" s="177"/>
      <c r="G5" s="177"/>
      <c r="H5" s="177"/>
      <c r="I5" s="177"/>
      <c r="J5" s="72"/>
      <c r="K5" s="72"/>
      <c r="L5" s="177"/>
      <c r="M5" s="177"/>
      <c r="N5" s="177"/>
      <c r="O5" s="177"/>
      <c r="P5" s="177"/>
      <c r="Q5" s="72"/>
      <c r="R5" s="78"/>
      <c r="S5" s="12"/>
      <c r="T5" s="12"/>
      <c r="U5" s="12"/>
      <c r="V5" s="12"/>
      <c r="W5" s="12"/>
      <c r="X5" s="12"/>
    </row>
    <row r="6" spans="2:24" ht="9" customHeight="1">
      <c r="B6" s="176"/>
      <c r="C6" s="177"/>
      <c r="D6" s="177"/>
      <c r="E6" s="177"/>
      <c r="F6" s="177"/>
      <c r="G6" s="177"/>
      <c r="H6" s="177"/>
      <c r="I6" s="177"/>
      <c r="J6" s="72"/>
      <c r="K6" s="72"/>
      <c r="L6" s="72"/>
      <c r="M6" s="72"/>
      <c r="N6" s="72"/>
      <c r="O6" s="72"/>
      <c r="P6" s="72"/>
      <c r="Q6" s="72"/>
      <c r="R6" s="78"/>
      <c r="S6" s="12"/>
      <c r="T6" s="12"/>
      <c r="U6" s="12"/>
      <c r="V6" s="12"/>
      <c r="W6" s="12"/>
      <c r="X6" s="12"/>
    </row>
    <row r="7" spans="2:24" ht="9" customHeight="1">
      <c r="B7" s="79"/>
      <c r="C7" s="72"/>
      <c r="D7" s="72"/>
      <c r="E7" s="72"/>
      <c r="F7" s="72"/>
      <c r="G7" s="72"/>
      <c r="H7" s="72"/>
      <c r="I7" s="72"/>
      <c r="J7" s="72"/>
      <c r="K7" s="72"/>
      <c r="L7" s="177" t="s">
        <v>304</v>
      </c>
      <c r="M7" s="177"/>
      <c r="N7" s="177" t="s">
        <v>305</v>
      </c>
      <c r="O7" s="177"/>
      <c r="P7" s="177"/>
      <c r="Q7" s="72"/>
      <c r="R7" s="78"/>
      <c r="S7" s="12"/>
      <c r="T7" s="12"/>
      <c r="U7" s="12"/>
      <c r="V7" s="12"/>
      <c r="W7" s="12"/>
      <c r="X7" s="12"/>
    </row>
    <row r="8" spans="2:24" ht="15.95" customHeight="1">
      <c r="B8" s="176" t="s">
        <v>306</v>
      </c>
      <c r="C8" s="177"/>
      <c r="D8" s="177" t="s">
        <v>307</v>
      </c>
      <c r="E8" s="177"/>
      <c r="F8" s="177"/>
      <c r="G8" s="177"/>
      <c r="H8" s="177"/>
      <c r="I8" s="177"/>
      <c r="J8" s="72"/>
      <c r="K8" s="72"/>
      <c r="L8" s="177"/>
      <c r="M8" s="177"/>
      <c r="N8" s="177"/>
      <c r="O8" s="177"/>
      <c r="P8" s="177"/>
      <c r="Q8" s="72"/>
      <c r="R8" s="78"/>
      <c r="S8" s="12"/>
      <c r="T8" s="12"/>
      <c r="U8" s="12"/>
      <c r="V8" s="12"/>
      <c r="W8" s="12"/>
      <c r="X8" s="12"/>
    </row>
    <row r="9" spans="2:24" ht="6" customHeight="1">
      <c r="B9" s="176"/>
      <c r="C9" s="177"/>
      <c r="D9" s="177"/>
      <c r="E9" s="177"/>
      <c r="F9" s="177"/>
      <c r="G9" s="177"/>
      <c r="H9" s="177"/>
      <c r="I9" s="177"/>
      <c r="J9" s="72"/>
      <c r="K9" s="72"/>
      <c r="L9" s="72"/>
      <c r="M9" s="72"/>
      <c r="N9" s="72"/>
      <c r="O9" s="72"/>
      <c r="P9" s="72"/>
      <c r="Q9" s="72"/>
      <c r="R9" s="78"/>
      <c r="S9" s="12"/>
      <c r="T9" s="12"/>
      <c r="U9" s="12"/>
      <c r="V9" s="12"/>
      <c r="W9" s="12"/>
      <c r="X9" s="12"/>
    </row>
    <row r="10" spans="2:24" ht="3" customHeight="1">
      <c r="B10" s="176"/>
      <c r="C10" s="177"/>
      <c r="D10" s="177"/>
      <c r="E10" s="177"/>
      <c r="F10" s="177"/>
      <c r="G10" s="177"/>
      <c r="H10" s="177"/>
      <c r="I10" s="177"/>
      <c r="J10" s="72"/>
      <c r="K10" s="72"/>
      <c r="L10" s="178" t="s">
        <v>298</v>
      </c>
      <c r="M10" s="178"/>
      <c r="N10" s="178"/>
      <c r="O10" s="178"/>
      <c r="P10" s="178"/>
      <c r="Q10" s="72"/>
      <c r="R10" s="78"/>
      <c r="S10" s="12"/>
      <c r="T10" s="12"/>
      <c r="U10" s="12"/>
      <c r="V10" s="12"/>
      <c r="W10" s="12"/>
      <c r="X10" s="12"/>
    </row>
    <row r="11" spans="2:24" ht="11.1" customHeight="1">
      <c r="B11" s="79"/>
      <c r="C11" s="72"/>
      <c r="D11" s="72"/>
      <c r="E11" s="72"/>
      <c r="F11" s="72"/>
      <c r="G11" s="72"/>
      <c r="H11" s="72"/>
      <c r="I11" s="72"/>
      <c r="J11" s="72"/>
      <c r="K11" s="72"/>
      <c r="L11" s="178"/>
      <c r="M11" s="178"/>
      <c r="N11" s="178"/>
      <c r="O11" s="178"/>
      <c r="P11" s="178"/>
      <c r="Q11" s="72"/>
      <c r="R11" s="78"/>
      <c r="S11" s="12"/>
      <c r="T11" s="12"/>
      <c r="U11" s="12"/>
      <c r="V11" s="12"/>
      <c r="W11" s="12"/>
      <c r="X11" s="12"/>
    </row>
    <row r="12" spans="2:24" ht="6" customHeight="1">
      <c r="B12" s="176" t="s">
        <v>308</v>
      </c>
      <c r="C12" s="177"/>
      <c r="D12" s="177" t="s">
        <v>309</v>
      </c>
      <c r="E12" s="177"/>
      <c r="F12" s="177"/>
      <c r="G12" s="177"/>
      <c r="H12" s="177"/>
      <c r="I12" s="177"/>
      <c r="J12" s="72"/>
      <c r="K12" s="72"/>
      <c r="L12" s="178"/>
      <c r="M12" s="178"/>
      <c r="N12" s="178"/>
      <c r="O12" s="178"/>
      <c r="P12" s="178"/>
      <c r="Q12" s="72"/>
      <c r="R12" s="78"/>
      <c r="S12" s="12"/>
      <c r="T12" s="12"/>
      <c r="U12" s="12"/>
      <c r="V12" s="12"/>
      <c r="W12" s="12"/>
      <c r="X12" s="12"/>
    </row>
    <row r="13" spans="2:24" ht="18.95" customHeight="1">
      <c r="B13" s="176"/>
      <c r="C13" s="177"/>
      <c r="D13" s="177"/>
      <c r="E13" s="177"/>
      <c r="F13" s="177"/>
      <c r="G13" s="177"/>
      <c r="H13" s="177"/>
      <c r="I13" s="177"/>
      <c r="J13" s="72"/>
      <c r="K13" s="72"/>
      <c r="L13" s="72"/>
      <c r="M13" s="72"/>
      <c r="N13" s="72"/>
      <c r="O13" s="72"/>
      <c r="P13" s="72"/>
      <c r="Q13" s="72"/>
      <c r="R13" s="78"/>
      <c r="S13" s="161"/>
      <c r="T13" s="162"/>
      <c r="U13" s="12"/>
      <c r="V13" s="12"/>
      <c r="W13" s="12"/>
      <c r="X13" s="12"/>
    </row>
    <row r="14" spans="2:24" ht="20.100000000000001" customHeight="1" thickBot="1">
      <c r="B14" s="167" t="s">
        <v>298</v>
      </c>
      <c r="C14" s="168"/>
      <c r="D14" s="168"/>
      <c r="E14" s="168"/>
      <c r="F14" s="168"/>
      <c r="G14" s="168"/>
      <c r="H14" s="168"/>
      <c r="I14" s="168"/>
      <c r="J14" s="168"/>
      <c r="K14" s="168"/>
      <c r="L14" s="168"/>
      <c r="M14" s="168"/>
      <c r="N14" s="168"/>
      <c r="O14" s="168"/>
      <c r="P14" s="168"/>
      <c r="Q14" s="80"/>
      <c r="R14" s="81"/>
      <c r="S14" s="163"/>
      <c r="T14" s="164"/>
      <c r="U14" s="12"/>
      <c r="V14" s="12"/>
      <c r="W14" s="12"/>
      <c r="X14" s="12"/>
    </row>
    <row r="15" spans="2:24" ht="42" customHeight="1" thickBot="1">
      <c r="B15" s="169" t="s">
        <v>310</v>
      </c>
      <c r="C15" s="169"/>
      <c r="D15" s="169"/>
      <c r="E15" s="169"/>
      <c r="F15" s="169"/>
      <c r="G15" s="169" t="s">
        <v>311</v>
      </c>
      <c r="H15" s="169"/>
      <c r="I15" s="169"/>
      <c r="J15" s="169"/>
      <c r="K15" s="169"/>
      <c r="L15" s="169"/>
      <c r="M15" s="169"/>
      <c r="N15" s="169"/>
      <c r="O15" s="170" t="s">
        <v>0</v>
      </c>
      <c r="P15" s="171"/>
      <c r="Q15" s="171"/>
      <c r="R15" s="172"/>
      <c r="S15" s="135" t="s">
        <v>402</v>
      </c>
      <c r="T15" s="136"/>
      <c r="U15" s="12"/>
      <c r="V15" s="12"/>
      <c r="W15" s="12"/>
      <c r="X15" s="12"/>
    </row>
    <row r="16" spans="2:24" ht="30.75" thickBot="1">
      <c r="B16" s="73" t="s">
        <v>1</v>
      </c>
      <c r="C16" s="173" t="s">
        <v>2</v>
      </c>
      <c r="D16" s="173"/>
      <c r="E16" s="73" t="s">
        <v>3</v>
      </c>
      <c r="F16" s="73" t="s">
        <v>4</v>
      </c>
      <c r="G16" s="73" t="s">
        <v>5</v>
      </c>
      <c r="H16" s="73" t="s">
        <v>312</v>
      </c>
      <c r="I16" s="173" t="s">
        <v>313</v>
      </c>
      <c r="J16" s="173"/>
      <c r="K16" s="173" t="s">
        <v>314</v>
      </c>
      <c r="L16" s="173"/>
      <c r="M16" s="173" t="s">
        <v>315</v>
      </c>
      <c r="N16" s="173"/>
      <c r="O16" s="73" t="s">
        <v>316</v>
      </c>
      <c r="P16" s="173" t="s">
        <v>317</v>
      </c>
      <c r="Q16" s="173"/>
      <c r="R16" s="73" t="s">
        <v>6</v>
      </c>
      <c r="S16" s="84" t="s">
        <v>401</v>
      </c>
      <c r="T16" s="84" t="s">
        <v>400</v>
      </c>
      <c r="U16" s="12"/>
      <c r="V16" s="12"/>
      <c r="W16" s="12"/>
      <c r="X16" s="12"/>
    </row>
    <row r="17" spans="2:24" ht="142.5" thickBot="1">
      <c r="B17" s="74" t="s">
        <v>7</v>
      </c>
      <c r="C17" s="165" t="s">
        <v>26</v>
      </c>
      <c r="D17" s="165"/>
      <c r="E17" s="74" t="s">
        <v>27</v>
      </c>
      <c r="F17" s="74" t="s">
        <v>10</v>
      </c>
      <c r="G17" s="74" t="s">
        <v>14</v>
      </c>
      <c r="H17" s="74" t="s">
        <v>318</v>
      </c>
      <c r="I17" s="165" t="s">
        <v>15</v>
      </c>
      <c r="J17" s="165"/>
      <c r="K17" s="165" t="s">
        <v>319</v>
      </c>
      <c r="L17" s="165"/>
      <c r="M17" s="165" t="s">
        <v>16</v>
      </c>
      <c r="N17" s="165"/>
      <c r="O17" s="75" t="s">
        <v>320</v>
      </c>
      <c r="P17" s="166" t="s">
        <v>321</v>
      </c>
      <c r="Q17" s="166"/>
      <c r="R17" s="74" t="s">
        <v>322</v>
      </c>
      <c r="S17" s="130" t="s">
        <v>383</v>
      </c>
      <c r="T17" s="116">
        <f>AVERAGE(20)</f>
        <v>20</v>
      </c>
      <c r="U17" s="12"/>
      <c r="V17" s="12"/>
      <c r="W17" s="12"/>
      <c r="X17" s="12"/>
    </row>
    <row r="18" spans="2:24" ht="156.75" customHeight="1" thickBot="1">
      <c r="B18" s="74" t="s">
        <v>7</v>
      </c>
      <c r="C18" s="165" t="s">
        <v>26</v>
      </c>
      <c r="D18" s="165"/>
      <c r="E18" s="74" t="s">
        <v>27</v>
      </c>
      <c r="F18" s="74" t="s">
        <v>10</v>
      </c>
      <c r="G18" s="74" t="s">
        <v>323</v>
      </c>
      <c r="H18" s="74" t="s">
        <v>175</v>
      </c>
      <c r="I18" s="165" t="s">
        <v>324</v>
      </c>
      <c r="J18" s="165"/>
      <c r="K18" s="165" t="s">
        <v>319</v>
      </c>
      <c r="L18" s="165"/>
      <c r="M18" s="165" t="s">
        <v>19</v>
      </c>
      <c r="N18" s="165"/>
      <c r="O18" s="75" t="s">
        <v>325</v>
      </c>
      <c r="P18" s="166" t="s">
        <v>326</v>
      </c>
      <c r="Q18" s="166"/>
      <c r="R18" s="74" t="s">
        <v>151</v>
      </c>
      <c r="S18" s="130" t="s">
        <v>341</v>
      </c>
      <c r="T18" s="117">
        <f>AVERAGE(100,50,100)</f>
        <v>83.333333333333329</v>
      </c>
      <c r="U18" s="12"/>
      <c r="V18" s="12"/>
      <c r="W18" s="12"/>
      <c r="X18" s="12"/>
    </row>
    <row r="19" spans="2:24" ht="142.5" thickBot="1">
      <c r="B19" s="74" t="s">
        <v>7</v>
      </c>
      <c r="C19" s="165" t="s">
        <v>24</v>
      </c>
      <c r="D19" s="165"/>
      <c r="E19" s="74" t="s">
        <v>25</v>
      </c>
      <c r="F19" s="74" t="s">
        <v>10</v>
      </c>
      <c r="G19" s="74" t="s">
        <v>14</v>
      </c>
      <c r="H19" s="74" t="s">
        <v>318</v>
      </c>
      <c r="I19" s="165" t="s">
        <v>15</v>
      </c>
      <c r="J19" s="165"/>
      <c r="K19" s="165" t="s">
        <v>319</v>
      </c>
      <c r="L19" s="165"/>
      <c r="M19" s="165" t="s">
        <v>16</v>
      </c>
      <c r="N19" s="165"/>
      <c r="O19" s="75" t="s">
        <v>320</v>
      </c>
      <c r="P19" s="166" t="s">
        <v>321</v>
      </c>
      <c r="Q19" s="166"/>
      <c r="R19" s="74" t="s">
        <v>20</v>
      </c>
      <c r="S19" s="130" t="s">
        <v>383</v>
      </c>
      <c r="T19" s="116">
        <f>AVERAGE(20)</f>
        <v>20</v>
      </c>
      <c r="U19" s="12"/>
      <c r="V19" s="12"/>
      <c r="W19" s="12"/>
      <c r="X19" s="12"/>
    </row>
    <row r="20" spans="2:24" ht="65.25" customHeight="1" thickBot="1">
      <c r="B20" s="74" t="s">
        <v>7</v>
      </c>
      <c r="C20" s="165" t="s">
        <v>24</v>
      </c>
      <c r="D20" s="165"/>
      <c r="E20" s="74" t="s">
        <v>25</v>
      </c>
      <c r="F20" s="74" t="s">
        <v>10</v>
      </c>
      <c r="G20" s="74" t="s">
        <v>323</v>
      </c>
      <c r="H20" s="74" t="s">
        <v>175</v>
      </c>
      <c r="I20" s="165" t="s">
        <v>324</v>
      </c>
      <c r="J20" s="165"/>
      <c r="K20" s="165" t="s">
        <v>319</v>
      </c>
      <c r="L20" s="165"/>
      <c r="M20" s="165" t="s">
        <v>19</v>
      </c>
      <c r="N20" s="165"/>
      <c r="O20" s="75" t="s">
        <v>325</v>
      </c>
      <c r="P20" s="166" t="s">
        <v>326</v>
      </c>
      <c r="Q20" s="166"/>
      <c r="R20" s="74" t="s">
        <v>20</v>
      </c>
      <c r="S20" s="130" t="s">
        <v>351</v>
      </c>
      <c r="T20" s="117">
        <f>AVERAGE(100,50,100)</f>
        <v>83.333333333333329</v>
      </c>
      <c r="U20" s="12"/>
      <c r="V20" s="12"/>
      <c r="W20" s="12"/>
      <c r="X20" s="12"/>
    </row>
    <row r="21" spans="2:24" ht="142.5" thickBot="1">
      <c r="B21" s="74" t="s">
        <v>7</v>
      </c>
      <c r="C21" s="165" t="s">
        <v>23</v>
      </c>
      <c r="D21" s="165"/>
      <c r="E21" s="74" t="s">
        <v>327</v>
      </c>
      <c r="F21" s="74" t="s">
        <v>10</v>
      </c>
      <c r="G21" s="74" t="s">
        <v>14</v>
      </c>
      <c r="H21" s="74" t="s">
        <v>328</v>
      </c>
      <c r="I21" s="165" t="s">
        <v>15</v>
      </c>
      <c r="J21" s="165"/>
      <c r="K21" s="165" t="s">
        <v>319</v>
      </c>
      <c r="L21" s="165"/>
      <c r="M21" s="165" t="s">
        <v>16</v>
      </c>
      <c r="N21" s="165"/>
      <c r="O21" s="75" t="s">
        <v>320</v>
      </c>
      <c r="P21" s="166" t="s">
        <v>321</v>
      </c>
      <c r="Q21" s="166"/>
      <c r="R21" s="74" t="s">
        <v>322</v>
      </c>
      <c r="S21" s="130" t="s">
        <v>383</v>
      </c>
      <c r="T21" s="116">
        <f>AVERAGE(20)</f>
        <v>20</v>
      </c>
      <c r="U21" s="12"/>
      <c r="V21" s="12"/>
      <c r="W21" s="12"/>
      <c r="X21" s="12"/>
    </row>
    <row r="22" spans="2:24" ht="96" customHeight="1" thickBot="1">
      <c r="B22" s="74" t="s">
        <v>7</v>
      </c>
      <c r="C22" s="165" t="s">
        <v>23</v>
      </c>
      <c r="D22" s="165"/>
      <c r="E22" s="74" t="s">
        <v>327</v>
      </c>
      <c r="F22" s="74" t="s">
        <v>10</v>
      </c>
      <c r="G22" s="74" t="s">
        <v>323</v>
      </c>
      <c r="H22" s="74" t="s">
        <v>175</v>
      </c>
      <c r="I22" s="165" t="s">
        <v>324</v>
      </c>
      <c r="J22" s="165"/>
      <c r="K22" s="165" t="s">
        <v>319</v>
      </c>
      <c r="L22" s="165"/>
      <c r="M22" s="165" t="s">
        <v>19</v>
      </c>
      <c r="N22" s="165"/>
      <c r="O22" s="75" t="s">
        <v>325</v>
      </c>
      <c r="P22" s="166" t="s">
        <v>326</v>
      </c>
      <c r="Q22" s="166"/>
      <c r="R22" s="74" t="s">
        <v>151</v>
      </c>
      <c r="S22" s="130" t="s">
        <v>351</v>
      </c>
      <c r="T22" s="117">
        <f>AVERAGE(100,50,100)</f>
        <v>83.333333333333329</v>
      </c>
      <c r="U22" s="12"/>
      <c r="V22" s="12"/>
      <c r="W22" s="12"/>
      <c r="X22" s="12"/>
    </row>
    <row r="23" spans="2:24" ht="137.25" customHeight="1" thickBot="1">
      <c r="B23" s="74" t="s">
        <v>7</v>
      </c>
      <c r="C23" s="165" t="s">
        <v>28</v>
      </c>
      <c r="D23" s="165"/>
      <c r="E23" s="74" t="s">
        <v>29</v>
      </c>
      <c r="F23" s="74" t="s">
        <v>10</v>
      </c>
      <c r="G23" s="74" t="s">
        <v>14</v>
      </c>
      <c r="H23" s="74" t="s">
        <v>318</v>
      </c>
      <c r="I23" s="165" t="s">
        <v>15</v>
      </c>
      <c r="J23" s="165"/>
      <c r="K23" s="165" t="s">
        <v>319</v>
      </c>
      <c r="L23" s="165"/>
      <c r="M23" s="165" t="s">
        <v>16</v>
      </c>
      <c r="N23" s="165"/>
      <c r="O23" s="75" t="s">
        <v>320</v>
      </c>
      <c r="P23" s="166" t="s">
        <v>321</v>
      </c>
      <c r="Q23" s="166"/>
      <c r="R23" s="74" t="s">
        <v>322</v>
      </c>
      <c r="S23" s="130" t="s">
        <v>384</v>
      </c>
      <c r="T23" s="116">
        <f>AVERAGE(20)</f>
        <v>20</v>
      </c>
      <c r="U23" s="12"/>
      <c r="V23" s="12"/>
      <c r="W23" s="12"/>
      <c r="X23" s="12"/>
    </row>
    <row r="24" spans="2:24" ht="221.25" customHeight="1" thickBot="1">
      <c r="B24" s="74" t="s">
        <v>7</v>
      </c>
      <c r="C24" s="165" t="s">
        <v>28</v>
      </c>
      <c r="D24" s="165"/>
      <c r="E24" s="74" t="s">
        <v>29</v>
      </c>
      <c r="F24" s="74" t="s">
        <v>10</v>
      </c>
      <c r="G24" s="74" t="s">
        <v>329</v>
      </c>
      <c r="H24" s="74" t="s">
        <v>330</v>
      </c>
      <c r="I24" s="165" t="s">
        <v>324</v>
      </c>
      <c r="J24" s="165"/>
      <c r="K24" s="165" t="s">
        <v>319</v>
      </c>
      <c r="L24" s="165"/>
      <c r="M24" s="165" t="s">
        <v>331</v>
      </c>
      <c r="N24" s="165"/>
      <c r="O24" s="75" t="s">
        <v>325</v>
      </c>
      <c r="P24" s="166" t="s">
        <v>332</v>
      </c>
      <c r="Q24" s="166"/>
      <c r="R24" s="74" t="s">
        <v>174</v>
      </c>
      <c r="S24" s="130" t="s">
        <v>385</v>
      </c>
      <c r="T24" s="117">
        <f>AVERAGE(50,0)</f>
        <v>25</v>
      </c>
      <c r="U24" s="12"/>
      <c r="V24" s="12"/>
      <c r="W24" s="12"/>
      <c r="X24" s="12"/>
    </row>
    <row r="25" spans="2:24" ht="108.75" customHeight="1" thickBot="1">
      <c r="B25" s="74" t="s">
        <v>7</v>
      </c>
      <c r="C25" s="165" t="s">
        <v>28</v>
      </c>
      <c r="D25" s="165"/>
      <c r="E25" s="74" t="s">
        <v>29</v>
      </c>
      <c r="F25" s="74" t="s">
        <v>10</v>
      </c>
      <c r="G25" s="74" t="s">
        <v>323</v>
      </c>
      <c r="H25" s="74" t="s">
        <v>175</v>
      </c>
      <c r="I25" s="165" t="s">
        <v>324</v>
      </c>
      <c r="J25" s="165"/>
      <c r="K25" s="165" t="s">
        <v>319</v>
      </c>
      <c r="L25" s="165"/>
      <c r="M25" s="165" t="s">
        <v>19</v>
      </c>
      <c r="N25" s="165"/>
      <c r="O25" s="75" t="s">
        <v>325</v>
      </c>
      <c r="P25" s="166" t="s">
        <v>326</v>
      </c>
      <c r="Q25" s="166"/>
      <c r="R25" s="74" t="s">
        <v>151</v>
      </c>
      <c r="S25" s="130" t="s">
        <v>404</v>
      </c>
      <c r="T25" s="117">
        <f>AVERAGE(100,50,100)</f>
        <v>83.333333333333329</v>
      </c>
      <c r="U25" s="12"/>
      <c r="V25" s="12"/>
      <c r="W25" s="12"/>
      <c r="X25" s="12"/>
    </row>
    <row r="26" spans="2:24" ht="142.5" thickBot="1">
      <c r="B26" s="74" t="s">
        <v>11</v>
      </c>
      <c r="C26" s="165" t="s">
        <v>30</v>
      </c>
      <c r="D26" s="165"/>
      <c r="E26" s="74" t="s">
        <v>31</v>
      </c>
      <c r="F26" s="74" t="s">
        <v>10</v>
      </c>
      <c r="G26" s="74" t="s">
        <v>14</v>
      </c>
      <c r="H26" s="74" t="s">
        <v>318</v>
      </c>
      <c r="I26" s="165" t="s">
        <v>15</v>
      </c>
      <c r="J26" s="165"/>
      <c r="K26" s="165" t="s">
        <v>319</v>
      </c>
      <c r="L26" s="165"/>
      <c r="M26" s="165" t="s">
        <v>16</v>
      </c>
      <c r="N26" s="165"/>
      <c r="O26" s="75" t="s">
        <v>320</v>
      </c>
      <c r="P26" s="166" t="s">
        <v>321</v>
      </c>
      <c r="Q26" s="166"/>
      <c r="R26" s="74" t="s">
        <v>322</v>
      </c>
      <c r="S26" s="130" t="s">
        <v>383</v>
      </c>
      <c r="T26" s="116">
        <f>AVERAGE(20)</f>
        <v>20</v>
      </c>
      <c r="U26" s="12"/>
      <c r="V26" s="12"/>
      <c r="W26" s="12"/>
      <c r="X26" s="12"/>
    </row>
    <row r="27" spans="2:24" ht="65.25" customHeight="1" thickBot="1">
      <c r="B27" s="74" t="s">
        <v>11</v>
      </c>
      <c r="C27" s="165" t="s">
        <v>30</v>
      </c>
      <c r="D27" s="165"/>
      <c r="E27" s="74" t="s">
        <v>31</v>
      </c>
      <c r="F27" s="74" t="s">
        <v>10</v>
      </c>
      <c r="G27" s="74" t="s">
        <v>323</v>
      </c>
      <c r="H27" s="74" t="s">
        <v>175</v>
      </c>
      <c r="I27" s="165" t="s">
        <v>324</v>
      </c>
      <c r="J27" s="165"/>
      <c r="K27" s="165" t="s">
        <v>319</v>
      </c>
      <c r="L27" s="165"/>
      <c r="M27" s="165" t="s">
        <v>19</v>
      </c>
      <c r="N27" s="165"/>
      <c r="O27" s="75" t="s">
        <v>325</v>
      </c>
      <c r="P27" s="166" t="s">
        <v>326</v>
      </c>
      <c r="Q27" s="166"/>
      <c r="R27" s="74" t="s">
        <v>151</v>
      </c>
      <c r="S27" s="130" t="s">
        <v>351</v>
      </c>
      <c r="T27" s="117">
        <f>AVERAGE(100,50,100)</f>
        <v>83.333333333333329</v>
      </c>
      <c r="U27" s="12"/>
      <c r="V27" s="12"/>
      <c r="W27" s="12"/>
      <c r="X27" s="12"/>
    </row>
    <row r="28" spans="2:24" ht="77.25" customHeight="1" thickBot="1">
      <c r="B28" s="74" t="s">
        <v>11</v>
      </c>
      <c r="C28" s="165" t="s">
        <v>17</v>
      </c>
      <c r="D28" s="165"/>
      <c r="E28" s="74" t="s">
        <v>18</v>
      </c>
      <c r="F28" s="74" t="s">
        <v>10</v>
      </c>
      <c r="G28" s="74" t="s">
        <v>333</v>
      </c>
      <c r="H28" s="74" t="s">
        <v>318</v>
      </c>
      <c r="I28" s="165" t="s">
        <v>15</v>
      </c>
      <c r="J28" s="165"/>
      <c r="K28" s="165" t="s">
        <v>319</v>
      </c>
      <c r="L28" s="165"/>
      <c r="M28" s="165" t="s">
        <v>16</v>
      </c>
      <c r="N28" s="165"/>
      <c r="O28" s="75" t="s">
        <v>320</v>
      </c>
      <c r="P28" s="166" t="s">
        <v>321</v>
      </c>
      <c r="Q28" s="166"/>
      <c r="R28" s="74" t="s">
        <v>322</v>
      </c>
      <c r="S28" s="130" t="s">
        <v>383</v>
      </c>
      <c r="T28" s="116">
        <v>20</v>
      </c>
      <c r="U28" s="12"/>
      <c r="V28" s="12"/>
      <c r="W28" s="12"/>
      <c r="X28" s="12"/>
    </row>
    <row r="29" spans="2:24" ht="65.25" customHeight="1" thickBot="1">
      <c r="B29" s="74" t="s">
        <v>11</v>
      </c>
      <c r="C29" s="165" t="s">
        <v>17</v>
      </c>
      <c r="D29" s="165"/>
      <c r="E29" s="74" t="s">
        <v>18</v>
      </c>
      <c r="F29" s="74" t="s">
        <v>10</v>
      </c>
      <c r="G29" s="74" t="s">
        <v>323</v>
      </c>
      <c r="H29" s="74" t="s">
        <v>175</v>
      </c>
      <c r="I29" s="165" t="s">
        <v>324</v>
      </c>
      <c r="J29" s="165"/>
      <c r="K29" s="165" t="s">
        <v>319</v>
      </c>
      <c r="L29" s="165"/>
      <c r="M29" s="165" t="s">
        <v>19</v>
      </c>
      <c r="N29" s="165"/>
      <c r="O29" s="75" t="s">
        <v>325</v>
      </c>
      <c r="P29" s="166" t="s">
        <v>326</v>
      </c>
      <c r="Q29" s="166"/>
      <c r="R29" s="74" t="s">
        <v>151</v>
      </c>
      <c r="S29" s="130" t="s">
        <v>351</v>
      </c>
      <c r="T29" s="117">
        <f>AVERAGE(100,50,100)</f>
        <v>83.333333333333329</v>
      </c>
      <c r="U29" s="12"/>
      <c r="V29" s="12"/>
      <c r="W29" s="12"/>
      <c r="X29" s="12"/>
    </row>
    <row r="30" spans="2:24" ht="142.5" thickBot="1">
      <c r="B30" s="74" t="s">
        <v>11</v>
      </c>
      <c r="C30" s="165" t="s">
        <v>32</v>
      </c>
      <c r="D30" s="165"/>
      <c r="E30" s="74" t="s">
        <v>33</v>
      </c>
      <c r="F30" s="74" t="s">
        <v>10</v>
      </c>
      <c r="G30" s="74" t="s">
        <v>14</v>
      </c>
      <c r="H30" s="74" t="s">
        <v>334</v>
      </c>
      <c r="I30" s="165" t="s">
        <v>15</v>
      </c>
      <c r="J30" s="165"/>
      <c r="K30" s="165" t="s">
        <v>319</v>
      </c>
      <c r="L30" s="165"/>
      <c r="M30" s="165" t="s">
        <v>16</v>
      </c>
      <c r="N30" s="165"/>
      <c r="O30" s="75" t="s">
        <v>320</v>
      </c>
      <c r="P30" s="166" t="s">
        <v>321</v>
      </c>
      <c r="Q30" s="166"/>
      <c r="R30" s="74" t="s">
        <v>322</v>
      </c>
      <c r="S30" s="130" t="s">
        <v>383</v>
      </c>
      <c r="T30" s="116">
        <f>AVERAGE(20)</f>
        <v>20</v>
      </c>
      <c r="U30" s="12"/>
      <c r="V30" s="12"/>
      <c r="W30" s="12"/>
      <c r="X30" s="12"/>
    </row>
    <row r="31" spans="2:24" ht="65.25" customHeight="1" thickBot="1">
      <c r="B31" s="74" t="s">
        <v>11</v>
      </c>
      <c r="C31" s="165" t="s">
        <v>32</v>
      </c>
      <c r="D31" s="165"/>
      <c r="E31" s="74" t="s">
        <v>33</v>
      </c>
      <c r="F31" s="74" t="s">
        <v>10</v>
      </c>
      <c r="G31" s="74" t="s">
        <v>323</v>
      </c>
      <c r="H31" s="74" t="s">
        <v>175</v>
      </c>
      <c r="I31" s="165" t="s">
        <v>324</v>
      </c>
      <c r="J31" s="165"/>
      <c r="K31" s="165" t="s">
        <v>319</v>
      </c>
      <c r="L31" s="165"/>
      <c r="M31" s="165" t="s">
        <v>19</v>
      </c>
      <c r="N31" s="165"/>
      <c r="O31" s="75" t="s">
        <v>325</v>
      </c>
      <c r="P31" s="166" t="s">
        <v>326</v>
      </c>
      <c r="Q31" s="166"/>
      <c r="R31" s="74" t="s">
        <v>151</v>
      </c>
      <c r="S31" s="130" t="s">
        <v>351</v>
      </c>
      <c r="T31" s="117">
        <f>AVERAGE(100,50,100)</f>
        <v>83.333333333333329</v>
      </c>
      <c r="U31" s="12"/>
      <c r="V31" s="12"/>
      <c r="W31" s="12"/>
      <c r="X31" s="12"/>
    </row>
    <row r="32" spans="2:24" ht="73.5" customHeight="1" thickBot="1">
      <c r="B32" s="74" t="s">
        <v>11</v>
      </c>
      <c r="C32" s="165" t="s">
        <v>21</v>
      </c>
      <c r="D32" s="165"/>
      <c r="E32" s="74" t="s">
        <v>22</v>
      </c>
      <c r="F32" s="74" t="s">
        <v>10</v>
      </c>
      <c r="G32" s="74" t="s">
        <v>14</v>
      </c>
      <c r="H32" s="74" t="s">
        <v>318</v>
      </c>
      <c r="I32" s="165" t="s">
        <v>15</v>
      </c>
      <c r="J32" s="165"/>
      <c r="K32" s="165" t="s">
        <v>319</v>
      </c>
      <c r="L32" s="165"/>
      <c r="M32" s="165" t="s">
        <v>16</v>
      </c>
      <c r="N32" s="165"/>
      <c r="O32" s="75" t="s">
        <v>320</v>
      </c>
      <c r="P32" s="166" t="s">
        <v>321</v>
      </c>
      <c r="Q32" s="166"/>
      <c r="R32" s="74" t="s">
        <v>322</v>
      </c>
      <c r="S32" s="130" t="s">
        <v>383</v>
      </c>
      <c r="T32" s="116">
        <f>AVERAGE(20)</f>
        <v>20</v>
      </c>
      <c r="U32" s="12"/>
      <c r="V32" s="12"/>
      <c r="W32" s="12"/>
      <c r="X32" s="12"/>
    </row>
    <row r="33" spans="2:24" ht="65.25" customHeight="1" thickBot="1">
      <c r="B33" s="74" t="s">
        <v>11</v>
      </c>
      <c r="C33" s="165" t="s">
        <v>21</v>
      </c>
      <c r="D33" s="165"/>
      <c r="E33" s="74" t="s">
        <v>22</v>
      </c>
      <c r="F33" s="74" t="s">
        <v>10</v>
      </c>
      <c r="G33" s="74" t="s">
        <v>323</v>
      </c>
      <c r="H33" s="74" t="s">
        <v>175</v>
      </c>
      <c r="I33" s="165" t="s">
        <v>324</v>
      </c>
      <c r="J33" s="165"/>
      <c r="K33" s="165" t="s">
        <v>319</v>
      </c>
      <c r="L33" s="165"/>
      <c r="M33" s="165" t="s">
        <v>19</v>
      </c>
      <c r="N33" s="165"/>
      <c r="O33" s="75" t="s">
        <v>325</v>
      </c>
      <c r="P33" s="166" t="s">
        <v>326</v>
      </c>
      <c r="Q33" s="166"/>
      <c r="R33" s="74" t="s">
        <v>151</v>
      </c>
      <c r="S33" s="130" t="s">
        <v>351</v>
      </c>
      <c r="T33" s="117">
        <f>AVERAGE(100,50,100)</f>
        <v>83.333333333333329</v>
      </c>
      <c r="U33" s="12"/>
      <c r="V33" s="12"/>
      <c r="W33" s="12"/>
      <c r="X33" s="12"/>
    </row>
    <row r="34" spans="2:24" ht="142.5" thickBot="1">
      <c r="B34" s="74" t="s">
        <v>11</v>
      </c>
      <c r="C34" s="165" t="s">
        <v>12</v>
      </c>
      <c r="D34" s="165"/>
      <c r="E34" s="74" t="s">
        <v>13</v>
      </c>
      <c r="F34" s="74" t="s">
        <v>10</v>
      </c>
      <c r="G34" s="74" t="s">
        <v>14</v>
      </c>
      <c r="H34" s="74" t="s">
        <v>318</v>
      </c>
      <c r="I34" s="165" t="s">
        <v>15</v>
      </c>
      <c r="J34" s="165"/>
      <c r="K34" s="165" t="s">
        <v>319</v>
      </c>
      <c r="L34" s="165"/>
      <c r="M34" s="165" t="s">
        <v>16</v>
      </c>
      <c r="N34" s="165"/>
      <c r="O34" s="75" t="s">
        <v>320</v>
      </c>
      <c r="P34" s="166" t="s">
        <v>321</v>
      </c>
      <c r="Q34" s="166"/>
      <c r="R34" s="74" t="s">
        <v>322</v>
      </c>
      <c r="S34" s="130" t="s">
        <v>383</v>
      </c>
      <c r="T34" s="116">
        <f>AVERAGE(20)</f>
        <v>20</v>
      </c>
      <c r="U34" s="12"/>
      <c r="V34" s="12"/>
      <c r="W34" s="12"/>
      <c r="X34" s="12"/>
    </row>
    <row r="35" spans="2:24" ht="65.25" customHeight="1" thickBot="1">
      <c r="B35" s="74" t="s">
        <v>11</v>
      </c>
      <c r="C35" s="165" t="s">
        <v>12</v>
      </c>
      <c r="D35" s="165"/>
      <c r="E35" s="74" t="s">
        <v>13</v>
      </c>
      <c r="F35" s="74" t="s">
        <v>10</v>
      </c>
      <c r="G35" s="74" t="s">
        <v>335</v>
      </c>
      <c r="H35" s="74" t="s">
        <v>342</v>
      </c>
      <c r="I35" s="165" t="s">
        <v>324</v>
      </c>
      <c r="J35" s="165"/>
      <c r="K35" s="165" t="s">
        <v>319</v>
      </c>
      <c r="L35" s="165"/>
      <c r="M35" s="165" t="s">
        <v>19</v>
      </c>
      <c r="N35" s="165"/>
      <c r="O35" s="75" t="s">
        <v>336</v>
      </c>
      <c r="P35" s="166" t="s">
        <v>326</v>
      </c>
      <c r="Q35" s="166"/>
      <c r="R35" s="74" t="s">
        <v>20</v>
      </c>
      <c r="S35" s="130" t="s">
        <v>351</v>
      </c>
      <c r="T35" s="117">
        <f>AVERAGE(100,50,100)</f>
        <v>83.333333333333329</v>
      </c>
      <c r="U35" s="12"/>
      <c r="V35" s="12"/>
      <c r="W35" s="12"/>
      <c r="X35" s="12"/>
    </row>
    <row r="36" spans="2:24" ht="98.25" customHeight="1" thickBot="1">
      <c r="B36" s="74" t="s">
        <v>7</v>
      </c>
      <c r="C36" s="165" t="s">
        <v>8</v>
      </c>
      <c r="D36" s="165"/>
      <c r="E36" s="74" t="s">
        <v>9</v>
      </c>
      <c r="F36" s="74" t="s">
        <v>10</v>
      </c>
      <c r="G36" s="74" t="s">
        <v>14</v>
      </c>
      <c r="H36" s="74" t="s">
        <v>337</v>
      </c>
      <c r="I36" s="165" t="s">
        <v>15</v>
      </c>
      <c r="J36" s="165"/>
      <c r="K36" s="165" t="s">
        <v>319</v>
      </c>
      <c r="L36" s="165"/>
      <c r="M36" s="165" t="s">
        <v>16</v>
      </c>
      <c r="N36" s="165"/>
      <c r="O36" s="75" t="s">
        <v>320</v>
      </c>
      <c r="P36" s="166" t="s">
        <v>321</v>
      </c>
      <c r="Q36" s="166"/>
      <c r="R36" s="74" t="s">
        <v>20</v>
      </c>
      <c r="S36" s="130" t="s">
        <v>383</v>
      </c>
      <c r="T36" s="116">
        <f>AVERAGE(20)</f>
        <v>20</v>
      </c>
      <c r="U36" s="12"/>
      <c r="V36" s="12"/>
      <c r="W36" s="12"/>
      <c r="X36" s="12"/>
    </row>
    <row r="37" spans="2:24" ht="65.25" customHeight="1" thickBot="1">
      <c r="B37" s="74" t="s">
        <v>7</v>
      </c>
      <c r="C37" s="165" t="s">
        <v>8</v>
      </c>
      <c r="D37" s="165"/>
      <c r="E37" s="74" t="s">
        <v>9</v>
      </c>
      <c r="F37" s="74" t="s">
        <v>10</v>
      </c>
      <c r="G37" s="74" t="s">
        <v>323</v>
      </c>
      <c r="H37" s="74" t="s">
        <v>175</v>
      </c>
      <c r="I37" s="165" t="s">
        <v>324</v>
      </c>
      <c r="J37" s="165"/>
      <c r="K37" s="165" t="s">
        <v>319</v>
      </c>
      <c r="L37" s="165"/>
      <c r="M37" s="165" t="s">
        <v>19</v>
      </c>
      <c r="N37" s="165"/>
      <c r="O37" s="75" t="s">
        <v>325</v>
      </c>
      <c r="P37" s="166" t="s">
        <v>326</v>
      </c>
      <c r="Q37" s="166"/>
      <c r="R37" s="74" t="s">
        <v>20</v>
      </c>
      <c r="S37" s="130" t="s">
        <v>351</v>
      </c>
      <c r="T37" s="117">
        <f>AVERAGE(100,50,100)</f>
        <v>83.333333333333329</v>
      </c>
      <c r="U37" s="12"/>
      <c r="V37" s="12"/>
      <c r="W37" s="12"/>
      <c r="X37" s="12"/>
    </row>
    <row r="38" spans="2:24" ht="97.5" customHeight="1" thickBot="1">
      <c r="B38" s="74"/>
      <c r="C38" s="165"/>
      <c r="D38" s="165"/>
      <c r="E38" s="74" t="s">
        <v>156</v>
      </c>
      <c r="F38" s="74"/>
      <c r="G38" s="74" t="s">
        <v>157</v>
      </c>
      <c r="H38" s="74" t="s">
        <v>268</v>
      </c>
      <c r="I38" s="165" t="s">
        <v>154</v>
      </c>
      <c r="J38" s="165"/>
      <c r="K38" s="165" t="s">
        <v>155</v>
      </c>
      <c r="L38" s="165"/>
      <c r="M38" s="165" t="s">
        <v>162</v>
      </c>
      <c r="N38" s="165"/>
      <c r="O38" s="75">
        <v>43102</v>
      </c>
      <c r="P38" s="166">
        <v>43830</v>
      </c>
      <c r="Q38" s="166"/>
      <c r="R38" s="74" t="s">
        <v>158</v>
      </c>
      <c r="S38" s="130" t="s">
        <v>350</v>
      </c>
      <c r="T38" s="117">
        <f>AVERAGE(33.3)</f>
        <v>33.299999999999997</v>
      </c>
      <c r="U38" s="12"/>
      <c r="V38" s="12"/>
      <c r="W38" s="12"/>
      <c r="X38" s="12"/>
    </row>
    <row r="39" spans="2:24" ht="104.25" customHeight="1" thickBot="1">
      <c r="B39" s="74"/>
      <c r="C39" s="165"/>
      <c r="D39" s="165"/>
      <c r="E39" s="74" t="s">
        <v>156</v>
      </c>
      <c r="F39" s="74"/>
      <c r="G39" s="74" t="s">
        <v>159</v>
      </c>
      <c r="H39" s="74" t="s">
        <v>160</v>
      </c>
      <c r="I39" s="165" t="s">
        <v>161</v>
      </c>
      <c r="J39" s="165"/>
      <c r="K39" s="165" t="s">
        <v>172</v>
      </c>
      <c r="L39" s="165"/>
      <c r="M39" s="165" t="s">
        <v>173</v>
      </c>
      <c r="N39" s="165" t="s">
        <v>173</v>
      </c>
      <c r="O39" s="75">
        <v>43102</v>
      </c>
      <c r="P39" s="166">
        <v>43830</v>
      </c>
      <c r="Q39" s="166"/>
      <c r="R39" s="74" t="s">
        <v>338</v>
      </c>
      <c r="S39" s="130" t="s">
        <v>352</v>
      </c>
      <c r="T39" s="117">
        <f>AVERAGE(0)</f>
        <v>0</v>
      </c>
      <c r="U39" s="12"/>
      <c r="V39" s="12"/>
      <c r="W39" s="12"/>
      <c r="X39" s="12"/>
    </row>
    <row r="40" spans="2:24" s="30" customFormat="1"/>
    <row r="41" spans="2:24" s="30" customFormat="1" ht="18.75">
      <c r="S41" s="96" t="s">
        <v>377</v>
      </c>
      <c r="T41" s="95">
        <f>AVERAGE(T17,T18,T19,T20,T21,T22,T23,T24,T25,T26,T27,T28,T29,T30,T31,T32,T33,T34,T35,T36,T37,T38,T39)</f>
        <v>47.462318840579712</v>
      </c>
    </row>
    <row r="42" spans="2:24" s="30" customFormat="1"/>
    <row r="43" spans="2:24" s="30" customFormat="1"/>
    <row r="44" spans="2:24" s="30" customFormat="1"/>
    <row r="45" spans="2:24" s="30" customFormat="1">
      <c r="T45" s="30" t="s">
        <v>340</v>
      </c>
    </row>
    <row r="46" spans="2:24" s="30" customFormat="1"/>
    <row r="47" spans="2:24" s="30" customFormat="1"/>
    <row r="48" spans="2:24" s="30" customFormat="1"/>
    <row r="49" s="30" customFormat="1"/>
    <row r="50" s="30" customFormat="1"/>
    <row r="51" s="30" customFormat="1"/>
    <row r="52" s="30" customFormat="1"/>
    <row r="53" s="30" customFormat="1"/>
    <row r="54" s="30" customFormat="1"/>
    <row r="55" s="30" customFormat="1"/>
    <row r="56" s="30" customFormat="1"/>
    <row r="57" s="30" customFormat="1"/>
    <row r="58" s="30" customFormat="1"/>
    <row r="59" s="30" customFormat="1"/>
    <row r="60" s="30" customFormat="1"/>
    <row r="61" s="30" customFormat="1"/>
    <row r="62" s="30" customFormat="1"/>
    <row r="63" s="30" customFormat="1"/>
    <row r="64" s="30" customFormat="1"/>
    <row r="65" s="30" customFormat="1"/>
    <row r="66" s="30" customFormat="1"/>
    <row r="67" s="30" customFormat="1"/>
    <row r="68" s="30" customFormat="1"/>
    <row r="69" s="30" customFormat="1"/>
    <row r="70" s="30" customFormat="1"/>
    <row r="71" s="30" customFormat="1"/>
    <row r="72" s="30" customFormat="1"/>
    <row r="73" s="30" customFormat="1"/>
    <row r="74" s="30" customFormat="1"/>
    <row r="75" s="30" customFormat="1"/>
    <row r="76" s="30" customFormat="1"/>
    <row r="77" s="30" customFormat="1"/>
    <row r="78" s="30" customFormat="1"/>
    <row r="79" s="30" customFormat="1"/>
    <row r="80" s="30" customFormat="1"/>
    <row r="81" s="30" customFormat="1"/>
    <row r="82" s="30" customFormat="1"/>
    <row r="83" s="30" customFormat="1"/>
    <row r="84" s="30" customFormat="1"/>
    <row r="85" s="30" customFormat="1"/>
    <row r="86" s="30" customFormat="1"/>
    <row r="87" s="30" customFormat="1"/>
    <row r="88" s="30" customFormat="1"/>
    <row r="89" s="30" customFormat="1"/>
    <row r="90" s="30" customFormat="1"/>
    <row r="91" s="30" customFormat="1"/>
    <row r="92" s="30" customFormat="1"/>
    <row r="93" s="30" customFormat="1"/>
    <row r="94" s="30" customFormat="1"/>
    <row r="95" s="30" customFormat="1"/>
    <row r="96" s="30" customFormat="1"/>
    <row r="97" s="30" customFormat="1"/>
    <row r="98" s="30" customFormat="1"/>
    <row r="99" s="30" customFormat="1"/>
    <row r="100" s="30" customFormat="1"/>
    <row r="101" s="30" customFormat="1"/>
    <row r="102" s="30" customFormat="1"/>
    <row r="103" s="30" customFormat="1"/>
    <row r="104" s="30" customFormat="1"/>
    <row r="105" s="30" customFormat="1"/>
    <row r="106" s="30" customFormat="1"/>
    <row r="107" s="30" customFormat="1"/>
    <row r="108" s="30" customFormat="1"/>
    <row r="109" s="30" customFormat="1"/>
    <row r="110" s="30" customFormat="1"/>
    <row r="111" s="30" customFormat="1"/>
    <row r="112" s="30" customFormat="1"/>
    <row r="113" s="30" customFormat="1"/>
    <row r="114" s="30" customFormat="1"/>
    <row r="115" s="30" customFormat="1"/>
    <row r="116" s="30" customFormat="1"/>
    <row r="117" s="30" customFormat="1"/>
    <row r="118" s="30" customFormat="1"/>
    <row r="119" s="30" customFormat="1"/>
    <row r="120" s="30" customFormat="1"/>
    <row r="121" s="30" customFormat="1"/>
    <row r="122" s="30" customFormat="1"/>
    <row r="123" s="30" customFormat="1"/>
    <row r="124" s="30" customFormat="1"/>
    <row r="125" s="30" customFormat="1"/>
    <row r="126" s="30" customFormat="1"/>
    <row r="127" s="30" customFormat="1"/>
    <row r="128" s="30" customFormat="1"/>
    <row r="129" s="30" customFormat="1"/>
    <row r="130" s="30" customFormat="1"/>
    <row r="131" s="30" customFormat="1"/>
    <row r="132" s="30" customFormat="1"/>
    <row r="133" s="30" customFormat="1"/>
    <row r="134" s="30" customFormat="1"/>
    <row r="135" s="30" customFormat="1"/>
    <row r="136" s="30" customFormat="1"/>
    <row r="137" s="30" customFormat="1"/>
    <row r="138" s="30" customFormat="1"/>
    <row r="139" s="30" customFormat="1"/>
    <row r="140" s="30" customFormat="1"/>
    <row r="141" s="30" customFormat="1"/>
    <row r="142" s="30" customFormat="1"/>
    <row r="143" s="30" customFormat="1"/>
    <row r="144" s="30" customFormat="1"/>
    <row r="145" s="30" customFormat="1"/>
    <row r="146" s="30" customFormat="1"/>
    <row r="147" s="30" customFormat="1"/>
    <row r="148" s="30" customFormat="1"/>
    <row r="149" s="30" customFormat="1"/>
    <row r="150" s="30" customFormat="1"/>
    <row r="151" s="30" customFormat="1"/>
    <row r="152" s="30" customFormat="1"/>
    <row r="153" s="30" customFormat="1"/>
    <row r="154" s="30" customFormat="1"/>
    <row r="155" s="30" customFormat="1"/>
    <row r="156" s="30" customFormat="1"/>
    <row r="157" s="30" customFormat="1"/>
    <row r="158" s="30" customFormat="1"/>
    <row r="159" s="30" customFormat="1"/>
    <row r="160" s="30" customFormat="1"/>
    <row r="161" s="30" customFormat="1"/>
    <row r="162" s="30" customFormat="1"/>
    <row r="163" s="30" customFormat="1"/>
    <row r="164" s="30" customFormat="1"/>
    <row r="165" s="30" customFormat="1"/>
    <row r="166" s="30" customFormat="1"/>
    <row r="167" s="30" customFormat="1"/>
    <row r="168" s="30" customFormat="1"/>
    <row r="169" s="30" customFormat="1"/>
    <row r="170" s="30" customFormat="1"/>
    <row r="171" s="30" customFormat="1"/>
    <row r="172" s="30" customFormat="1"/>
    <row r="173" s="30" customFormat="1"/>
    <row r="174" s="30" customFormat="1"/>
    <row r="175" s="30" customFormat="1"/>
    <row r="176" s="30" customFormat="1"/>
    <row r="177" s="30" customFormat="1"/>
    <row r="178" s="30" customFormat="1"/>
    <row r="179" s="30" customFormat="1"/>
    <row r="180" s="30" customFormat="1"/>
    <row r="181" s="30" customFormat="1"/>
    <row r="182" s="30" customFormat="1"/>
    <row r="183" s="30" customFormat="1"/>
    <row r="184" s="30" customFormat="1"/>
    <row r="185" s="30" customFormat="1"/>
    <row r="186" s="30" customFormat="1"/>
    <row r="187" s="30" customFormat="1"/>
    <row r="188" s="30" customFormat="1"/>
    <row r="189" s="30" customFormat="1"/>
    <row r="190" s="30" customFormat="1"/>
    <row r="191" s="30" customFormat="1"/>
    <row r="192" s="30" customFormat="1"/>
    <row r="193" s="30" customFormat="1"/>
    <row r="194" s="30" customFormat="1"/>
    <row r="195" s="30" customFormat="1"/>
    <row r="196" s="30" customFormat="1"/>
  </sheetData>
  <mergeCells count="141">
    <mergeCell ref="B2:P2"/>
    <mergeCell ref="B3:C3"/>
    <mergeCell ref="D3:I3"/>
    <mergeCell ref="L4:M5"/>
    <mergeCell ref="N4:P5"/>
    <mergeCell ref="B5:C6"/>
    <mergeCell ref="D5:I6"/>
    <mergeCell ref="L7:M8"/>
    <mergeCell ref="N7:P8"/>
    <mergeCell ref="B8:C10"/>
    <mergeCell ref="D8:I10"/>
    <mergeCell ref="L10:P12"/>
    <mergeCell ref="B12:C13"/>
    <mergeCell ref="D12:I13"/>
    <mergeCell ref="C17:D17"/>
    <mergeCell ref="I17:J17"/>
    <mergeCell ref="K17:L17"/>
    <mergeCell ref="M17:N17"/>
    <mergeCell ref="P17:Q17"/>
    <mergeCell ref="B14:P14"/>
    <mergeCell ref="B15:F15"/>
    <mergeCell ref="G15:N15"/>
    <mergeCell ref="O15:R15"/>
    <mergeCell ref="C16:D16"/>
    <mergeCell ref="I16:J16"/>
    <mergeCell ref="K16:L16"/>
    <mergeCell ref="M16:N16"/>
    <mergeCell ref="P16:Q16"/>
    <mergeCell ref="C19:D19"/>
    <mergeCell ref="I19:J19"/>
    <mergeCell ref="K19:L19"/>
    <mergeCell ref="M19:N19"/>
    <mergeCell ref="P19:Q19"/>
    <mergeCell ref="C18:D18"/>
    <mergeCell ref="I18:J18"/>
    <mergeCell ref="K18:L18"/>
    <mergeCell ref="M18:N18"/>
    <mergeCell ref="P18:Q18"/>
    <mergeCell ref="C21:D21"/>
    <mergeCell ref="I21:J21"/>
    <mergeCell ref="K21:L21"/>
    <mergeCell ref="M21:N21"/>
    <mergeCell ref="P21:Q21"/>
    <mergeCell ref="C20:D20"/>
    <mergeCell ref="I20:J20"/>
    <mergeCell ref="K20:L20"/>
    <mergeCell ref="M20:N20"/>
    <mergeCell ref="P20:Q20"/>
    <mergeCell ref="C23:D23"/>
    <mergeCell ref="I23:J23"/>
    <mergeCell ref="K23:L23"/>
    <mergeCell ref="M23:N23"/>
    <mergeCell ref="P23:Q23"/>
    <mergeCell ref="C22:D22"/>
    <mergeCell ref="I22:J22"/>
    <mergeCell ref="K22:L22"/>
    <mergeCell ref="M22:N22"/>
    <mergeCell ref="P22:Q22"/>
    <mergeCell ref="C25:D25"/>
    <mergeCell ref="I25:J25"/>
    <mergeCell ref="K25:L25"/>
    <mergeCell ref="M25:N25"/>
    <mergeCell ref="P25:Q25"/>
    <mergeCell ref="C24:D24"/>
    <mergeCell ref="I24:J24"/>
    <mergeCell ref="K24:L24"/>
    <mergeCell ref="M24:N24"/>
    <mergeCell ref="P24:Q24"/>
    <mergeCell ref="C27:D27"/>
    <mergeCell ref="I27:J27"/>
    <mergeCell ref="K27:L27"/>
    <mergeCell ref="M27:N27"/>
    <mergeCell ref="P27:Q27"/>
    <mergeCell ref="C26:D26"/>
    <mergeCell ref="I26:J26"/>
    <mergeCell ref="K26:L26"/>
    <mergeCell ref="M26:N26"/>
    <mergeCell ref="P26:Q26"/>
    <mergeCell ref="C29:D29"/>
    <mergeCell ref="I29:J29"/>
    <mergeCell ref="K29:L29"/>
    <mergeCell ref="M29:N29"/>
    <mergeCell ref="P29:Q29"/>
    <mergeCell ref="C28:D28"/>
    <mergeCell ref="I28:J28"/>
    <mergeCell ref="K28:L28"/>
    <mergeCell ref="M28:N28"/>
    <mergeCell ref="P28:Q28"/>
    <mergeCell ref="C31:D31"/>
    <mergeCell ref="I31:J31"/>
    <mergeCell ref="K31:L31"/>
    <mergeCell ref="M31:N31"/>
    <mergeCell ref="P31:Q31"/>
    <mergeCell ref="C30:D30"/>
    <mergeCell ref="I30:J30"/>
    <mergeCell ref="K30:L30"/>
    <mergeCell ref="M30:N30"/>
    <mergeCell ref="P30:Q30"/>
    <mergeCell ref="C33:D33"/>
    <mergeCell ref="I33:J33"/>
    <mergeCell ref="K33:L33"/>
    <mergeCell ref="M33:N33"/>
    <mergeCell ref="P33:Q33"/>
    <mergeCell ref="C32:D32"/>
    <mergeCell ref="I32:J32"/>
    <mergeCell ref="K32:L32"/>
    <mergeCell ref="M32:N32"/>
    <mergeCell ref="P32:Q32"/>
    <mergeCell ref="I35:J35"/>
    <mergeCell ref="K35:L35"/>
    <mergeCell ref="M35:N35"/>
    <mergeCell ref="P35:Q35"/>
    <mergeCell ref="C34:D34"/>
    <mergeCell ref="I34:J34"/>
    <mergeCell ref="K34:L34"/>
    <mergeCell ref="M34:N34"/>
    <mergeCell ref="P34:Q34"/>
    <mergeCell ref="S15:T15"/>
    <mergeCell ref="S13:T13"/>
    <mergeCell ref="S14:T14"/>
    <mergeCell ref="C39:D39"/>
    <mergeCell ref="I39:J39"/>
    <mergeCell ref="K39:L39"/>
    <mergeCell ref="M39:N39"/>
    <mergeCell ref="P39:Q39"/>
    <mergeCell ref="C38:D38"/>
    <mergeCell ref="I38:J38"/>
    <mergeCell ref="K38:L38"/>
    <mergeCell ref="M38:N38"/>
    <mergeCell ref="P38:Q38"/>
    <mergeCell ref="C37:D37"/>
    <mergeCell ref="I37:J37"/>
    <mergeCell ref="K37:L37"/>
    <mergeCell ref="M37:N37"/>
    <mergeCell ref="P37:Q37"/>
    <mergeCell ref="C36:D36"/>
    <mergeCell ref="I36:J36"/>
    <mergeCell ref="K36:L36"/>
    <mergeCell ref="M36:N36"/>
    <mergeCell ref="P36:Q36"/>
    <mergeCell ref="C35:D35"/>
  </mergeCells>
  <pageMargins left="0.51181102362204722" right="0.51181102362204722" top="0.74803149606299213" bottom="0.74803149606299213" header="0.31496062992125984" footer="0.31496062992125984"/>
  <pageSetup paperSize="122" scale="59" fitToHeight="6"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C61"/>
  <sheetViews>
    <sheetView topLeftCell="F22" zoomScaleNormal="100" workbookViewId="0">
      <selection activeCell="H8" sqref="H8"/>
    </sheetView>
  </sheetViews>
  <sheetFormatPr baseColWidth="10" defaultRowHeight="15"/>
  <cols>
    <col min="1" max="1" width="2.7109375" style="30" customWidth="1"/>
    <col min="2" max="2" width="28.7109375" customWidth="1"/>
    <col min="3" max="3" width="7.42578125" customWidth="1"/>
    <col min="4" max="4" width="41.140625" hidden="1" customWidth="1"/>
    <col min="5" max="5" width="55.85546875" customWidth="1"/>
    <col min="6" max="6" width="34.85546875" customWidth="1"/>
    <col min="7" max="7" width="19" hidden="1" customWidth="1"/>
    <col min="8" max="8" width="49.28515625" style="12" customWidth="1"/>
    <col min="9" max="9" width="13.85546875" style="12" customWidth="1"/>
  </cols>
  <sheetData>
    <row r="1" spans="1:81" s="30" customFormat="1" ht="15.75" thickBot="1"/>
    <row r="2" spans="1:81" ht="69" customHeight="1" thickBot="1">
      <c r="A2" s="31"/>
      <c r="B2" s="179"/>
      <c r="C2" s="180"/>
      <c r="D2" s="180"/>
      <c r="E2" s="180"/>
      <c r="F2" s="180"/>
      <c r="G2" s="181"/>
      <c r="H2" s="161"/>
      <c r="I2" s="162"/>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row>
    <row r="3" spans="1:81" ht="20.25" customHeight="1" thickBot="1">
      <c r="A3" s="31"/>
      <c r="B3" s="179" t="s">
        <v>274</v>
      </c>
      <c r="C3" s="180"/>
      <c r="D3" s="180"/>
      <c r="E3" s="180"/>
      <c r="F3" s="180"/>
      <c r="G3" s="181"/>
      <c r="H3" s="163"/>
      <c r="I3" s="164"/>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row>
    <row r="4" spans="1:81" ht="19.5" thickBot="1">
      <c r="A4" s="31"/>
      <c r="B4" s="182" t="s">
        <v>64</v>
      </c>
      <c r="C4" s="183"/>
      <c r="D4" s="183"/>
      <c r="E4" s="183"/>
      <c r="F4" s="183"/>
      <c r="G4" s="184"/>
      <c r="H4" s="135" t="s">
        <v>402</v>
      </c>
      <c r="I4" s="136"/>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c r="CA4" s="30"/>
      <c r="CB4" s="30"/>
      <c r="CC4" s="30"/>
    </row>
    <row r="5" spans="1:81" ht="38.25" thickBot="1">
      <c r="A5" s="31"/>
      <c r="B5" s="49" t="s">
        <v>35</v>
      </c>
      <c r="C5" s="190" t="s">
        <v>65</v>
      </c>
      <c r="D5" s="190"/>
      <c r="E5" s="22" t="s">
        <v>37</v>
      </c>
      <c r="F5" s="21" t="s">
        <v>38</v>
      </c>
      <c r="G5" s="22" t="s">
        <v>39</v>
      </c>
      <c r="H5" s="84" t="s">
        <v>401</v>
      </c>
      <c r="I5" s="84" t="s">
        <v>400</v>
      </c>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c r="BT5" s="30"/>
      <c r="BU5" s="30"/>
      <c r="BV5" s="30"/>
      <c r="BW5" s="30"/>
      <c r="BX5" s="30"/>
      <c r="BY5" s="30"/>
      <c r="BZ5" s="30"/>
      <c r="CA5" s="30"/>
      <c r="CB5" s="30"/>
      <c r="CC5" s="30"/>
    </row>
    <row r="6" spans="1:81" s="12" customFormat="1" ht="71.25" customHeight="1" thickBot="1">
      <c r="A6" s="31"/>
      <c r="B6" s="187" t="s">
        <v>91</v>
      </c>
      <c r="C6" s="18" t="s">
        <v>40</v>
      </c>
      <c r="D6" s="41" t="s">
        <v>66</v>
      </c>
      <c r="E6" s="36" t="s">
        <v>211</v>
      </c>
      <c r="F6" s="39" t="s">
        <v>277</v>
      </c>
      <c r="G6" s="38">
        <v>43830</v>
      </c>
      <c r="H6" s="132" t="s">
        <v>407</v>
      </c>
      <c r="I6" s="87">
        <f>AVERAGE(0,0,0,0,0)</f>
        <v>0</v>
      </c>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row>
    <row r="7" spans="1:81" s="12" customFormat="1" ht="135" customHeight="1" thickBot="1">
      <c r="A7" s="31"/>
      <c r="B7" s="189"/>
      <c r="C7" s="18" t="s">
        <v>41</v>
      </c>
      <c r="D7" s="41" t="s">
        <v>67</v>
      </c>
      <c r="E7" s="39" t="s">
        <v>227</v>
      </c>
      <c r="F7" s="39" t="s">
        <v>278</v>
      </c>
      <c r="G7" s="40" t="s">
        <v>267</v>
      </c>
      <c r="H7" s="131" t="s">
        <v>408</v>
      </c>
      <c r="I7" s="92">
        <f>AVERAGE(33,0,33,33)</f>
        <v>24.75</v>
      </c>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c r="BI7" s="30"/>
      <c r="BJ7" s="30"/>
      <c r="BK7" s="30"/>
      <c r="BL7" s="30"/>
      <c r="BM7" s="30"/>
      <c r="BN7" s="30"/>
      <c r="BO7" s="30"/>
      <c r="BP7" s="30"/>
      <c r="BQ7" s="30"/>
      <c r="BR7" s="30"/>
      <c r="BS7" s="30"/>
      <c r="BT7" s="30"/>
      <c r="BU7" s="30"/>
      <c r="BV7" s="30"/>
      <c r="BW7" s="30"/>
      <c r="BX7" s="30"/>
      <c r="BY7" s="30"/>
      <c r="BZ7" s="30"/>
      <c r="CA7" s="30"/>
      <c r="CB7" s="30"/>
      <c r="CC7" s="30"/>
    </row>
    <row r="8" spans="1:81" s="12" customFormat="1" ht="75.75" customHeight="1" thickBot="1">
      <c r="A8" s="31"/>
      <c r="B8" s="197" t="s">
        <v>92</v>
      </c>
      <c r="C8" s="194" t="s">
        <v>43</v>
      </c>
      <c r="D8" s="191" t="s">
        <v>69</v>
      </c>
      <c r="E8" s="50" t="s">
        <v>212</v>
      </c>
      <c r="F8" s="39" t="s">
        <v>279</v>
      </c>
      <c r="G8" s="37" t="s">
        <v>216</v>
      </c>
      <c r="H8" s="131" t="s">
        <v>366</v>
      </c>
      <c r="I8" s="92">
        <f>AVERAGE(100,0,100,33,0)</f>
        <v>46.6</v>
      </c>
      <c r="J8" s="30"/>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c r="BI8" s="30"/>
      <c r="BJ8" s="30"/>
      <c r="BK8" s="30"/>
      <c r="BL8" s="30"/>
      <c r="BM8" s="30"/>
      <c r="BN8" s="30"/>
      <c r="BO8" s="30"/>
      <c r="BP8" s="30"/>
      <c r="BQ8" s="30"/>
      <c r="BR8" s="30"/>
      <c r="BS8" s="30"/>
      <c r="BT8" s="30"/>
      <c r="BU8" s="30"/>
      <c r="BV8" s="30"/>
      <c r="BW8" s="30"/>
      <c r="BX8" s="30"/>
      <c r="BY8" s="30"/>
      <c r="BZ8" s="30"/>
      <c r="CA8" s="30"/>
      <c r="CB8" s="30"/>
      <c r="CC8" s="30"/>
    </row>
    <row r="9" spans="1:81" s="12" customFormat="1" ht="54.75" customHeight="1" thickBot="1">
      <c r="A9" s="31"/>
      <c r="B9" s="198"/>
      <c r="C9" s="195"/>
      <c r="D9" s="192"/>
      <c r="E9" s="39" t="s">
        <v>213</v>
      </c>
      <c r="F9" s="63" t="s">
        <v>152</v>
      </c>
      <c r="G9" s="37">
        <v>43585</v>
      </c>
      <c r="H9" s="131" t="s">
        <v>367</v>
      </c>
      <c r="I9" s="92">
        <f>AVERAGE(0,96,100,0,0)</f>
        <v>39.200000000000003</v>
      </c>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c r="BI9" s="30"/>
      <c r="BJ9" s="30"/>
      <c r="BK9" s="30"/>
      <c r="BL9" s="30"/>
      <c r="BM9" s="30"/>
      <c r="BN9" s="30"/>
      <c r="BO9" s="30"/>
      <c r="BP9" s="30"/>
      <c r="BQ9" s="30"/>
      <c r="BR9" s="30"/>
      <c r="BS9" s="30"/>
      <c r="BT9" s="30"/>
      <c r="BU9" s="30"/>
      <c r="BV9" s="30"/>
      <c r="BW9" s="30"/>
      <c r="BX9" s="30"/>
      <c r="BY9" s="30"/>
      <c r="BZ9" s="30"/>
      <c r="CA9" s="30"/>
      <c r="CB9" s="30"/>
      <c r="CC9" s="30"/>
    </row>
    <row r="10" spans="1:81" s="12" customFormat="1" ht="62.25" customHeight="1" thickBot="1">
      <c r="A10" s="31"/>
      <c r="B10" s="198"/>
      <c r="C10" s="196"/>
      <c r="D10" s="193"/>
      <c r="E10" s="36" t="s">
        <v>218</v>
      </c>
      <c r="F10" s="36" t="s">
        <v>214</v>
      </c>
      <c r="G10" s="37" t="s">
        <v>215</v>
      </c>
      <c r="H10" s="131" t="s">
        <v>405</v>
      </c>
      <c r="I10" s="92">
        <f>AVERAGE(33,33)</f>
        <v>33</v>
      </c>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c r="BO10" s="30"/>
      <c r="BP10" s="30"/>
      <c r="BQ10" s="30"/>
      <c r="BR10" s="30"/>
      <c r="BS10" s="30"/>
      <c r="BT10" s="30"/>
      <c r="BU10" s="30"/>
      <c r="BV10" s="30"/>
      <c r="BW10" s="30"/>
      <c r="BX10" s="30"/>
      <c r="BY10" s="30"/>
      <c r="BZ10" s="30"/>
      <c r="CA10" s="30"/>
      <c r="CB10" s="30"/>
      <c r="CC10" s="30"/>
    </row>
    <row r="11" spans="1:81" s="12" customFormat="1" ht="98.25" customHeight="1" thickBot="1">
      <c r="A11" s="31"/>
      <c r="B11" s="198"/>
      <c r="C11" s="17" t="s">
        <v>44</v>
      </c>
      <c r="D11" s="41" t="s">
        <v>217</v>
      </c>
      <c r="E11" s="39" t="s">
        <v>281</v>
      </c>
      <c r="F11" s="39" t="s">
        <v>280</v>
      </c>
      <c r="G11" s="37">
        <v>43830</v>
      </c>
      <c r="H11" s="131" t="s">
        <v>368</v>
      </c>
      <c r="I11" s="92">
        <f>AVERAGE(25,0,0,0,0)</f>
        <v>5</v>
      </c>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row>
    <row r="12" spans="1:81" s="12" customFormat="1" ht="66" customHeight="1" thickBot="1">
      <c r="A12" s="31"/>
      <c r="B12" s="198"/>
      <c r="C12" s="17" t="s">
        <v>70</v>
      </c>
      <c r="D12" s="41" t="s">
        <v>71</v>
      </c>
      <c r="E12" s="36" t="s">
        <v>264</v>
      </c>
      <c r="F12" s="63" t="s">
        <v>152</v>
      </c>
      <c r="G12" s="37">
        <v>43830</v>
      </c>
      <c r="H12" s="131" t="s">
        <v>369</v>
      </c>
      <c r="I12" s="92">
        <f>AVERAGE(0,0,0,0,)</f>
        <v>0</v>
      </c>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0"/>
      <c r="BG12" s="30"/>
      <c r="BH12" s="30"/>
      <c r="BI12" s="30"/>
      <c r="BJ12" s="30"/>
      <c r="BK12" s="30"/>
      <c r="BL12" s="30"/>
      <c r="BM12" s="30"/>
      <c r="BN12" s="30"/>
      <c r="BO12" s="30"/>
      <c r="BP12" s="30"/>
      <c r="BQ12" s="30"/>
      <c r="BR12" s="30"/>
      <c r="BS12" s="30"/>
      <c r="BT12" s="30"/>
      <c r="BU12" s="30"/>
      <c r="BV12" s="30"/>
      <c r="BW12" s="30"/>
      <c r="BX12" s="30"/>
      <c r="BY12" s="30"/>
      <c r="BZ12" s="30"/>
      <c r="CA12" s="30"/>
      <c r="CB12" s="30"/>
      <c r="CC12" s="30"/>
    </row>
    <row r="13" spans="1:81" s="12" customFormat="1" ht="134.25" customHeight="1" thickBot="1">
      <c r="A13" s="31"/>
      <c r="B13" s="198"/>
      <c r="C13" s="17" t="s">
        <v>72</v>
      </c>
      <c r="D13" s="41" t="s">
        <v>219</v>
      </c>
      <c r="E13" s="36" t="s">
        <v>220</v>
      </c>
      <c r="F13" s="39" t="s">
        <v>289</v>
      </c>
      <c r="G13" s="37">
        <v>43830</v>
      </c>
      <c r="H13" s="132" t="s">
        <v>370</v>
      </c>
      <c r="I13" s="92">
        <f>AVERAGE(25,0,0,0)</f>
        <v>6.25</v>
      </c>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0"/>
      <c r="BQ13" s="30"/>
      <c r="BR13" s="30"/>
      <c r="BS13" s="30"/>
      <c r="BT13" s="30"/>
      <c r="BU13" s="30"/>
      <c r="BV13" s="30"/>
      <c r="BW13" s="30"/>
      <c r="BX13" s="30"/>
      <c r="BY13" s="30"/>
      <c r="BZ13" s="30"/>
      <c r="CA13" s="30"/>
      <c r="CB13" s="30"/>
      <c r="CC13" s="30"/>
    </row>
    <row r="14" spans="1:81" s="12" customFormat="1" ht="118.5" customHeight="1" thickBot="1">
      <c r="A14" s="31"/>
      <c r="B14" s="198"/>
      <c r="C14" s="17" t="s">
        <v>73</v>
      </c>
      <c r="D14" s="41" t="s">
        <v>74</v>
      </c>
      <c r="E14" s="36" t="s">
        <v>271</v>
      </c>
      <c r="F14" s="36" t="s">
        <v>269</v>
      </c>
      <c r="G14" s="37">
        <v>43830</v>
      </c>
      <c r="H14" s="132" t="s">
        <v>409</v>
      </c>
      <c r="I14" s="92">
        <f>AVERAGE(25,0)</f>
        <v>12.5</v>
      </c>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c r="BP14" s="30"/>
      <c r="BQ14" s="30"/>
      <c r="BR14" s="30"/>
      <c r="BS14" s="30"/>
      <c r="BT14" s="30"/>
      <c r="BU14" s="30"/>
      <c r="BV14" s="30"/>
      <c r="BW14" s="30"/>
      <c r="BX14" s="30"/>
      <c r="BY14" s="30"/>
      <c r="BZ14" s="30"/>
      <c r="CA14" s="30"/>
      <c r="CB14" s="30"/>
      <c r="CC14" s="30"/>
    </row>
    <row r="15" spans="1:81" s="12" customFormat="1" ht="116.25" customHeight="1" thickBot="1">
      <c r="A15" s="31"/>
      <c r="B15" s="198"/>
      <c r="C15" s="17" t="s">
        <v>75</v>
      </c>
      <c r="D15" s="41" t="s">
        <v>226</v>
      </c>
      <c r="E15" s="36" t="s">
        <v>228</v>
      </c>
      <c r="F15" s="36" t="s">
        <v>229</v>
      </c>
      <c r="G15" s="52" t="s">
        <v>266</v>
      </c>
      <c r="H15" s="132" t="s">
        <v>354</v>
      </c>
      <c r="I15" s="92">
        <f>AVERAGE(33,0)</f>
        <v>16.5</v>
      </c>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0"/>
      <c r="BK15" s="30"/>
      <c r="BL15" s="30"/>
      <c r="BM15" s="30"/>
      <c r="BN15" s="30"/>
      <c r="BO15" s="30"/>
      <c r="BP15" s="30"/>
      <c r="BQ15" s="30"/>
      <c r="BR15" s="30"/>
      <c r="BS15" s="30"/>
      <c r="BT15" s="30"/>
      <c r="BU15" s="30"/>
      <c r="BV15" s="30"/>
      <c r="BW15" s="30"/>
      <c r="BX15" s="30"/>
      <c r="BY15" s="30"/>
      <c r="BZ15" s="30"/>
      <c r="CA15" s="30"/>
      <c r="CB15" s="30"/>
      <c r="CC15" s="30"/>
    </row>
    <row r="16" spans="1:81" s="12" customFormat="1" ht="61.5" customHeight="1" thickBot="1">
      <c r="A16" s="31"/>
      <c r="B16" s="198"/>
      <c r="C16" s="194" t="s">
        <v>76</v>
      </c>
      <c r="D16" s="191" t="s">
        <v>153</v>
      </c>
      <c r="E16" s="36" t="s">
        <v>262</v>
      </c>
      <c r="F16" s="39" t="s">
        <v>282</v>
      </c>
      <c r="G16" s="40" t="s">
        <v>223</v>
      </c>
      <c r="H16" s="131" t="s">
        <v>371</v>
      </c>
      <c r="I16" s="92">
        <f>AVERAGE(100,50,100,100,33,33,50)</f>
        <v>66.571428571428569</v>
      </c>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row>
    <row r="17" spans="1:81" s="12" customFormat="1" ht="409.6" thickBot="1">
      <c r="A17" s="31"/>
      <c r="B17" s="198"/>
      <c r="C17" s="196"/>
      <c r="D17" s="193"/>
      <c r="E17" s="36" t="s">
        <v>221</v>
      </c>
      <c r="F17" s="63" t="s">
        <v>222</v>
      </c>
      <c r="G17" s="40" t="s">
        <v>224</v>
      </c>
      <c r="H17" s="131" t="s">
        <v>406</v>
      </c>
      <c r="I17" s="92">
        <f>AVERAGE(33,100,100,33,33,33)</f>
        <v>55.333333333333336</v>
      </c>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c r="BC17" s="30"/>
      <c r="BD17" s="30"/>
      <c r="BE17" s="30"/>
      <c r="BF17" s="30"/>
      <c r="BG17" s="30"/>
      <c r="BH17" s="30"/>
      <c r="BI17" s="30"/>
      <c r="BJ17" s="30"/>
      <c r="BK17" s="30"/>
      <c r="BL17" s="30"/>
      <c r="BM17" s="30"/>
      <c r="BN17" s="30"/>
      <c r="BO17" s="30"/>
      <c r="BP17" s="30"/>
      <c r="BQ17" s="30"/>
      <c r="BR17" s="30"/>
      <c r="BS17" s="30"/>
      <c r="BT17" s="30"/>
      <c r="BU17" s="30"/>
      <c r="BV17" s="30"/>
      <c r="BW17" s="30"/>
      <c r="BX17" s="30"/>
      <c r="BY17" s="30"/>
      <c r="BZ17" s="30"/>
      <c r="CA17" s="30"/>
      <c r="CB17" s="30"/>
      <c r="CC17" s="30"/>
    </row>
    <row r="18" spans="1:81" s="12" customFormat="1" ht="101.25" customHeight="1" thickBot="1">
      <c r="A18" s="31"/>
      <c r="B18" s="199"/>
      <c r="C18" s="17" t="s">
        <v>77</v>
      </c>
      <c r="D18" s="41" t="s">
        <v>163</v>
      </c>
      <c r="E18" s="39" t="s">
        <v>230</v>
      </c>
      <c r="F18" s="39" t="s">
        <v>78</v>
      </c>
      <c r="G18" s="53" t="s">
        <v>225</v>
      </c>
      <c r="H18" s="131" t="s">
        <v>355</v>
      </c>
      <c r="I18" s="92">
        <f>AVERAGE(33)</f>
        <v>33</v>
      </c>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c r="BV18" s="30"/>
      <c r="BW18" s="30"/>
      <c r="BX18" s="30"/>
      <c r="BY18" s="30"/>
      <c r="BZ18" s="30"/>
      <c r="CA18" s="30"/>
      <c r="CB18" s="30"/>
      <c r="CC18" s="30"/>
    </row>
    <row r="19" spans="1:81" s="12" customFormat="1" ht="112.5" customHeight="1" thickBot="1">
      <c r="A19" s="31"/>
      <c r="B19" s="185" t="s">
        <v>93</v>
      </c>
      <c r="C19" s="17" t="s">
        <v>45</v>
      </c>
      <c r="D19" s="41" t="s">
        <v>79</v>
      </c>
      <c r="E19" s="36" t="s">
        <v>263</v>
      </c>
      <c r="F19" s="39" t="s">
        <v>283</v>
      </c>
      <c r="G19" s="38">
        <v>43830</v>
      </c>
      <c r="H19" s="131" t="s">
        <v>372</v>
      </c>
      <c r="I19" s="87">
        <f>AVERAGE(33,33,0,0,0,0)</f>
        <v>11</v>
      </c>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c r="BO19" s="30"/>
      <c r="BP19" s="30"/>
      <c r="BQ19" s="30"/>
      <c r="BR19" s="30"/>
      <c r="BS19" s="30"/>
      <c r="BT19" s="30"/>
      <c r="BU19" s="30"/>
      <c r="BV19" s="30"/>
      <c r="BW19" s="30"/>
      <c r="BX19" s="30"/>
      <c r="BY19" s="30"/>
      <c r="BZ19" s="30"/>
      <c r="CA19" s="30"/>
      <c r="CB19" s="30"/>
      <c r="CC19" s="30"/>
    </row>
    <row r="20" spans="1:81" s="12" customFormat="1" ht="76.5" customHeight="1" thickBot="1">
      <c r="A20" s="31"/>
      <c r="B20" s="186"/>
      <c r="C20" s="17" t="s">
        <v>46</v>
      </c>
      <c r="D20" s="41" t="s">
        <v>80</v>
      </c>
      <c r="E20" s="36" t="s">
        <v>164</v>
      </c>
      <c r="F20" s="39" t="s">
        <v>284</v>
      </c>
      <c r="G20" s="38">
        <v>43830</v>
      </c>
      <c r="H20" s="131" t="s">
        <v>361</v>
      </c>
      <c r="I20" s="92">
        <f>AVERAGE(33,33.3,33.3,25,0,0)</f>
        <v>20.766666666666666</v>
      </c>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c r="BO20" s="30"/>
      <c r="BP20" s="30"/>
      <c r="BQ20" s="30"/>
      <c r="BR20" s="30"/>
      <c r="BS20" s="30"/>
      <c r="BT20" s="30"/>
      <c r="BU20" s="30"/>
      <c r="BV20" s="30"/>
      <c r="BW20" s="30"/>
      <c r="BX20" s="30"/>
      <c r="BY20" s="30"/>
      <c r="BZ20" s="30"/>
      <c r="CA20" s="30"/>
      <c r="CB20" s="30"/>
      <c r="CC20" s="30"/>
    </row>
    <row r="21" spans="1:81" s="12" customFormat="1" ht="85.5" customHeight="1" thickBot="1">
      <c r="A21" s="31"/>
      <c r="B21" s="187" t="s">
        <v>171</v>
      </c>
      <c r="C21" s="18" t="s">
        <v>48</v>
      </c>
      <c r="D21" s="41" t="s">
        <v>81</v>
      </c>
      <c r="E21" s="36" t="s">
        <v>82</v>
      </c>
      <c r="F21" s="119" t="s">
        <v>83</v>
      </c>
      <c r="G21" s="120" t="s">
        <v>231</v>
      </c>
      <c r="H21" s="131" t="s">
        <v>380</v>
      </c>
      <c r="I21" s="92">
        <f>AVERAGE(33)</f>
        <v>33</v>
      </c>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c r="BC21" s="30"/>
      <c r="BD21" s="30"/>
      <c r="BE21" s="30"/>
      <c r="BF21" s="30"/>
      <c r="BG21" s="30"/>
      <c r="BH21" s="30"/>
      <c r="BI21" s="30"/>
      <c r="BJ21" s="30"/>
      <c r="BK21" s="30"/>
      <c r="BL21" s="30"/>
      <c r="BM21" s="30"/>
      <c r="BN21" s="30"/>
      <c r="BO21" s="30"/>
      <c r="BP21" s="30"/>
      <c r="BQ21" s="30"/>
      <c r="BR21" s="30"/>
      <c r="BS21" s="30"/>
      <c r="BT21" s="30"/>
      <c r="BU21" s="30"/>
      <c r="BV21" s="30"/>
      <c r="BW21" s="30"/>
      <c r="BX21" s="30"/>
      <c r="BY21" s="30"/>
      <c r="BZ21" s="30"/>
      <c r="CA21" s="30"/>
      <c r="CB21" s="30"/>
      <c r="CC21" s="30"/>
    </row>
    <row r="22" spans="1:81" s="12" customFormat="1" ht="51.75" customHeight="1" thickBot="1">
      <c r="A22" s="31"/>
      <c r="B22" s="188"/>
      <c r="C22" s="18" t="s">
        <v>51</v>
      </c>
      <c r="D22" s="41" t="s">
        <v>165</v>
      </c>
      <c r="E22" s="36" t="s">
        <v>86</v>
      </c>
      <c r="F22" s="39" t="s">
        <v>285</v>
      </c>
      <c r="G22" s="38">
        <v>43465</v>
      </c>
      <c r="H22" s="131" t="s">
        <v>373</v>
      </c>
      <c r="I22" s="87">
        <f>AVERAGE(33,33,33,33,33,0,10)</f>
        <v>25</v>
      </c>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c r="BL22" s="30"/>
      <c r="BM22" s="30"/>
      <c r="BN22" s="30"/>
      <c r="BO22" s="30"/>
      <c r="BP22" s="30"/>
      <c r="BQ22" s="30"/>
      <c r="BR22" s="30"/>
      <c r="BS22" s="30"/>
      <c r="BT22" s="30"/>
      <c r="BU22" s="30"/>
      <c r="BV22" s="30"/>
      <c r="BW22" s="30"/>
      <c r="BX22" s="30"/>
      <c r="BY22" s="30"/>
      <c r="BZ22" s="30"/>
      <c r="CA22" s="30"/>
      <c r="CB22" s="30"/>
      <c r="CC22" s="30"/>
    </row>
    <row r="23" spans="1:81" s="12" customFormat="1" ht="215.25" thickBot="1">
      <c r="A23" s="31"/>
      <c r="B23" s="188"/>
      <c r="C23" s="18" t="s">
        <v>84</v>
      </c>
      <c r="D23" s="42" t="s">
        <v>232</v>
      </c>
      <c r="E23" s="39" t="s">
        <v>286</v>
      </c>
      <c r="F23" s="39" t="s">
        <v>287</v>
      </c>
      <c r="G23" s="53" t="s">
        <v>233</v>
      </c>
      <c r="H23" s="131" t="s">
        <v>374</v>
      </c>
      <c r="I23" s="92">
        <f>AVERAGE(33,0,0,0,0,0,0)</f>
        <v>4.7142857142857144</v>
      </c>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0"/>
      <c r="BF23" s="30"/>
      <c r="BG23" s="30"/>
      <c r="BH23" s="30"/>
      <c r="BI23" s="30"/>
      <c r="BJ23" s="30"/>
      <c r="BK23" s="30"/>
      <c r="BL23" s="30"/>
      <c r="BM23" s="30"/>
      <c r="BN23" s="30"/>
      <c r="BO23" s="30"/>
      <c r="BP23" s="30"/>
      <c r="BQ23" s="30"/>
      <c r="BR23" s="30"/>
      <c r="BS23" s="30"/>
      <c r="BT23" s="30"/>
      <c r="BU23" s="30"/>
      <c r="BV23" s="30"/>
      <c r="BW23" s="30"/>
      <c r="BX23" s="30"/>
      <c r="BY23" s="30"/>
      <c r="BZ23" s="30"/>
      <c r="CA23" s="30"/>
      <c r="CB23" s="30"/>
      <c r="CC23" s="30"/>
    </row>
    <row r="24" spans="1:81" s="12" customFormat="1" ht="75.75" customHeight="1" thickBot="1">
      <c r="A24" s="31"/>
      <c r="B24" s="189"/>
      <c r="C24" s="18" t="s">
        <v>85</v>
      </c>
      <c r="D24" s="41" t="s">
        <v>89</v>
      </c>
      <c r="E24" s="39" t="s">
        <v>234</v>
      </c>
      <c r="F24" s="39" t="s">
        <v>235</v>
      </c>
      <c r="G24" s="37">
        <v>43829</v>
      </c>
      <c r="H24" s="132" t="s">
        <v>358</v>
      </c>
      <c r="I24" s="92">
        <f>AVERAGE(0,0)</f>
        <v>0</v>
      </c>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c r="BK24" s="30"/>
      <c r="BL24" s="30"/>
      <c r="BM24" s="30"/>
      <c r="BN24" s="30"/>
      <c r="BO24" s="30"/>
      <c r="BP24" s="30"/>
      <c r="BQ24" s="30"/>
      <c r="BR24" s="30"/>
      <c r="BS24" s="30"/>
      <c r="BT24" s="30"/>
      <c r="BU24" s="30"/>
      <c r="BV24" s="30"/>
      <c r="BW24" s="30"/>
      <c r="BX24" s="30"/>
      <c r="BY24" s="30"/>
      <c r="BZ24" s="30"/>
      <c r="CA24" s="30"/>
      <c r="CB24" s="30"/>
      <c r="CC24" s="30"/>
    </row>
    <row r="25" spans="1:81" s="30" customFormat="1" ht="66.75" customHeight="1" thickBot="1">
      <c r="A25" s="31"/>
      <c r="B25" s="54" t="s">
        <v>236</v>
      </c>
      <c r="C25" s="18" t="s">
        <v>90</v>
      </c>
      <c r="D25" s="41" t="s">
        <v>186</v>
      </c>
      <c r="E25" s="39" t="s">
        <v>187</v>
      </c>
      <c r="F25" s="39" t="s">
        <v>288</v>
      </c>
      <c r="G25" s="37">
        <v>43830</v>
      </c>
      <c r="H25" s="131" t="s">
        <v>410</v>
      </c>
      <c r="I25" s="92">
        <f>AVERAGE(0,0,0,0,0,0)</f>
        <v>0</v>
      </c>
    </row>
    <row r="26" spans="1:81" s="30" customFormat="1" ht="15" customHeight="1">
      <c r="D26" s="32"/>
      <c r="G26" s="32"/>
    </row>
    <row r="27" spans="1:81" s="30" customFormat="1" ht="15" customHeight="1">
      <c r="D27" s="33"/>
      <c r="G27" s="33"/>
    </row>
    <row r="28" spans="1:81" s="30" customFormat="1" ht="15" customHeight="1">
      <c r="H28" s="96" t="s">
        <v>377</v>
      </c>
      <c r="I28" s="95">
        <f>AVERAGE(I7,I8,I9,I10,I11,I13,I14,I15,I16,I17,I18,I19,I20,I21,I22,I23)</f>
        <v>27.074107142857141</v>
      </c>
    </row>
    <row r="29" spans="1:81" s="30" customFormat="1" ht="15.75" customHeight="1"/>
    <row r="30" spans="1:81" s="30" customFormat="1" ht="15.75" customHeight="1"/>
    <row r="31" spans="1:81" s="30" customFormat="1"/>
    <row r="32" spans="1:81" s="30" customFormat="1"/>
    <row r="33" s="30" customFormat="1"/>
    <row r="34" s="30" customFormat="1"/>
    <row r="35" s="30" customFormat="1"/>
    <row r="36" s="30" customFormat="1"/>
    <row r="37" s="30" customFormat="1"/>
    <row r="38" s="30" customFormat="1"/>
    <row r="39" s="30" customFormat="1"/>
    <row r="40" s="30" customFormat="1"/>
    <row r="41" s="30" customFormat="1"/>
    <row r="42" s="30" customFormat="1"/>
    <row r="43" s="30" customFormat="1"/>
    <row r="44" s="30" customFormat="1"/>
    <row r="45" s="30" customFormat="1"/>
    <row r="46" s="30" customFormat="1"/>
    <row r="47" s="30" customFormat="1"/>
    <row r="48" s="30" customFormat="1"/>
    <row r="49" spans="1:1" s="30" customFormat="1"/>
    <row r="50" spans="1:1" s="30" customFormat="1"/>
    <row r="51" spans="1:1" s="30" customFormat="1"/>
    <row r="52" spans="1:1" s="30" customFormat="1"/>
    <row r="53" spans="1:1" s="30" customFormat="1"/>
    <row r="54" spans="1:1" s="30" customFormat="1"/>
    <row r="55" spans="1:1" s="30" customFormat="1"/>
    <row r="56" spans="1:1" s="30" customFormat="1"/>
    <row r="57" spans="1:1" s="30" customFormat="1"/>
    <row r="58" spans="1:1" s="12" customFormat="1">
      <c r="A58" s="30"/>
    </row>
    <row r="59" spans="1:1" s="12" customFormat="1">
      <c r="A59" s="30"/>
    </row>
    <row r="60" spans="1:1" s="12" customFormat="1">
      <c r="A60" s="30"/>
    </row>
    <row r="61" spans="1:1" s="12" customFormat="1">
      <c r="A61" s="30"/>
    </row>
  </sheetData>
  <mergeCells count="15">
    <mergeCell ref="B19:B20"/>
    <mergeCell ref="B21:B24"/>
    <mergeCell ref="C5:D5"/>
    <mergeCell ref="D8:D10"/>
    <mergeCell ref="C8:C10"/>
    <mergeCell ref="B6:B7"/>
    <mergeCell ref="B8:B18"/>
    <mergeCell ref="C16:C17"/>
    <mergeCell ref="D16:D17"/>
    <mergeCell ref="H2:I2"/>
    <mergeCell ref="H3:I3"/>
    <mergeCell ref="H4:I4"/>
    <mergeCell ref="B2:G2"/>
    <mergeCell ref="B4:G4"/>
    <mergeCell ref="B3:G3"/>
  </mergeCells>
  <pageMargins left="0.70866141732283472" right="0.70866141732283472" top="0.55118110236220474" bottom="0.55118110236220474" header="0.31496062992125984" footer="0.31496062992125984"/>
  <pageSetup paperSize="122" scale="8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6"/>
  <sheetViews>
    <sheetView view="pageBreakPreview" topLeftCell="F14" zoomScaleNormal="85" zoomScaleSheetLayoutView="100" workbookViewId="0">
      <selection activeCell="H22" sqref="H22"/>
    </sheetView>
  </sheetViews>
  <sheetFormatPr baseColWidth="10" defaultColWidth="11.42578125" defaultRowHeight="11.25"/>
  <cols>
    <col min="1" max="1" width="3.140625" style="35" customWidth="1"/>
    <col min="2" max="2" width="34.140625" style="9" customWidth="1"/>
    <col min="3" max="3" width="10.28515625" style="9" customWidth="1"/>
    <col min="4" max="4" width="49.42578125" style="9" customWidth="1"/>
    <col min="5" max="5" width="52" style="9" customWidth="1"/>
    <col min="6" max="6" width="36.7109375" style="9" customWidth="1"/>
    <col min="7" max="7" width="15.28515625" style="9" customWidth="1"/>
    <col min="8" max="8" width="50.85546875" style="29" customWidth="1"/>
    <col min="9" max="9" width="14.140625" style="35" customWidth="1"/>
    <col min="10" max="10" width="11" style="35" customWidth="1"/>
    <col min="11" max="11" width="16.7109375" style="35" customWidth="1"/>
    <col min="12" max="16" width="11.42578125" style="35"/>
    <col min="17" max="21" width="11.42578125" style="29"/>
    <col min="22" max="16384" width="11.42578125" style="9"/>
  </cols>
  <sheetData>
    <row r="1" spans="2:20" ht="12.75" hidden="1">
      <c r="B1" s="205"/>
      <c r="C1" s="206"/>
      <c r="D1" s="206"/>
      <c r="E1" s="206"/>
      <c r="F1" s="206"/>
      <c r="G1" s="206"/>
    </row>
    <row r="2" spans="2:20" s="35" customFormat="1" ht="13.5" thickBot="1">
      <c r="B2" s="34"/>
      <c r="C2" s="34"/>
      <c r="D2" s="34"/>
      <c r="E2" s="34"/>
      <c r="F2" s="34"/>
      <c r="G2" s="34"/>
      <c r="H2" s="29"/>
    </row>
    <row r="3" spans="2:20" ht="85.5" customHeight="1" thickBot="1">
      <c r="B3" s="125" t="s">
        <v>275</v>
      </c>
      <c r="C3" s="126"/>
      <c r="D3" s="126"/>
      <c r="E3" s="126"/>
      <c r="F3" s="126"/>
      <c r="G3" s="127"/>
      <c r="H3" s="161"/>
      <c r="I3" s="162"/>
      <c r="Q3" s="35"/>
      <c r="R3" s="35"/>
      <c r="S3" s="35"/>
      <c r="T3" s="35"/>
    </row>
    <row r="4" spans="2:20" ht="19.5" customHeight="1" thickBot="1">
      <c r="B4" s="213" t="s">
        <v>274</v>
      </c>
      <c r="C4" s="214"/>
      <c r="D4" s="214"/>
      <c r="E4" s="214"/>
      <c r="F4" s="214"/>
      <c r="G4" s="215"/>
      <c r="H4" s="163"/>
      <c r="I4" s="164"/>
      <c r="Q4" s="35"/>
      <c r="R4" s="35"/>
      <c r="S4" s="35"/>
      <c r="T4" s="35"/>
    </row>
    <row r="5" spans="2:20" ht="18.75" thickBot="1">
      <c r="B5" s="208" t="s">
        <v>127</v>
      </c>
      <c r="C5" s="209"/>
      <c r="D5" s="209"/>
      <c r="E5" s="209"/>
      <c r="F5" s="209"/>
      <c r="G5" s="210"/>
      <c r="H5" s="135" t="s">
        <v>402</v>
      </c>
      <c r="I5" s="136"/>
      <c r="Q5" s="35"/>
      <c r="R5" s="35"/>
      <c r="S5" s="35"/>
      <c r="T5" s="35"/>
    </row>
    <row r="6" spans="2:20" ht="32.25" customHeight="1" thickBot="1">
      <c r="B6" s="23" t="s">
        <v>128</v>
      </c>
      <c r="C6" s="207" t="s">
        <v>65</v>
      </c>
      <c r="D6" s="207"/>
      <c r="E6" s="24" t="s">
        <v>37</v>
      </c>
      <c r="F6" s="23" t="s">
        <v>38</v>
      </c>
      <c r="G6" s="82" t="s">
        <v>39</v>
      </c>
      <c r="H6" s="84" t="s">
        <v>401</v>
      </c>
      <c r="I6" s="84" t="s">
        <v>400</v>
      </c>
    </row>
    <row r="7" spans="2:20" ht="409.6" thickBot="1">
      <c r="B7" s="200" t="s">
        <v>245</v>
      </c>
      <c r="C7" s="2" t="s">
        <v>40</v>
      </c>
      <c r="D7" s="5" t="s">
        <v>260</v>
      </c>
      <c r="E7" s="4" t="s">
        <v>343</v>
      </c>
      <c r="F7" s="64" t="s">
        <v>290</v>
      </c>
      <c r="G7" s="43">
        <v>43829</v>
      </c>
      <c r="H7" s="134" t="s">
        <v>411</v>
      </c>
      <c r="I7" s="93">
        <f>AVERAGE(33,10,33.3,33,0)</f>
        <v>21.86</v>
      </c>
    </row>
    <row r="8" spans="2:20" ht="57" customHeight="1" thickBot="1">
      <c r="B8" s="211"/>
      <c r="C8" s="2" t="s">
        <v>41</v>
      </c>
      <c r="D8" s="5" t="s">
        <v>129</v>
      </c>
      <c r="E8" s="5" t="s">
        <v>130</v>
      </c>
      <c r="F8" s="4" t="s">
        <v>131</v>
      </c>
      <c r="G8" s="43">
        <v>43829</v>
      </c>
      <c r="H8" s="101"/>
      <c r="I8" s="88">
        <f t="shared" ref="I8:I20" si="0">AVERAGE(0)</f>
        <v>0</v>
      </c>
    </row>
    <row r="9" spans="2:20" ht="78.75" customHeight="1" thickBot="1">
      <c r="B9" s="212"/>
      <c r="C9" s="2" t="s">
        <v>42</v>
      </c>
      <c r="D9" s="112" t="s">
        <v>240</v>
      </c>
      <c r="E9" s="112" t="s">
        <v>183</v>
      </c>
      <c r="F9" s="113" t="s">
        <v>241</v>
      </c>
      <c r="G9" s="114">
        <v>43646</v>
      </c>
      <c r="H9" s="101" t="s">
        <v>381</v>
      </c>
      <c r="I9" s="88">
        <f t="shared" si="0"/>
        <v>0</v>
      </c>
    </row>
    <row r="10" spans="2:20" ht="69" customHeight="1" thickBot="1">
      <c r="B10" s="200" t="s">
        <v>243</v>
      </c>
      <c r="C10" s="2" t="s">
        <v>43</v>
      </c>
      <c r="D10" s="112" t="s">
        <v>182</v>
      </c>
      <c r="E10" s="112" t="s">
        <v>184</v>
      </c>
      <c r="F10" s="113" t="s">
        <v>185</v>
      </c>
      <c r="G10" s="114">
        <v>43830</v>
      </c>
      <c r="H10" s="101" t="s">
        <v>344</v>
      </c>
      <c r="I10" s="88">
        <f t="shared" si="0"/>
        <v>0</v>
      </c>
    </row>
    <row r="11" spans="2:20" ht="82.5" customHeight="1" thickBot="1">
      <c r="B11" s="211"/>
      <c r="C11" s="2" t="s">
        <v>44</v>
      </c>
      <c r="D11" s="112" t="s">
        <v>246</v>
      </c>
      <c r="E11" s="115" t="s">
        <v>247</v>
      </c>
      <c r="F11" s="115" t="s">
        <v>248</v>
      </c>
      <c r="G11" s="114">
        <v>43830</v>
      </c>
      <c r="H11" s="101" t="s">
        <v>382</v>
      </c>
      <c r="I11" s="88">
        <f t="shared" si="0"/>
        <v>0</v>
      </c>
    </row>
    <row r="12" spans="2:20" ht="132.75" thickBot="1">
      <c r="B12" s="211"/>
      <c r="C12" s="2" t="s">
        <v>70</v>
      </c>
      <c r="D12" s="5" t="s">
        <v>146</v>
      </c>
      <c r="E12" s="64" t="s">
        <v>291</v>
      </c>
      <c r="F12" s="4" t="s">
        <v>270</v>
      </c>
      <c r="G12" s="43">
        <v>43829</v>
      </c>
      <c r="H12" s="133" t="s">
        <v>375</v>
      </c>
      <c r="I12" s="93">
        <f>AVERAGE(33.3,0)</f>
        <v>16.649999999999999</v>
      </c>
    </row>
    <row r="13" spans="2:20" ht="61.5" customHeight="1" thickBot="1">
      <c r="B13" s="211"/>
      <c r="C13" s="2" t="s">
        <v>72</v>
      </c>
      <c r="D13" s="5" t="s">
        <v>132</v>
      </c>
      <c r="E13" s="4" t="s">
        <v>147</v>
      </c>
      <c r="F13" s="4" t="s">
        <v>144</v>
      </c>
      <c r="G13" s="43">
        <v>43829</v>
      </c>
      <c r="H13" s="133" t="s">
        <v>345</v>
      </c>
      <c r="I13" s="88">
        <f>AVERAGE(50)</f>
        <v>50</v>
      </c>
    </row>
    <row r="14" spans="2:20" ht="68.25" customHeight="1" thickBot="1">
      <c r="B14" s="212"/>
      <c r="C14" s="2" t="s">
        <v>73</v>
      </c>
      <c r="D14" s="5" t="s">
        <v>148</v>
      </c>
      <c r="E14" s="64" t="s">
        <v>292</v>
      </c>
      <c r="F14" s="5" t="s">
        <v>145</v>
      </c>
      <c r="G14" s="43">
        <v>43829</v>
      </c>
      <c r="H14" s="133" t="s">
        <v>360</v>
      </c>
      <c r="I14" s="88">
        <f>AVERAGE(33)</f>
        <v>33</v>
      </c>
    </row>
    <row r="15" spans="2:20" ht="48" customHeight="1" thickBot="1">
      <c r="B15" s="200" t="s">
        <v>242</v>
      </c>
      <c r="C15" s="2" t="s">
        <v>45</v>
      </c>
      <c r="D15" s="5" t="s">
        <v>149</v>
      </c>
      <c r="E15" s="4" t="s">
        <v>134</v>
      </c>
      <c r="F15" s="5" t="s">
        <v>133</v>
      </c>
      <c r="G15" s="43">
        <v>43829</v>
      </c>
      <c r="H15" s="133" t="s">
        <v>346</v>
      </c>
      <c r="I15" s="93">
        <f>AVERAGE(33.3)</f>
        <v>33.299999999999997</v>
      </c>
    </row>
    <row r="16" spans="2:20" ht="53.25" customHeight="1" thickBot="1">
      <c r="B16" s="201"/>
      <c r="C16" s="2" t="s">
        <v>46</v>
      </c>
      <c r="D16" s="5" t="s">
        <v>135</v>
      </c>
      <c r="E16" s="4" t="s">
        <v>177</v>
      </c>
      <c r="F16" s="5" t="s">
        <v>136</v>
      </c>
      <c r="G16" s="43">
        <v>43829</v>
      </c>
      <c r="H16" s="133" t="s">
        <v>347</v>
      </c>
      <c r="I16" s="93">
        <f>AVERAGE(33.3)</f>
        <v>33.299999999999997</v>
      </c>
    </row>
    <row r="17" spans="2:9" ht="69.75" customHeight="1" thickBot="1">
      <c r="B17" s="201"/>
      <c r="C17" s="2" t="s">
        <v>110</v>
      </c>
      <c r="D17" s="5" t="s">
        <v>176</v>
      </c>
      <c r="E17" s="58" t="s">
        <v>137</v>
      </c>
      <c r="F17" s="5" t="s">
        <v>136</v>
      </c>
      <c r="G17" s="43">
        <v>43829</v>
      </c>
      <c r="H17" s="133" t="s">
        <v>391</v>
      </c>
      <c r="I17" s="88">
        <f t="shared" si="0"/>
        <v>0</v>
      </c>
    </row>
    <row r="18" spans="2:9" ht="41.25" customHeight="1" thickBot="1">
      <c r="B18" s="202" t="s">
        <v>244</v>
      </c>
      <c r="C18" s="10" t="s">
        <v>48</v>
      </c>
      <c r="D18" s="5" t="s">
        <v>138</v>
      </c>
      <c r="E18" s="58" t="s">
        <v>139</v>
      </c>
      <c r="F18" s="58" t="s">
        <v>412</v>
      </c>
      <c r="G18" s="43">
        <v>43829</v>
      </c>
      <c r="H18" s="134" t="s">
        <v>389</v>
      </c>
      <c r="I18" s="88">
        <f t="shared" si="0"/>
        <v>0</v>
      </c>
    </row>
    <row r="19" spans="2:9" ht="33.75" customHeight="1" thickBot="1">
      <c r="B19" s="203"/>
      <c r="C19" s="11" t="s">
        <v>51</v>
      </c>
      <c r="D19" s="5" t="s">
        <v>140</v>
      </c>
      <c r="E19" s="58" t="s">
        <v>141</v>
      </c>
      <c r="F19" s="5" t="s">
        <v>166</v>
      </c>
      <c r="G19" s="43">
        <v>43829</v>
      </c>
      <c r="H19" s="133" t="s">
        <v>389</v>
      </c>
      <c r="I19" s="88">
        <f t="shared" si="0"/>
        <v>0</v>
      </c>
    </row>
    <row r="20" spans="2:9" ht="44.25" customHeight="1" thickBot="1">
      <c r="B20" s="204"/>
      <c r="C20" s="11" t="s">
        <v>84</v>
      </c>
      <c r="D20" s="5" t="s">
        <v>142</v>
      </c>
      <c r="E20" s="58" t="s">
        <v>143</v>
      </c>
      <c r="F20" s="5" t="s">
        <v>193</v>
      </c>
      <c r="G20" s="43">
        <v>43829</v>
      </c>
      <c r="H20" s="134" t="s">
        <v>390</v>
      </c>
      <c r="I20" s="88">
        <f t="shared" si="0"/>
        <v>0</v>
      </c>
    </row>
    <row r="21" spans="2:9" ht="44.25" customHeight="1">
      <c r="B21" s="97"/>
      <c r="C21" s="98"/>
      <c r="D21" s="94"/>
      <c r="E21" s="99"/>
      <c r="F21" s="94"/>
      <c r="G21" s="100"/>
      <c r="H21" s="102"/>
      <c r="I21" s="103"/>
    </row>
    <row r="22" spans="2:9" s="35" customFormat="1" ht="34.5" customHeight="1">
      <c r="H22" s="96" t="s">
        <v>377</v>
      </c>
      <c r="I22" s="95">
        <f>AVERAGE(I7,I12,I13,I14,I15,I16)</f>
        <v>31.35166666666667</v>
      </c>
    </row>
    <row r="23" spans="2:9" s="35" customFormat="1">
      <c r="H23" s="29"/>
    </row>
    <row r="24" spans="2:9" s="35" customFormat="1">
      <c r="H24" s="29"/>
    </row>
    <row r="25" spans="2:9" s="35" customFormat="1">
      <c r="H25" s="29"/>
    </row>
    <row r="26" spans="2:9" s="35" customFormat="1">
      <c r="H26" s="29"/>
    </row>
    <row r="27" spans="2:9" s="35" customFormat="1">
      <c r="H27" s="29"/>
    </row>
    <row r="28" spans="2:9" s="35" customFormat="1">
      <c r="H28" s="29"/>
    </row>
    <row r="29" spans="2:9" s="35" customFormat="1">
      <c r="H29" s="29"/>
    </row>
    <row r="30" spans="2:9" s="35" customFormat="1">
      <c r="H30" s="29"/>
    </row>
    <row r="31" spans="2:9" s="35" customFormat="1">
      <c r="H31" s="29"/>
    </row>
    <row r="32" spans="2:9" s="35" customFormat="1">
      <c r="H32" s="29"/>
    </row>
    <row r="33" spans="8:8" s="35" customFormat="1">
      <c r="H33" s="29"/>
    </row>
    <row r="34" spans="8:8" s="35" customFormat="1">
      <c r="H34" s="29"/>
    </row>
    <row r="35" spans="8:8" s="35" customFormat="1">
      <c r="H35" s="29"/>
    </row>
    <row r="36" spans="8:8" s="35" customFormat="1">
      <c r="H36" s="29"/>
    </row>
    <row r="37" spans="8:8" s="35" customFormat="1">
      <c r="H37" s="29"/>
    </row>
    <row r="38" spans="8:8" s="35" customFormat="1">
      <c r="H38" s="29"/>
    </row>
    <row r="39" spans="8:8" s="35" customFormat="1">
      <c r="H39" s="29"/>
    </row>
    <row r="40" spans="8:8" s="35" customFormat="1">
      <c r="H40" s="29"/>
    </row>
    <row r="41" spans="8:8" s="35" customFormat="1">
      <c r="H41" s="29"/>
    </row>
    <row r="42" spans="8:8" s="35" customFormat="1">
      <c r="H42" s="29"/>
    </row>
    <row r="43" spans="8:8" s="35" customFormat="1">
      <c r="H43" s="29"/>
    </row>
    <row r="44" spans="8:8" s="35" customFormat="1">
      <c r="H44" s="29"/>
    </row>
    <row r="45" spans="8:8" s="35" customFormat="1">
      <c r="H45" s="29"/>
    </row>
    <row r="46" spans="8:8" s="35" customFormat="1">
      <c r="H46" s="29"/>
    </row>
    <row r="47" spans="8:8" s="35" customFormat="1">
      <c r="H47" s="29"/>
    </row>
    <row r="48" spans="8:8" s="35" customFormat="1">
      <c r="H48" s="29"/>
    </row>
    <row r="49" spans="8:8" s="35" customFormat="1">
      <c r="H49" s="29"/>
    </row>
    <row r="50" spans="8:8" s="35" customFormat="1">
      <c r="H50" s="29"/>
    </row>
    <row r="51" spans="8:8" s="35" customFormat="1">
      <c r="H51" s="29"/>
    </row>
    <row r="52" spans="8:8" s="35" customFormat="1">
      <c r="H52" s="29"/>
    </row>
    <row r="53" spans="8:8" s="35" customFormat="1">
      <c r="H53" s="29"/>
    </row>
    <row r="54" spans="8:8" s="35" customFormat="1">
      <c r="H54" s="29"/>
    </row>
    <row r="55" spans="8:8" s="35" customFormat="1">
      <c r="H55" s="29"/>
    </row>
    <row r="56" spans="8:8" s="35" customFormat="1">
      <c r="H56" s="29"/>
    </row>
    <row r="57" spans="8:8" s="35" customFormat="1">
      <c r="H57" s="29"/>
    </row>
    <row r="58" spans="8:8" s="35" customFormat="1">
      <c r="H58" s="29"/>
    </row>
    <row r="59" spans="8:8" s="35" customFormat="1">
      <c r="H59" s="29"/>
    </row>
    <row r="60" spans="8:8" s="35" customFormat="1">
      <c r="H60" s="29"/>
    </row>
    <row r="61" spans="8:8" s="35" customFormat="1">
      <c r="H61" s="29"/>
    </row>
    <row r="62" spans="8:8" s="35" customFormat="1">
      <c r="H62" s="29"/>
    </row>
    <row r="63" spans="8:8" s="35" customFormat="1">
      <c r="H63" s="29"/>
    </row>
    <row r="64" spans="8:8" s="35" customFormat="1">
      <c r="H64" s="29"/>
    </row>
    <row r="65" spans="8:8" s="35" customFormat="1">
      <c r="H65" s="29"/>
    </row>
    <row r="66" spans="8:8" s="35" customFormat="1">
      <c r="H66" s="29"/>
    </row>
    <row r="67" spans="8:8" s="35" customFormat="1">
      <c r="H67" s="29"/>
    </row>
    <row r="68" spans="8:8" s="35" customFormat="1">
      <c r="H68" s="29"/>
    </row>
    <row r="69" spans="8:8" s="35" customFormat="1">
      <c r="H69" s="29"/>
    </row>
    <row r="70" spans="8:8" s="35" customFormat="1">
      <c r="H70" s="29"/>
    </row>
    <row r="71" spans="8:8" s="35" customFormat="1">
      <c r="H71" s="29"/>
    </row>
    <row r="72" spans="8:8" s="35" customFormat="1">
      <c r="H72" s="29"/>
    </row>
    <row r="73" spans="8:8" s="35" customFormat="1">
      <c r="H73" s="29"/>
    </row>
    <row r="74" spans="8:8" s="35" customFormat="1">
      <c r="H74" s="29"/>
    </row>
    <row r="75" spans="8:8" s="35" customFormat="1">
      <c r="H75" s="29"/>
    </row>
    <row r="76" spans="8:8" s="35" customFormat="1">
      <c r="H76" s="29"/>
    </row>
    <row r="77" spans="8:8" s="35" customFormat="1">
      <c r="H77" s="29"/>
    </row>
    <row r="78" spans="8:8" s="35" customFormat="1">
      <c r="H78" s="29"/>
    </row>
    <row r="79" spans="8:8" s="35" customFormat="1">
      <c r="H79" s="29"/>
    </row>
    <row r="80" spans="8:8" s="35" customFormat="1">
      <c r="H80" s="29"/>
    </row>
    <row r="81" spans="1:16" s="29" customFormat="1">
      <c r="A81" s="35"/>
      <c r="I81" s="35"/>
      <c r="J81" s="35"/>
      <c r="K81" s="35"/>
      <c r="L81" s="35"/>
      <c r="M81" s="35"/>
      <c r="N81" s="35"/>
      <c r="O81" s="35"/>
      <c r="P81" s="35"/>
    </row>
    <row r="82" spans="1:16" s="29" customFormat="1">
      <c r="A82" s="35"/>
      <c r="I82" s="35"/>
      <c r="J82" s="35"/>
      <c r="K82" s="35"/>
      <c r="L82" s="35"/>
      <c r="M82" s="35"/>
      <c r="N82" s="35"/>
      <c r="O82" s="35"/>
      <c r="P82" s="35"/>
    </row>
    <row r="83" spans="1:16" s="29" customFormat="1">
      <c r="A83" s="35"/>
      <c r="I83" s="35"/>
      <c r="J83" s="35"/>
      <c r="K83" s="35"/>
      <c r="L83" s="35"/>
      <c r="M83" s="35"/>
      <c r="N83" s="35"/>
      <c r="O83" s="35"/>
      <c r="P83" s="35"/>
    </row>
    <row r="84" spans="1:16" s="29" customFormat="1">
      <c r="A84" s="35"/>
      <c r="I84" s="35"/>
      <c r="J84" s="35"/>
      <c r="K84" s="35"/>
      <c r="L84" s="35"/>
      <c r="M84" s="35"/>
      <c r="N84" s="35"/>
      <c r="O84" s="35"/>
      <c r="P84" s="35"/>
    </row>
    <row r="85" spans="1:16" s="29" customFormat="1">
      <c r="A85" s="35"/>
      <c r="I85" s="35"/>
      <c r="J85" s="35"/>
      <c r="K85" s="35"/>
      <c r="L85" s="35"/>
      <c r="M85" s="35"/>
      <c r="N85" s="35"/>
      <c r="O85" s="35"/>
      <c r="P85" s="35"/>
    </row>
    <row r="86" spans="1:16" s="29" customFormat="1">
      <c r="A86" s="35"/>
      <c r="I86" s="35"/>
      <c r="J86" s="35"/>
      <c r="K86" s="35"/>
      <c r="L86" s="35"/>
      <c r="M86" s="35"/>
      <c r="N86" s="35"/>
      <c r="O86" s="35"/>
      <c r="P86" s="35"/>
    </row>
  </sheetData>
  <mergeCells count="11">
    <mergeCell ref="B1:G1"/>
    <mergeCell ref="C6:D6"/>
    <mergeCell ref="B5:G5"/>
    <mergeCell ref="B10:B14"/>
    <mergeCell ref="B7:B9"/>
    <mergeCell ref="B4:G4"/>
    <mergeCell ref="H4:I4"/>
    <mergeCell ref="H5:I5"/>
    <mergeCell ref="H3:I3"/>
    <mergeCell ref="B15:B17"/>
    <mergeCell ref="B18:B20"/>
  </mergeCells>
  <pageMargins left="0.31496062992125984" right="0.31496062992125984" top="0.74803149606299213" bottom="0.74803149606299213" header="0.31496062992125984" footer="0.31496062992125984"/>
  <pageSetup paperSize="122" scale="70" orientation="landscape" r:id="rId1"/>
  <rowBreaks count="1" manualBreakCount="1">
    <brk id="17"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07"/>
  <sheetViews>
    <sheetView view="pageBreakPreview" topLeftCell="H1" zoomScale="90" zoomScaleNormal="85" zoomScaleSheetLayoutView="90" workbookViewId="0">
      <selection activeCell="I12" sqref="I12"/>
    </sheetView>
  </sheetViews>
  <sheetFormatPr baseColWidth="10" defaultRowHeight="15"/>
  <cols>
    <col min="1" max="1" width="2.7109375" style="30" customWidth="1"/>
    <col min="2" max="2" width="32.28515625" customWidth="1"/>
    <col min="3" max="3" width="6.42578125" customWidth="1"/>
    <col min="4" max="4" width="58.140625" customWidth="1"/>
    <col min="5" max="5" width="60.5703125" customWidth="1"/>
    <col min="6" max="6" width="31.42578125" customWidth="1"/>
    <col min="7" max="7" width="34.140625" customWidth="1"/>
    <col min="8" max="8" width="18.140625" customWidth="1"/>
    <col min="9" max="9" width="90.7109375" style="30" customWidth="1"/>
    <col min="10" max="10" width="12.42578125" style="30" customWidth="1"/>
  </cols>
  <sheetData>
    <row r="1" spans="1:93" ht="90" customHeight="1" thickBot="1">
      <c r="B1" s="216"/>
      <c r="C1" s="217"/>
      <c r="D1" s="217"/>
      <c r="E1" s="217"/>
      <c r="F1" s="217"/>
      <c r="G1" s="217"/>
      <c r="H1" s="218"/>
      <c r="I1" s="161"/>
      <c r="J1" s="162"/>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c r="BT1" s="30"/>
      <c r="BU1" s="30"/>
      <c r="BV1" s="30"/>
      <c r="BW1" s="30"/>
      <c r="BX1" s="30"/>
      <c r="BY1" s="30"/>
      <c r="BZ1" s="30"/>
      <c r="CA1" s="30"/>
      <c r="CB1" s="30"/>
      <c r="CC1" s="30"/>
      <c r="CD1" s="30"/>
      <c r="CE1" s="30"/>
      <c r="CF1" s="30"/>
      <c r="CG1" s="30"/>
      <c r="CH1" s="30"/>
      <c r="CI1" s="30"/>
      <c r="CJ1" s="30"/>
      <c r="CK1" s="30"/>
      <c r="CL1" s="30"/>
      <c r="CM1" s="30"/>
      <c r="CN1" s="30"/>
      <c r="CO1" s="30"/>
    </row>
    <row r="2" spans="1:93" ht="27.75" customHeight="1" thickBot="1">
      <c r="B2" s="216" t="s">
        <v>274</v>
      </c>
      <c r="C2" s="217"/>
      <c r="D2" s="217"/>
      <c r="E2" s="217"/>
      <c r="F2" s="217"/>
      <c r="G2" s="217"/>
      <c r="H2" s="218"/>
      <c r="I2" s="163"/>
      <c r="J2" s="164"/>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row>
    <row r="3" spans="1:93" ht="27.75" customHeight="1" thickBot="1">
      <c r="B3" s="182" t="s">
        <v>94</v>
      </c>
      <c r="C3" s="183"/>
      <c r="D3" s="183"/>
      <c r="E3" s="183"/>
      <c r="F3" s="183"/>
      <c r="G3" s="183"/>
      <c r="H3" s="184"/>
      <c r="I3" s="135" t="s">
        <v>402</v>
      </c>
      <c r="J3" s="136"/>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row>
    <row r="4" spans="1:93" ht="29.25" customHeight="1" thickBot="1">
      <c r="B4" s="25" t="s">
        <v>35</v>
      </c>
      <c r="C4" s="221" t="s">
        <v>65</v>
      </c>
      <c r="D4" s="221"/>
      <c r="E4" s="26" t="s">
        <v>37</v>
      </c>
      <c r="F4" s="26" t="s">
        <v>95</v>
      </c>
      <c r="G4" s="27" t="s">
        <v>38</v>
      </c>
      <c r="H4" s="83" t="s">
        <v>39</v>
      </c>
      <c r="I4" s="84" t="s">
        <v>401</v>
      </c>
      <c r="J4" s="84" t="s">
        <v>400</v>
      </c>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c r="CA4" s="30"/>
      <c r="CB4" s="30"/>
      <c r="CC4" s="30"/>
      <c r="CD4" s="30"/>
      <c r="CE4" s="30"/>
      <c r="CF4" s="30"/>
      <c r="CG4" s="30"/>
      <c r="CH4" s="30"/>
      <c r="CI4" s="30"/>
      <c r="CJ4" s="30"/>
      <c r="CK4" s="30"/>
      <c r="CL4" s="30"/>
      <c r="CM4" s="30"/>
      <c r="CN4" s="30"/>
      <c r="CO4" s="30"/>
    </row>
    <row r="5" spans="1:93" s="12" customFormat="1" ht="147" customHeight="1" thickBot="1">
      <c r="A5" s="30"/>
      <c r="B5" s="222" t="s">
        <v>249</v>
      </c>
      <c r="C5" s="19" t="s">
        <v>40</v>
      </c>
      <c r="D5" s="65" t="s">
        <v>96</v>
      </c>
      <c r="E5" s="66" t="s">
        <v>97</v>
      </c>
      <c r="F5" s="66" t="s">
        <v>98</v>
      </c>
      <c r="G5" s="67" t="s">
        <v>99</v>
      </c>
      <c r="H5" s="68">
        <v>43830</v>
      </c>
      <c r="I5" s="123" t="s">
        <v>394</v>
      </c>
      <c r="J5" s="89">
        <f>AVERAGE(33.3,33,25,33,33)</f>
        <v>31.46</v>
      </c>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c r="BT5" s="30"/>
      <c r="BU5" s="30"/>
      <c r="BV5" s="30"/>
      <c r="BW5" s="30"/>
      <c r="BX5" s="30"/>
      <c r="BY5" s="30"/>
      <c r="BZ5" s="30"/>
      <c r="CA5" s="30"/>
      <c r="CB5" s="30"/>
      <c r="CC5" s="30"/>
      <c r="CD5" s="30"/>
      <c r="CE5" s="30"/>
      <c r="CF5" s="30"/>
      <c r="CG5" s="30"/>
      <c r="CH5" s="30"/>
      <c r="CI5" s="30"/>
      <c r="CJ5" s="30"/>
      <c r="CK5" s="30"/>
      <c r="CL5" s="30"/>
      <c r="CM5" s="30"/>
      <c r="CN5" s="30"/>
      <c r="CO5" s="30"/>
    </row>
    <row r="6" spans="1:93" s="12" customFormat="1" ht="146.25" customHeight="1" thickBot="1">
      <c r="A6" s="30"/>
      <c r="B6" s="223"/>
      <c r="C6" s="19">
        <v>1.2</v>
      </c>
      <c r="D6" s="65" t="s">
        <v>100</v>
      </c>
      <c r="E6" s="66" t="s">
        <v>167</v>
      </c>
      <c r="F6" s="66" t="s">
        <v>101</v>
      </c>
      <c r="G6" s="66" t="s">
        <v>293</v>
      </c>
      <c r="H6" s="68">
        <v>43830</v>
      </c>
      <c r="I6" s="123" t="s">
        <v>395</v>
      </c>
      <c r="J6" s="89">
        <f>AVERAGE(80,20,25,0,60)</f>
        <v>37</v>
      </c>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row>
    <row r="7" spans="1:93" s="12" customFormat="1" ht="215.25" thickBot="1">
      <c r="A7" s="30"/>
      <c r="B7" s="224"/>
      <c r="C7" s="19" t="s">
        <v>42</v>
      </c>
      <c r="D7" s="65" t="s">
        <v>102</v>
      </c>
      <c r="E7" s="66" t="s">
        <v>254</v>
      </c>
      <c r="F7" s="66" t="s">
        <v>103</v>
      </c>
      <c r="G7" s="66" t="s">
        <v>178</v>
      </c>
      <c r="H7" s="68">
        <v>43830</v>
      </c>
      <c r="I7" s="122" t="s">
        <v>396</v>
      </c>
      <c r="J7" s="89">
        <f>AVERAGE(0,0,33.3,0,33,0)</f>
        <v>11.049999999999999</v>
      </c>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c r="BI7" s="30"/>
      <c r="BJ7" s="30"/>
      <c r="BK7" s="30"/>
      <c r="BL7" s="30"/>
      <c r="BM7" s="30"/>
      <c r="BN7" s="30"/>
      <c r="BO7" s="30"/>
      <c r="BP7" s="30"/>
      <c r="BQ7" s="30"/>
      <c r="BR7" s="30"/>
      <c r="BS7" s="30"/>
      <c r="BT7" s="30"/>
      <c r="BU7" s="30"/>
      <c r="BV7" s="30"/>
      <c r="BW7" s="30"/>
      <c r="BX7" s="30"/>
      <c r="BY7" s="30"/>
      <c r="BZ7" s="30"/>
      <c r="CA7" s="30"/>
      <c r="CB7" s="30"/>
      <c r="CC7" s="30"/>
      <c r="CD7" s="30"/>
      <c r="CE7" s="30"/>
      <c r="CF7" s="30"/>
      <c r="CG7" s="30"/>
      <c r="CH7" s="30"/>
      <c r="CI7" s="30"/>
      <c r="CJ7" s="30"/>
      <c r="CK7" s="30"/>
      <c r="CL7" s="30"/>
      <c r="CM7" s="30"/>
      <c r="CN7" s="30"/>
      <c r="CO7" s="30"/>
    </row>
    <row r="8" spans="1:93" s="12" customFormat="1" ht="87" customHeight="1" thickBot="1">
      <c r="A8" s="30"/>
      <c r="B8" s="59" t="s">
        <v>250</v>
      </c>
      <c r="C8" s="19" t="s">
        <v>43</v>
      </c>
      <c r="D8" s="65" t="s">
        <v>259</v>
      </c>
      <c r="E8" s="66" t="s">
        <v>272</v>
      </c>
      <c r="F8" s="66" t="s">
        <v>104</v>
      </c>
      <c r="G8" s="66" t="s">
        <v>68</v>
      </c>
      <c r="H8" s="68">
        <v>43830</v>
      </c>
      <c r="I8" s="123" t="s">
        <v>356</v>
      </c>
      <c r="J8" s="89">
        <f>AVERAGE(100)</f>
        <v>100</v>
      </c>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c r="BI8" s="30"/>
      <c r="BJ8" s="30"/>
      <c r="BK8" s="30"/>
      <c r="BL8" s="30"/>
      <c r="BM8" s="30"/>
      <c r="BN8" s="30"/>
      <c r="BO8" s="30"/>
      <c r="BP8" s="30"/>
      <c r="BQ8" s="30"/>
      <c r="BR8" s="30"/>
      <c r="BS8" s="30"/>
      <c r="BT8" s="30"/>
      <c r="BU8" s="30"/>
      <c r="BV8" s="30"/>
      <c r="BW8" s="30"/>
      <c r="BX8" s="30"/>
      <c r="BY8" s="30"/>
      <c r="BZ8" s="30"/>
      <c r="CA8" s="30"/>
      <c r="CB8" s="30"/>
      <c r="CC8" s="30"/>
      <c r="CD8" s="30"/>
      <c r="CE8" s="30"/>
      <c r="CF8" s="30"/>
      <c r="CG8" s="30"/>
      <c r="CH8" s="30"/>
      <c r="CI8" s="30"/>
      <c r="CJ8" s="30"/>
      <c r="CK8" s="30"/>
      <c r="CL8" s="30"/>
      <c r="CM8" s="30"/>
      <c r="CN8" s="30"/>
      <c r="CO8" s="30"/>
    </row>
    <row r="9" spans="1:93" s="12" customFormat="1" ht="66" customHeight="1" thickBot="1">
      <c r="A9" s="30"/>
      <c r="B9" s="225" t="s">
        <v>251</v>
      </c>
      <c r="C9" s="19" t="s">
        <v>45</v>
      </c>
      <c r="D9" s="65" t="s">
        <v>105</v>
      </c>
      <c r="E9" s="66" t="s">
        <v>106</v>
      </c>
      <c r="F9" s="66" t="s">
        <v>107</v>
      </c>
      <c r="G9" s="66" t="s">
        <v>294</v>
      </c>
      <c r="H9" s="68">
        <v>43830</v>
      </c>
      <c r="I9" s="122" t="s">
        <v>397</v>
      </c>
      <c r="J9" s="89">
        <f>AVERAGE(25,25,33.3,0,0,25)</f>
        <v>18.05</v>
      </c>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c r="BI9" s="30"/>
      <c r="BJ9" s="30"/>
      <c r="BK9" s="30"/>
      <c r="BL9" s="30"/>
      <c r="BM9" s="30"/>
      <c r="BN9" s="30"/>
      <c r="BO9" s="30"/>
      <c r="BP9" s="30"/>
      <c r="BQ9" s="30"/>
      <c r="BR9" s="30"/>
      <c r="BS9" s="30"/>
      <c r="BT9" s="30"/>
      <c r="BU9" s="30"/>
      <c r="BV9" s="30"/>
      <c r="BW9" s="30"/>
      <c r="BX9" s="30"/>
      <c r="BY9" s="30"/>
      <c r="BZ9" s="30"/>
      <c r="CA9" s="30"/>
      <c r="CB9" s="30"/>
      <c r="CC9" s="30"/>
      <c r="CD9" s="30"/>
      <c r="CE9" s="30"/>
      <c r="CF9" s="30"/>
      <c r="CG9" s="30"/>
      <c r="CH9" s="30"/>
      <c r="CI9" s="30"/>
      <c r="CJ9" s="30"/>
      <c r="CK9" s="30"/>
      <c r="CL9" s="30"/>
      <c r="CM9" s="30"/>
      <c r="CN9" s="30"/>
      <c r="CO9" s="30"/>
    </row>
    <row r="10" spans="1:93" s="12" customFormat="1" ht="72.75" customHeight="1" thickBot="1">
      <c r="A10" s="30"/>
      <c r="B10" s="226"/>
      <c r="C10" s="19" t="s">
        <v>46</v>
      </c>
      <c r="D10" s="65" t="s">
        <v>168</v>
      </c>
      <c r="E10" s="66" t="s">
        <v>108</v>
      </c>
      <c r="F10" s="66" t="s">
        <v>109</v>
      </c>
      <c r="G10" s="66" t="s">
        <v>179</v>
      </c>
      <c r="H10" s="68">
        <v>43829</v>
      </c>
      <c r="I10" s="123" t="s">
        <v>348</v>
      </c>
      <c r="J10" s="89">
        <f t="shared" ref="J10:J14" si="0">AVERAGE(0)</f>
        <v>0</v>
      </c>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c r="BO10" s="30"/>
      <c r="BP10" s="30"/>
      <c r="BQ10" s="30"/>
      <c r="BR10" s="30"/>
      <c r="BS10" s="30"/>
      <c r="BT10" s="30"/>
      <c r="BU10" s="30"/>
      <c r="BV10" s="30"/>
      <c r="BW10" s="30"/>
      <c r="BX10" s="30"/>
      <c r="BY10" s="30"/>
      <c r="BZ10" s="30"/>
      <c r="CA10" s="30"/>
      <c r="CB10" s="30"/>
      <c r="CC10" s="30"/>
      <c r="CD10" s="30"/>
      <c r="CE10" s="30"/>
      <c r="CF10" s="30"/>
      <c r="CG10" s="30"/>
      <c r="CH10" s="30"/>
      <c r="CI10" s="30"/>
      <c r="CJ10" s="30"/>
      <c r="CK10" s="30"/>
      <c r="CL10" s="30"/>
      <c r="CM10" s="30"/>
      <c r="CN10" s="30"/>
      <c r="CO10" s="30"/>
    </row>
    <row r="11" spans="1:93" s="12" customFormat="1" ht="45" customHeight="1" thickBot="1">
      <c r="A11" s="30"/>
      <c r="B11" s="226"/>
      <c r="C11" s="19" t="s">
        <v>110</v>
      </c>
      <c r="D11" s="65" t="s">
        <v>111</v>
      </c>
      <c r="E11" s="66" t="s">
        <v>112</v>
      </c>
      <c r="F11" s="66" t="s">
        <v>150</v>
      </c>
      <c r="G11" s="66" t="s">
        <v>68</v>
      </c>
      <c r="H11" s="68">
        <v>43829</v>
      </c>
      <c r="I11" s="124" t="s">
        <v>398</v>
      </c>
      <c r="J11" s="89">
        <f>AVERAGE(100)</f>
        <v>100</v>
      </c>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row>
    <row r="12" spans="1:93" s="12" customFormat="1" ht="55.5" customHeight="1" thickBot="1">
      <c r="A12" s="30"/>
      <c r="B12" s="219" t="s">
        <v>113</v>
      </c>
      <c r="C12" s="19" t="s">
        <v>48</v>
      </c>
      <c r="D12" s="65" t="s">
        <v>255</v>
      </c>
      <c r="E12" s="66" t="s">
        <v>257</v>
      </c>
      <c r="F12" s="66" t="s">
        <v>114</v>
      </c>
      <c r="G12" s="66" t="s">
        <v>256</v>
      </c>
      <c r="H12" s="68">
        <v>43830</v>
      </c>
      <c r="I12" s="123" t="s">
        <v>349</v>
      </c>
      <c r="J12" s="89">
        <f t="shared" si="0"/>
        <v>0</v>
      </c>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0"/>
      <c r="BG12" s="30"/>
      <c r="BH12" s="30"/>
      <c r="BI12" s="30"/>
      <c r="BJ12" s="30"/>
      <c r="BK12" s="30"/>
      <c r="BL12" s="30"/>
      <c r="BM12" s="30"/>
      <c r="BN12" s="30"/>
      <c r="BO12" s="30"/>
      <c r="BP12" s="30"/>
      <c r="BQ12" s="30"/>
      <c r="BR12" s="30"/>
      <c r="BS12" s="30"/>
      <c r="BT12" s="30"/>
      <c r="BU12" s="30"/>
      <c r="BV12" s="30"/>
      <c r="BW12" s="30"/>
      <c r="BX12" s="30"/>
      <c r="BY12" s="30"/>
      <c r="BZ12" s="30"/>
      <c r="CA12" s="30"/>
      <c r="CB12" s="30"/>
      <c r="CC12" s="30"/>
      <c r="CD12" s="30"/>
      <c r="CE12" s="30"/>
      <c r="CF12" s="30"/>
      <c r="CG12" s="30"/>
      <c r="CH12" s="30"/>
      <c r="CI12" s="30"/>
      <c r="CJ12" s="30"/>
      <c r="CK12" s="30"/>
      <c r="CL12" s="30"/>
      <c r="CM12" s="30"/>
      <c r="CN12" s="30"/>
      <c r="CO12" s="30"/>
    </row>
    <row r="13" spans="1:93" s="12" customFormat="1" ht="132.75" thickBot="1">
      <c r="A13" s="30"/>
      <c r="B13" s="220"/>
      <c r="C13" s="19">
        <v>4.2</v>
      </c>
      <c r="D13" s="65" t="s">
        <v>115</v>
      </c>
      <c r="E13" s="66" t="s">
        <v>116</v>
      </c>
      <c r="F13" s="66" t="s">
        <v>117</v>
      </c>
      <c r="G13" s="66" t="s">
        <v>118</v>
      </c>
      <c r="H13" s="68">
        <v>43830</v>
      </c>
      <c r="I13" s="122" t="s">
        <v>399</v>
      </c>
      <c r="J13" s="89">
        <f>AVERAGE(0,0)</f>
        <v>0</v>
      </c>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0"/>
      <c r="BQ13" s="30"/>
      <c r="BR13" s="30"/>
      <c r="BS13" s="30"/>
      <c r="BT13" s="30"/>
      <c r="BU13" s="30"/>
      <c r="BV13" s="30"/>
      <c r="BW13" s="30"/>
      <c r="BX13" s="30"/>
      <c r="BY13" s="30"/>
      <c r="BZ13" s="30"/>
      <c r="CA13" s="30"/>
      <c r="CB13" s="30"/>
      <c r="CC13" s="30"/>
      <c r="CD13" s="30"/>
      <c r="CE13" s="30"/>
      <c r="CF13" s="30"/>
      <c r="CG13" s="30"/>
      <c r="CH13" s="30"/>
      <c r="CI13" s="30"/>
      <c r="CJ13" s="30"/>
      <c r="CK13" s="30"/>
      <c r="CL13" s="30"/>
      <c r="CM13" s="30"/>
      <c r="CN13" s="30"/>
      <c r="CO13" s="30"/>
    </row>
    <row r="14" spans="1:93" s="12" customFormat="1" ht="50.25" customHeight="1" thickBot="1">
      <c r="A14" s="30"/>
      <c r="B14" s="219" t="s">
        <v>119</v>
      </c>
      <c r="C14" s="28" t="s">
        <v>90</v>
      </c>
      <c r="D14" s="65" t="s">
        <v>181</v>
      </c>
      <c r="E14" s="66" t="s">
        <v>120</v>
      </c>
      <c r="F14" s="66" t="s">
        <v>121</v>
      </c>
      <c r="G14" s="66" t="s">
        <v>68</v>
      </c>
      <c r="H14" s="68">
        <v>43830</v>
      </c>
      <c r="I14" s="122" t="s">
        <v>357</v>
      </c>
      <c r="J14" s="89">
        <f t="shared" si="0"/>
        <v>0</v>
      </c>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c r="BP14" s="30"/>
      <c r="BQ14" s="30"/>
      <c r="BR14" s="30"/>
      <c r="BS14" s="30"/>
      <c r="BT14" s="30"/>
      <c r="BU14" s="30"/>
      <c r="BV14" s="30"/>
      <c r="BW14" s="30"/>
      <c r="BX14" s="30"/>
      <c r="BY14" s="30"/>
      <c r="BZ14" s="30"/>
      <c r="CA14" s="30"/>
      <c r="CB14" s="30"/>
      <c r="CC14" s="30"/>
      <c r="CD14" s="30"/>
      <c r="CE14" s="30"/>
      <c r="CF14" s="30"/>
      <c r="CG14" s="30"/>
      <c r="CH14" s="30"/>
      <c r="CI14" s="30"/>
      <c r="CJ14" s="30"/>
      <c r="CK14" s="30"/>
      <c r="CL14" s="30"/>
      <c r="CM14" s="30"/>
      <c r="CN14" s="30"/>
      <c r="CO14" s="30"/>
    </row>
    <row r="15" spans="1:93" s="12" customFormat="1" ht="363.75" thickBot="1">
      <c r="A15" s="30"/>
      <c r="B15" s="220"/>
      <c r="C15" s="28">
        <v>5.2</v>
      </c>
      <c r="D15" s="65" t="s">
        <v>180</v>
      </c>
      <c r="E15" s="66" t="s">
        <v>295</v>
      </c>
      <c r="F15" s="69"/>
      <c r="G15" s="65" t="s">
        <v>258</v>
      </c>
      <c r="H15" s="68">
        <v>43830</v>
      </c>
      <c r="I15" s="122" t="s">
        <v>376</v>
      </c>
      <c r="J15" s="89">
        <f>AVERAGE(33.3,33.3,33,33,0,33)</f>
        <v>27.599999999999998</v>
      </c>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0"/>
      <c r="BK15" s="30"/>
      <c r="BL15" s="30"/>
      <c r="BM15" s="30"/>
      <c r="BN15" s="30"/>
      <c r="BO15" s="30"/>
      <c r="BP15" s="30"/>
      <c r="BQ15" s="30"/>
      <c r="BR15" s="30"/>
      <c r="BS15" s="30"/>
      <c r="BT15" s="30"/>
      <c r="BU15" s="30"/>
      <c r="BV15" s="30"/>
      <c r="BW15" s="30"/>
      <c r="BX15" s="30"/>
      <c r="BY15" s="30"/>
      <c r="BZ15" s="30"/>
      <c r="CA15" s="30"/>
      <c r="CB15" s="30"/>
      <c r="CC15" s="30"/>
      <c r="CD15" s="30"/>
      <c r="CE15" s="30"/>
      <c r="CF15" s="30"/>
      <c r="CG15" s="30"/>
      <c r="CH15" s="30"/>
      <c r="CI15" s="30"/>
      <c r="CJ15" s="30"/>
      <c r="CK15" s="30"/>
      <c r="CL15" s="30"/>
      <c r="CM15" s="30"/>
      <c r="CN15" s="30"/>
      <c r="CO15" s="30"/>
    </row>
    <row r="16" spans="1:93" s="12" customFormat="1" ht="32.25" customHeight="1">
      <c r="A16" s="30"/>
      <c r="B16" s="104"/>
      <c r="C16" s="105"/>
      <c r="D16" s="106"/>
      <c r="E16" s="107"/>
      <c r="F16" s="69"/>
      <c r="G16" s="106"/>
      <c r="H16" s="108"/>
      <c r="I16" s="109"/>
      <c r="J16" s="11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row>
    <row r="17" spans="4:10" s="30" customFormat="1" ht="55.5" customHeight="1">
      <c r="D17" s="70"/>
      <c r="E17" s="70"/>
      <c r="F17" s="70"/>
      <c r="G17" s="70"/>
      <c r="H17" s="70"/>
      <c r="I17" s="96" t="s">
        <v>377</v>
      </c>
      <c r="J17" s="111">
        <f>AVERAGE(J2,J7,J8,J9,J10,J11)</f>
        <v>45.82</v>
      </c>
    </row>
    <row r="18" spans="4:10" s="30" customFormat="1">
      <c r="D18" s="70"/>
      <c r="E18" s="70"/>
      <c r="F18" s="70"/>
      <c r="G18" s="70"/>
      <c r="H18" s="70"/>
    </row>
    <row r="19" spans="4:10" s="30" customFormat="1">
      <c r="D19" s="70"/>
      <c r="E19" s="70"/>
      <c r="F19" s="70"/>
      <c r="G19" s="70"/>
      <c r="H19" s="70"/>
    </row>
    <row r="20" spans="4:10" s="30" customFormat="1"/>
    <row r="21" spans="4:10" s="30" customFormat="1"/>
    <row r="22" spans="4:10" s="30" customFormat="1" ht="17.25" customHeight="1"/>
    <row r="23" spans="4:10" s="30" customFormat="1" ht="17.25" customHeight="1"/>
    <row r="24" spans="4:10" s="30" customFormat="1" ht="17.25" customHeight="1"/>
    <row r="25" spans="4:10" s="30" customFormat="1"/>
    <row r="26" spans="4:10" s="30" customFormat="1" ht="17.25" customHeight="1"/>
    <row r="27" spans="4:10" s="30" customFormat="1" ht="17.25" customHeight="1"/>
    <row r="28" spans="4:10" s="30" customFormat="1" ht="17.25" customHeight="1"/>
    <row r="29" spans="4:10" s="30" customFormat="1" ht="17.25" customHeight="1"/>
    <row r="30" spans="4:10" s="30" customFormat="1" ht="17.25" customHeight="1"/>
    <row r="31" spans="4:10" s="30" customFormat="1" ht="17.25" customHeight="1"/>
    <row r="32" spans="4:10" s="30" customFormat="1" ht="17.25" customHeight="1"/>
    <row r="33" s="30" customFormat="1"/>
    <row r="34" s="30" customFormat="1"/>
    <row r="35" s="30" customFormat="1"/>
    <row r="36" s="30" customFormat="1"/>
    <row r="37" s="30" customFormat="1"/>
    <row r="38" s="30" customFormat="1"/>
    <row r="39" s="30" customFormat="1"/>
    <row r="40" s="30" customFormat="1"/>
    <row r="41" s="30" customFormat="1"/>
    <row r="42" s="30" customFormat="1"/>
    <row r="43" s="30" customFormat="1"/>
    <row r="44" s="30" customFormat="1"/>
    <row r="45" s="30" customFormat="1"/>
    <row r="46" s="30" customFormat="1"/>
    <row r="47" s="30" customFormat="1"/>
    <row r="48" s="30" customFormat="1"/>
    <row r="49" s="30" customFormat="1"/>
    <row r="50" s="30" customFormat="1"/>
    <row r="51" s="30" customFormat="1"/>
    <row r="52" s="30" customFormat="1"/>
    <row r="53" s="30" customFormat="1"/>
    <row r="54" s="30" customFormat="1"/>
    <row r="55" s="30" customFormat="1"/>
    <row r="56" s="30" customFormat="1"/>
    <row r="57" s="30" customFormat="1"/>
    <row r="58" s="30" customFormat="1"/>
    <row r="59" s="30" customFormat="1"/>
    <row r="60" s="30" customFormat="1"/>
    <row r="61" s="30" customFormat="1"/>
    <row r="62" s="30" customFormat="1"/>
    <row r="63" s="30" customFormat="1"/>
    <row r="64" s="30" customFormat="1"/>
    <row r="65" s="30" customFormat="1"/>
    <row r="66" s="30" customFormat="1"/>
    <row r="67" s="30" customFormat="1"/>
    <row r="68" s="30" customFormat="1"/>
    <row r="69" s="30" customFormat="1"/>
    <row r="70" s="30" customFormat="1"/>
    <row r="71" s="30" customFormat="1"/>
    <row r="72" s="30" customFormat="1"/>
    <row r="73" s="30" customFormat="1"/>
    <row r="74" s="30" customFormat="1"/>
    <row r="75" s="30" customFormat="1"/>
    <row r="76" s="30" customFormat="1"/>
    <row r="77" s="30" customFormat="1"/>
    <row r="78" s="30" customFormat="1"/>
    <row r="79" s="30" customFormat="1"/>
    <row r="80" s="30" customFormat="1"/>
    <row r="81" s="30" customFormat="1"/>
    <row r="82" s="30" customFormat="1"/>
    <row r="83" s="30" customFormat="1"/>
    <row r="84" s="30" customFormat="1"/>
    <row r="85" s="30" customFormat="1"/>
    <row r="86" s="30" customFormat="1"/>
    <row r="87" s="30" customFormat="1"/>
    <row r="88" s="30" customFormat="1"/>
    <row r="89" s="30" customFormat="1"/>
    <row r="90" s="30" customFormat="1"/>
    <row r="91" s="30" customFormat="1"/>
    <row r="92" s="30" customFormat="1"/>
    <row r="93" s="30" customFormat="1"/>
    <row r="94" s="30" customFormat="1"/>
    <row r="95" s="30" customFormat="1"/>
    <row r="96" s="30" customFormat="1"/>
    <row r="97" spans="11:93" s="30" customFormat="1"/>
    <row r="98" spans="11:93" s="30" customFormat="1"/>
    <row r="99" spans="11:93" s="30" customFormat="1"/>
    <row r="100" spans="11:93" s="30" customFormat="1"/>
    <row r="101" spans="11:93" s="30" customFormat="1"/>
    <row r="102" spans="11:93" s="30" customFormat="1"/>
    <row r="103" spans="11:93" s="30" customFormat="1"/>
    <row r="104" spans="11:93" s="30" customFormat="1"/>
    <row r="105" spans="11:93" s="30" customFormat="1"/>
    <row r="106" spans="11:93" s="30" customFormat="1"/>
    <row r="107" spans="11:93">
      <c r="K107" s="30"/>
      <c r="L107" s="30"/>
      <c r="M107" s="30"/>
      <c r="N107" s="30"/>
      <c r="O107" s="30"/>
      <c r="P107" s="30"/>
      <c r="Q107" s="30"/>
      <c r="R107" s="30"/>
      <c r="S107" s="30"/>
      <c r="T107" s="30"/>
      <c r="U107" s="30"/>
      <c r="V107" s="30"/>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30"/>
      <c r="AW107" s="30"/>
      <c r="AX107" s="30"/>
      <c r="AY107" s="30"/>
      <c r="AZ107" s="30"/>
      <c r="BA107" s="30"/>
      <c r="BB107" s="30"/>
      <c r="BC107" s="30"/>
      <c r="BD107" s="30"/>
      <c r="BE107" s="30"/>
      <c r="BF107" s="30"/>
      <c r="BG107" s="30"/>
      <c r="BH107" s="30"/>
      <c r="BI107" s="30"/>
      <c r="BJ107" s="30"/>
      <c r="BK107" s="30"/>
      <c r="BL107" s="30"/>
      <c r="BM107" s="30"/>
      <c r="BN107" s="30"/>
      <c r="BO107" s="30"/>
      <c r="BP107" s="30"/>
      <c r="BQ107" s="30"/>
      <c r="BR107" s="30"/>
      <c r="BS107" s="30"/>
      <c r="BT107" s="30"/>
      <c r="BU107" s="30"/>
      <c r="BV107" s="30"/>
      <c r="BW107" s="30"/>
      <c r="BX107" s="30"/>
      <c r="BY107" s="30"/>
      <c r="BZ107" s="30"/>
      <c r="CA107" s="30"/>
      <c r="CB107" s="30"/>
      <c r="CC107" s="30"/>
      <c r="CD107" s="30"/>
      <c r="CE107" s="30"/>
      <c r="CF107" s="30"/>
      <c r="CG107" s="30"/>
      <c r="CH107" s="30"/>
      <c r="CI107" s="30"/>
      <c r="CJ107" s="30"/>
      <c r="CK107" s="30"/>
      <c r="CL107" s="30"/>
      <c r="CM107" s="30"/>
      <c r="CN107" s="30"/>
      <c r="CO107" s="30"/>
    </row>
  </sheetData>
  <mergeCells count="11">
    <mergeCell ref="B14:B15"/>
    <mergeCell ref="B12:B13"/>
    <mergeCell ref="C4:D4"/>
    <mergeCell ref="B5:B7"/>
    <mergeCell ref="B9:B11"/>
    <mergeCell ref="I3:J3"/>
    <mergeCell ref="I1:J1"/>
    <mergeCell ref="I2:J2"/>
    <mergeCell ref="B1:H1"/>
    <mergeCell ref="B3:H3"/>
    <mergeCell ref="B2:H2"/>
  </mergeCells>
  <pageMargins left="0.51181102362204722" right="0.31496062992125984" top="0.55118110236220474" bottom="0.55118110236220474" header="0.31496062992125984" footer="0.31496062992125984"/>
  <pageSetup paperSize="122" scale="75" orientation="landscape" horizontalDpi="4294967292"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J57"/>
  <sheetViews>
    <sheetView tabSelected="1" topLeftCell="D1" zoomScale="80" zoomScaleNormal="80" workbookViewId="0">
      <selection activeCell="E16" sqref="E16"/>
    </sheetView>
  </sheetViews>
  <sheetFormatPr baseColWidth="10" defaultRowHeight="15"/>
  <cols>
    <col min="1" max="1" width="4.140625" style="30" customWidth="1"/>
    <col min="2" max="2" width="39.140625" customWidth="1"/>
    <col min="3" max="3" width="8.5703125" customWidth="1"/>
    <col min="4" max="4" width="54.42578125" customWidth="1"/>
    <col min="5" max="5" width="47" customWidth="1"/>
    <col min="6" max="6" width="31.42578125" customWidth="1"/>
    <col min="7" max="7" width="28.42578125" customWidth="1"/>
    <col min="8" max="8" width="51.140625" style="30" customWidth="1"/>
    <col min="9" max="9" width="13.85546875" style="30" customWidth="1"/>
    <col min="10" max="12" width="11.42578125" style="30"/>
  </cols>
  <sheetData>
    <row r="1" spans="1:2272" s="30" customFormat="1" ht="15.75" thickBot="1">
      <c r="A1" s="227"/>
      <c r="B1" s="234"/>
      <c r="C1" s="235"/>
      <c r="D1" s="235"/>
      <c r="E1" s="235"/>
      <c r="F1" s="235"/>
      <c r="G1" s="235"/>
    </row>
    <row r="2" spans="1:2272" ht="72.75" customHeight="1" thickBot="1">
      <c r="A2" s="227"/>
      <c r="B2" s="228" t="s">
        <v>276</v>
      </c>
      <c r="C2" s="229"/>
      <c r="D2" s="229"/>
      <c r="E2" s="229"/>
      <c r="F2" s="229"/>
      <c r="G2" s="230"/>
      <c r="H2" s="161"/>
      <c r="I2" s="162"/>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c r="EA2" s="30"/>
      <c r="EB2" s="30"/>
      <c r="EC2" s="30"/>
      <c r="ED2" s="30"/>
      <c r="EE2" s="30"/>
      <c r="EF2" s="30"/>
      <c r="EG2" s="30"/>
      <c r="EH2" s="30"/>
      <c r="EI2" s="30"/>
      <c r="EJ2" s="30"/>
      <c r="EK2" s="30"/>
      <c r="EL2" s="30"/>
      <c r="EM2" s="30"/>
      <c r="EN2" s="30"/>
      <c r="EO2" s="30"/>
      <c r="EP2" s="30"/>
      <c r="EQ2" s="30"/>
      <c r="ER2" s="30"/>
      <c r="ES2" s="30"/>
      <c r="ET2" s="30"/>
      <c r="EU2" s="30"/>
      <c r="EV2" s="30"/>
      <c r="EW2" s="30"/>
      <c r="EX2" s="30"/>
      <c r="EY2" s="30"/>
      <c r="EZ2" s="30"/>
      <c r="FA2" s="30"/>
      <c r="FB2" s="30"/>
      <c r="FC2" s="30"/>
      <c r="FD2" s="30"/>
      <c r="FE2" s="30"/>
      <c r="FF2" s="30"/>
      <c r="FG2" s="30"/>
      <c r="FH2" s="30"/>
      <c r="FI2" s="30"/>
      <c r="FJ2" s="30"/>
      <c r="FK2" s="30"/>
      <c r="FL2" s="30"/>
      <c r="FM2" s="30"/>
      <c r="FN2" s="30"/>
      <c r="FO2" s="30"/>
      <c r="FP2" s="30"/>
      <c r="FQ2" s="30"/>
      <c r="FR2" s="30"/>
      <c r="FS2" s="30"/>
      <c r="FT2" s="30"/>
      <c r="FU2" s="30"/>
      <c r="FV2" s="30"/>
      <c r="FW2" s="30"/>
      <c r="FX2" s="30"/>
      <c r="FY2" s="30"/>
      <c r="FZ2" s="30"/>
      <c r="GA2" s="30"/>
      <c r="GB2" s="30"/>
      <c r="GC2" s="30"/>
      <c r="GD2" s="30"/>
      <c r="GE2" s="30"/>
      <c r="GF2" s="30"/>
      <c r="GG2" s="30"/>
      <c r="GH2" s="30"/>
      <c r="GI2" s="30"/>
      <c r="GJ2" s="30"/>
      <c r="GK2" s="30"/>
      <c r="GL2" s="30"/>
      <c r="GM2" s="30"/>
      <c r="GN2" s="30"/>
      <c r="GO2" s="30"/>
      <c r="GP2" s="30"/>
      <c r="GQ2" s="30"/>
      <c r="GR2" s="30"/>
      <c r="GS2" s="30"/>
      <c r="GT2" s="30"/>
      <c r="GU2" s="30"/>
      <c r="GV2" s="30"/>
      <c r="GW2" s="30"/>
      <c r="GX2" s="30"/>
      <c r="GY2" s="30"/>
      <c r="GZ2" s="30"/>
      <c r="HA2" s="30"/>
      <c r="HB2" s="30"/>
      <c r="HC2" s="30"/>
      <c r="HD2" s="30"/>
      <c r="HE2" s="30"/>
      <c r="HF2" s="30"/>
      <c r="HG2" s="30"/>
      <c r="HH2" s="30"/>
      <c r="HI2" s="30"/>
      <c r="HJ2" s="30"/>
      <c r="HK2" s="30"/>
      <c r="HL2" s="30"/>
      <c r="HM2" s="30"/>
      <c r="HN2" s="30"/>
      <c r="HO2" s="30"/>
      <c r="HP2" s="30"/>
      <c r="HQ2" s="30"/>
      <c r="HR2" s="30"/>
      <c r="HS2" s="30"/>
      <c r="HT2" s="30"/>
      <c r="HU2" s="30"/>
      <c r="HV2" s="30"/>
      <c r="HW2" s="30"/>
      <c r="HX2" s="30"/>
      <c r="HY2" s="30"/>
      <c r="HZ2" s="30"/>
      <c r="IA2" s="30"/>
      <c r="IB2" s="30"/>
      <c r="IC2" s="30"/>
      <c r="ID2" s="30"/>
      <c r="IE2" s="30"/>
      <c r="IF2" s="30"/>
      <c r="IG2" s="30"/>
      <c r="IH2" s="30"/>
      <c r="II2" s="30"/>
      <c r="IJ2" s="30"/>
      <c r="IK2" s="30"/>
      <c r="IL2" s="30"/>
      <c r="IM2" s="30"/>
      <c r="IN2" s="30"/>
      <c r="IO2" s="30"/>
      <c r="IP2" s="30"/>
      <c r="IQ2" s="30"/>
      <c r="IR2" s="30"/>
      <c r="IS2" s="30"/>
      <c r="IT2" s="30"/>
      <c r="IU2" s="30"/>
      <c r="IV2" s="30"/>
      <c r="IW2" s="30"/>
      <c r="IX2" s="30"/>
      <c r="IY2" s="30"/>
      <c r="IZ2" s="30"/>
      <c r="JA2" s="30"/>
      <c r="JB2" s="30"/>
      <c r="JC2" s="30"/>
      <c r="JD2" s="30"/>
      <c r="JE2" s="30"/>
      <c r="JF2" s="30"/>
      <c r="JG2" s="30"/>
      <c r="JH2" s="30"/>
      <c r="JI2" s="30"/>
      <c r="JJ2" s="30"/>
      <c r="JK2" s="30"/>
      <c r="JL2" s="30"/>
      <c r="JM2" s="30"/>
      <c r="JN2" s="30"/>
      <c r="JO2" s="30"/>
      <c r="JP2" s="30"/>
      <c r="JQ2" s="30"/>
      <c r="JR2" s="30"/>
      <c r="JS2" s="30"/>
      <c r="JT2" s="30"/>
      <c r="JU2" s="30"/>
      <c r="JV2" s="30"/>
      <c r="JW2" s="30"/>
      <c r="JX2" s="30"/>
      <c r="JY2" s="30"/>
      <c r="JZ2" s="30"/>
      <c r="KA2" s="30"/>
      <c r="KB2" s="30"/>
      <c r="KC2" s="30"/>
      <c r="KD2" s="30"/>
      <c r="KE2" s="30"/>
      <c r="KF2" s="30"/>
      <c r="KG2" s="30"/>
      <c r="KH2" s="30"/>
      <c r="KI2" s="30"/>
      <c r="KJ2" s="30"/>
      <c r="KK2" s="30"/>
      <c r="KL2" s="30"/>
      <c r="KM2" s="30"/>
      <c r="KN2" s="30"/>
      <c r="KO2" s="30"/>
      <c r="KP2" s="30"/>
      <c r="KQ2" s="30"/>
      <c r="KR2" s="30"/>
      <c r="KS2" s="30"/>
      <c r="KT2" s="30"/>
      <c r="KU2" s="30"/>
      <c r="KV2" s="30"/>
      <c r="KW2" s="30"/>
      <c r="KX2" s="30"/>
      <c r="KY2" s="30"/>
      <c r="KZ2" s="30"/>
      <c r="LA2" s="30"/>
      <c r="LB2" s="30"/>
      <c r="LC2" s="30"/>
      <c r="LD2" s="30"/>
      <c r="LE2" s="30"/>
      <c r="LF2" s="30"/>
      <c r="LG2" s="30"/>
      <c r="LH2" s="30"/>
      <c r="LI2" s="30"/>
      <c r="LJ2" s="30"/>
      <c r="LK2" s="30"/>
      <c r="LL2" s="30"/>
      <c r="LM2" s="30"/>
      <c r="LN2" s="30"/>
      <c r="LO2" s="30"/>
      <c r="LP2" s="30"/>
      <c r="LQ2" s="30"/>
      <c r="LR2" s="30"/>
      <c r="LS2" s="30"/>
      <c r="LT2" s="30"/>
      <c r="LU2" s="30"/>
      <c r="LV2" s="30"/>
      <c r="LW2" s="30"/>
      <c r="LX2" s="30"/>
      <c r="LY2" s="30"/>
      <c r="LZ2" s="30"/>
      <c r="MA2" s="30"/>
      <c r="MB2" s="30"/>
      <c r="MC2" s="30"/>
      <c r="MD2" s="30"/>
      <c r="ME2" s="30"/>
      <c r="MF2" s="30"/>
      <c r="MG2" s="30"/>
      <c r="MH2" s="30"/>
      <c r="MI2" s="30"/>
      <c r="MJ2" s="30"/>
      <c r="MK2" s="30"/>
      <c r="ML2" s="30"/>
      <c r="MM2" s="30"/>
      <c r="MN2" s="30"/>
      <c r="MO2" s="30"/>
      <c r="MP2" s="30"/>
      <c r="MQ2" s="30"/>
      <c r="MR2" s="30"/>
      <c r="MS2" s="30"/>
      <c r="MT2" s="30"/>
      <c r="MU2" s="30"/>
      <c r="MV2" s="30"/>
      <c r="MW2" s="30"/>
      <c r="MX2" s="30"/>
      <c r="MY2" s="30"/>
      <c r="MZ2" s="30"/>
      <c r="NA2" s="30"/>
      <c r="NB2" s="30"/>
      <c r="NC2" s="30"/>
      <c r="ND2" s="30"/>
      <c r="NE2" s="30"/>
      <c r="NF2" s="30"/>
      <c r="NG2" s="30"/>
      <c r="NH2" s="30"/>
      <c r="NI2" s="30"/>
      <c r="NJ2" s="30"/>
      <c r="NK2" s="30"/>
      <c r="NL2" s="30"/>
      <c r="NM2" s="30"/>
      <c r="NN2" s="30"/>
      <c r="NO2" s="30"/>
      <c r="NP2" s="30"/>
      <c r="NQ2" s="30"/>
      <c r="NR2" s="30"/>
      <c r="NS2" s="30"/>
      <c r="NT2" s="30"/>
      <c r="NU2" s="30"/>
      <c r="NV2" s="30"/>
      <c r="NW2" s="30"/>
      <c r="NX2" s="30"/>
      <c r="NY2" s="30"/>
      <c r="NZ2" s="30"/>
      <c r="OA2" s="30"/>
      <c r="OB2" s="30"/>
      <c r="OC2" s="30"/>
      <c r="OD2" s="30"/>
      <c r="OE2" s="30"/>
      <c r="OF2" s="30"/>
      <c r="OG2" s="30"/>
      <c r="OH2" s="30"/>
      <c r="OI2" s="30"/>
      <c r="OJ2" s="30"/>
      <c r="OK2" s="30"/>
      <c r="OL2" s="30"/>
      <c r="OM2" s="30"/>
      <c r="ON2" s="30"/>
      <c r="OO2" s="30"/>
      <c r="OP2" s="30"/>
      <c r="OQ2" s="30"/>
      <c r="OR2" s="30"/>
      <c r="OS2" s="30"/>
      <c r="OT2" s="30"/>
      <c r="OU2" s="30"/>
      <c r="OV2" s="30"/>
      <c r="OW2" s="30"/>
      <c r="OX2" s="30"/>
      <c r="OY2" s="30"/>
      <c r="OZ2" s="30"/>
      <c r="PA2" s="30"/>
      <c r="PB2" s="30"/>
      <c r="PC2" s="30"/>
      <c r="PD2" s="30"/>
      <c r="PE2" s="30"/>
      <c r="PF2" s="30"/>
      <c r="PG2" s="30"/>
      <c r="PH2" s="30"/>
      <c r="PI2" s="30"/>
      <c r="PJ2" s="30"/>
      <c r="PK2" s="30"/>
      <c r="PL2" s="30"/>
      <c r="PM2" s="30"/>
      <c r="PN2" s="30"/>
      <c r="PO2" s="30"/>
      <c r="PP2" s="30"/>
      <c r="PQ2" s="30"/>
      <c r="PR2" s="30"/>
      <c r="PS2" s="30"/>
      <c r="PT2" s="30"/>
      <c r="PU2" s="30"/>
      <c r="PV2" s="30"/>
      <c r="PW2" s="30"/>
      <c r="PX2" s="30"/>
      <c r="PY2" s="30"/>
      <c r="PZ2" s="30"/>
      <c r="QA2" s="30"/>
      <c r="QB2" s="30"/>
      <c r="QC2" s="30"/>
      <c r="QD2" s="30"/>
      <c r="QE2" s="30"/>
      <c r="QF2" s="30"/>
      <c r="QG2" s="30"/>
      <c r="QH2" s="30"/>
      <c r="QI2" s="30"/>
      <c r="QJ2" s="30"/>
      <c r="QK2" s="30"/>
      <c r="QL2" s="30"/>
      <c r="QM2" s="30"/>
      <c r="QN2" s="30"/>
      <c r="QO2" s="30"/>
      <c r="QP2" s="30"/>
      <c r="QQ2" s="30"/>
      <c r="QR2" s="30"/>
      <c r="QS2" s="30"/>
      <c r="QT2" s="30"/>
      <c r="QU2" s="30"/>
      <c r="QV2" s="30"/>
      <c r="QW2" s="30"/>
      <c r="QX2" s="30"/>
      <c r="QY2" s="30"/>
      <c r="QZ2" s="30"/>
      <c r="RA2" s="30"/>
      <c r="RB2" s="30"/>
      <c r="RC2" s="30"/>
      <c r="RD2" s="30"/>
      <c r="RE2" s="30"/>
      <c r="RF2" s="30"/>
      <c r="RG2" s="30"/>
      <c r="RH2" s="30"/>
      <c r="RI2" s="30"/>
      <c r="RJ2" s="30"/>
      <c r="RK2" s="30"/>
      <c r="RL2" s="30"/>
      <c r="RM2" s="30"/>
      <c r="RN2" s="30"/>
      <c r="RO2" s="30"/>
      <c r="RP2" s="30"/>
      <c r="RQ2" s="30"/>
      <c r="RR2" s="30"/>
      <c r="RS2" s="30"/>
      <c r="RT2" s="30"/>
      <c r="RU2" s="30"/>
      <c r="RV2" s="30"/>
      <c r="RW2" s="30"/>
      <c r="RX2" s="30"/>
      <c r="RY2" s="30"/>
      <c r="RZ2" s="30"/>
      <c r="SA2" s="30"/>
      <c r="SB2" s="30"/>
      <c r="SC2" s="30"/>
      <c r="SD2" s="30"/>
      <c r="SE2" s="30"/>
      <c r="SF2" s="30"/>
      <c r="SG2" s="30"/>
      <c r="SH2" s="30"/>
      <c r="SI2" s="30"/>
      <c r="SJ2" s="30"/>
      <c r="SK2" s="30"/>
      <c r="SL2" s="30"/>
      <c r="SM2" s="30"/>
      <c r="SN2" s="30"/>
      <c r="SO2" s="30"/>
      <c r="SP2" s="30"/>
      <c r="SQ2" s="30"/>
      <c r="SR2" s="30"/>
      <c r="SS2" s="30"/>
      <c r="ST2" s="30"/>
      <c r="SU2" s="30"/>
      <c r="SV2" s="30"/>
      <c r="SW2" s="30"/>
      <c r="SX2" s="30"/>
      <c r="SY2" s="30"/>
      <c r="SZ2" s="30"/>
      <c r="TA2" s="30"/>
      <c r="TB2" s="30"/>
      <c r="TC2" s="30"/>
      <c r="TD2" s="30"/>
      <c r="TE2" s="30"/>
      <c r="TF2" s="30"/>
      <c r="TG2" s="30"/>
      <c r="TH2" s="30"/>
      <c r="TI2" s="30"/>
      <c r="TJ2" s="30"/>
      <c r="TK2" s="30"/>
      <c r="TL2" s="30"/>
      <c r="TM2" s="30"/>
      <c r="TN2" s="30"/>
      <c r="TO2" s="30"/>
      <c r="TP2" s="30"/>
      <c r="TQ2" s="30"/>
      <c r="TR2" s="30"/>
      <c r="TS2" s="30"/>
      <c r="TT2" s="30"/>
      <c r="TU2" s="30"/>
      <c r="TV2" s="30"/>
      <c r="TW2" s="30"/>
      <c r="TX2" s="30"/>
      <c r="TY2" s="30"/>
      <c r="TZ2" s="30"/>
      <c r="UA2" s="30"/>
      <c r="UB2" s="30"/>
      <c r="UC2" s="30"/>
      <c r="UD2" s="30"/>
      <c r="UE2" s="30"/>
      <c r="UF2" s="30"/>
      <c r="UG2" s="30"/>
      <c r="UH2" s="30"/>
      <c r="UI2" s="30"/>
      <c r="UJ2" s="30"/>
      <c r="UK2" s="30"/>
      <c r="UL2" s="30"/>
      <c r="UM2" s="30"/>
      <c r="UN2" s="30"/>
      <c r="UO2" s="30"/>
      <c r="UP2" s="30"/>
      <c r="UQ2" s="30"/>
      <c r="UR2" s="30"/>
      <c r="US2" s="30"/>
      <c r="UT2" s="30"/>
      <c r="UU2" s="30"/>
      <c r="UV2" s="30"/>
      <c r="UW2" s="30"/>
      <c r="UX2" s="30"/>
      <c r="UY2" s="30"/>
      <c r="UZ2" s="30"/>
      <c r="VA2" s="30"/>
      <c r="VB2" s="30"/>
      <c r="VC2" s="30"/>
      <c r="VD2" s="30"/>
      <c r="VE2" s="30"/>
      <c r="VF2" s="30"/>
      <c r="VG2" s="30"/>
      <c r="VH2" s="30"/>
      <c r="VI2" s="30"/>
      <c r="VJ2" s="30"/>
      <c r="VK2" s="30"/>
      <c r="VL2" s="30"/>
      <c r="VM2" s="30"/>
      <c r="VN2" s="30"/>
      <c r="VO2" s="30"/>
      <c r="VP2" s="30"/>
      <c r="VQ2" s="30"/>
      <c r="VR2" s="30"/>
      <c r="VS2" s="30"/>
      <c r="VT2" s="30"/>
      <c r="VU2" s="30"/>
      <c r="VV2" s="30"/>
      <c r="VW2" s="30"/>
      <c r="VX2" s="30"/>
      <c r="VY2" s="30"/>
      <c r="VZ2" s="30"/>
      <c r="WA2" s="30"/>
      <c r="WB2" s="30"/>
      <c r="WC2" s="30"/>
      <c r="WD2" s="30"/>
      <c r="WE2" s="30"/>
      <c r="WF2" s="30"/>
      <c r="WG2" s="30"/>
      <c r="WH2" s="30"/>
      <c r="WI2" s="30"/>
      <c r="WJ2" s="30"/>
      <c r="WK2" s="30"/>
      <c r="WL2" s="30"/>
      <c r="WM2" s="30"/>
      <c r="WN2" s="30"/>
      <c r="WO2" s="30"/>
      <c r="WP2" s="30"/>
      <c r="WQ2" s="30"/>
      <c r="WR2" s="30"/>
      <c r="WS2" s="30"/>
      <c r="WT2" s="30"/>
      <c r="WU2" s="30"/>
      <c r="WV2" s="30"/>
      <c r="WW2" s="30"/>
      <c r="WX2" s="30"/>
      <c r="WY2" s="30"/>
      <c r="WZ2" s="30"/>
      <c r="XA2" s="30"/>
      <c r="XB2" s="30"/>
      <c r="XC2" s="30"/>
      <c r="XD2" s="30"/>
      <c r="XE2" s="30"/>
      <c r="XF2" s="30"/>
      <c r="XG2" s="30"/>
      <c r="XH2" s="30"/>
      <c r="XI2" s="30"/>
      <c r="XJ2" s="30"/>
      <c r="XK2" s="30"/>
      <c r="XL2" s="30"/>
      <c r="XM2" s="30"/>
      <c r="XN2" s="30"/>
      <c r="XO2" s="30"/>
      <c r="XP2" s="30"/>
      <c r="XQ2" s="30"/>
      <c r="XR2" s="30"/>
      <c r="XS2" s="30"/>
      <c r="XT2" s="30"/>
      <c r="XU2" s="30"/>
      <c r="XV2" s="30"/>
      <c r="XW2" s="30"/>
      <c r="XX2" s="30"/>
      <c r="XY2" s="30"/>
      <c r="XZ2" s="30"/>
      <c r="YA2" s="30"/>
      <c r="YB2" s="30"/>
      <c r="YC2" s="30"/>
      <c r="YD2" s="30"/>
      <c r="YE2" s="30"/>
      <c r="YF2" s="30"/>
      <c r="YG2" s="30"/>
      <c r="YH2" s="30"/>
      <c r="YI2" s="30"/>
      <c r="YJ2" s="30"/>
      <c r="YK2" s="30"/>
      <c r="YL2" s="30"/>
      <c r="YM2" s="30"/>
      <c r="YN2" s="30"/>
      <c r="YO2" s="30"/>
      <c r="YP2" s="30"/>
      <c r="YQ2" s="30"/>
      <c r="YR2" s="30"/>
      <c r="YS2" s="30"/>
      <c r="YT2" s="30"/>
      <c r="YU2" s="30"/>
      <c r="YV2" s="30"/>
      <c r="YW2" s="30"/>
      <c r="YX2" s="30"/>
      <c r="YY2" s="30"/>
      <c r="YZ2" s="30"/>
      <c r="ZA2" s="30"/>
      <c r="ZB2" s="30"/>
      <c r="ZC2" s="30"/>
      <c r="ZD2" s="30"/>
      <c r="ZE2" s="30"/>
      <c r="ZF2" s="30"/>
      <c r="ZG2" s="30"/>
      <c r="ZH2" s="30"/>
      <c r="ZI2" s="30"/>
      <c r="ZJ2" s="30"/>
      <c r="ZK2" s="30"/>
      <c r="ZL2" s="30"/>
      <c r="ZM2" s="30"/>
      <c r="ZN2" s="30"/>
      <c r="ZO2" s="30"/>
      <c r="ZP2" s="30"/>
      <c r="ZQ2" s="30"/>
      <c r="ZR2" s="30"/>
      <c r="ZS2" s="30"/>
      <c r="ZT2" s="30"/>
      <c r="ZU2" s="30"/>
      <c r="ZV2" s="30"/>
      <c r="ZW2" s="30"/>
      <c r="ZX2" s="30"/>
      <c r="ZY2" s="30"/>
      <c r="ZZ2" s="30"/>
      <c r="AAA2" s="30"/>
      <c r="AAB2" s="30"/>
      <c r="AAC2" s="30"/>
      <c r="AAD2" s="30"/>
      <c r="AAE2" s="30"/>
      <c r="AAF2" s="30"/>
      <c r="AAG2" s="30"/>
      <c r="AAH2" s="30"/>
      <c r="AAI2" s="30"/>
      <c r="AAJ2" s="30"/>
      <c r="AAK2" s="30"/>
      <c r="AAL2" s="30"/>
      <c r="AAM2" s="30"/>
      <c r="AAN2" s="30"/>
      <c r="AAO2" s="30"/>
      <c r="AAP2" s="30"/>
      <c r="AAQ2" s="30"/>
      <c r="AAR2" s="30"/>
      <c r="AAS2" s="30"/>
      <c r="AAT2" s="30"/>
      <c r="AAU2" s="30"/>
      <c r="AAV2" s="30"/>
      <c r="AAW2" s="30"/>
      <c r="AAX2" s="30"/>
      <c r="AAY2" s="30"/>
      <c r="AAZ2" s="30"/>
      <c r="ABA2" s="30"/>
      <c r="ABB2" s="30"/>
      <c r="ABC2" s="30"/>
      <c r="ABD2" s="30"/>
      <c r="ABE2" s="30"/>
      <c r="ABF2" s="30"/>
      <c r="ABG2" s="30"/>
      <c r="ABH2" s="30"/>
      <c r="ABI2" s="30"/>
      <c r="ABJ2" s="30"/>
      <c r="ABK2" s="30"/>
      <c r="ABL2" s="30"/>
      <c r="ABM2" s="30"/>
      <c r="ABN2" s="30"/>
      <c r="ABO2" s="30"/>
      <c r="ABP2" s="30"/>
      <c r="ABQ2" s="30"/>
      <c r="ABR2" s="30"/>
      <c r="ABS2" s="30"/>
      <c r="ABT2" s="30"/>
      <c r="ABU2" s="30"/>
      <c r="ABV2" s="30"/>
      <c r="ABW2" s="30"/>
      <c r="ABX2" s="30"/>
      <c r="ABY2" s="30"/>
      <c r="ABZ2" s="30"/>
      <c r="ACA2" s="30"/>
      <c r="ACB2" s="30"/>
      <c r="ACC2" s="30"/>
      <c r="ACD2" s="30"/>
      <c r="ACE2" s="30"/>
      <c r="ACF2" s="30"/>
      <c r="ACG2" s="30"/>
      <c r="ACH2" s="30"/>
      <c r="ACI2" s="30"/>
      <c r="ACJ2" s="30"/>
      <c r="ACK2" s="30"/>
      <c r="ACL2" s="30"/>
      <c r="ACM2" s="30"/>
      <c r="ACN2" s="30"/>
      <c r="ACO2" s="30"/>
      <c r="ACP2" s="30"/>
      <c r="ACQ2" s="30"/>
      <c r="ACR2" s="30"/>
      <c r="ACS2" s="30"/>
      <c r="ACT2" s="30"/>
      <c r="ACU2" s="30"/>
      <c r="ACV2" s="30"/>
      <c r="ACW2" s="30"/>
      <c r="ACX2" s="30"/>
      <c r="ACY2" s="30"/>
      <c r="ACZ2" s="30"/>
      <c r="ADA2" s="30"/>
      <c r="ADB2" s="30"/>
      <c r="ADC2" s="30"/>
      <c r="ADD2" s="30"/>
      <c r="ADE2" s="30"/>
      <c r="ADF2" s="30"/>
      <c r="ADG2" s="30"/>
      <c r="ADH2" s="30"/>
      <c r="ADI2" s="30"/>
      <c r="ADJ2" s="30"/>
      <c r="ADK2" s="30"/>
      <c r="ADL2" s="30"/>
      <c r="ADM2" s="30"/>
      <c r="ADN2" s="30"/>
      <c r="ADO2" s="30"/>
      <c r="ADP2" s="30"/>
      <c r="ADQ2" s="30"/>
      <c r="ADR2" s="30"/>
      <c r="ADS2" s="30"/>
      <c r="ADT2" s="30"/>
      <c r="ADU2" s="30"/>
      <c r="ADV2" s="30"/>
      <c r="ADW2" s="30"/>
      <c r="ADX2" s="30"/>
      <c r="ADY2" s="30"/>
      <c r="ADZ2" s="30"/>
      <c r="AEA2" s="30"/>
      <c r="AEB2" s="30"/>
      <c r="AEC2" s="30"/>
      <c r="AED2" s="30"/>
      <c r="AEE2" s="30"/>
      <c r="AEF2" s="30"/>
      <c r="AEG2" s="30"/>
      <c r="AEH2" s="30"/>
      <c r="AEI2" s="30"/>
      <c r="AEJ2" s="30"/>
      <c r="AEK2" s="30"/>
      <c r="AEL2" s="30"/>
      <c r="AEM2" s="30"/>
      <c r="AEN2" s="30"/>
      <c r="AEO2" s="30"/>
      <c r="AEP2" s="30"/>
      <c r="AEQ2" s="30"/>
      <c r="AER2" s="30"/>
      <c r="AES2" s="30"/>
      <c r="AET2" s="30"/>
      <c r="AEU2" s="30"/>
      <c r="AEV2" s="30"/>
      <c r="AEW2" s="30"/>
      <c r="AEX2" s="30"/>
      <c r="AEY2" s="30"/>
      <c r="AEZ2" s="30"/>
      <c r="AFA2" s="30"/>
      <c r="AFB2" s="30"/>
      <c r="AFC2" s="30"/>
      <c r="AFD2" s="30"/>
      <c r="AFE2" s="30"/>
      <c r="AFF2" s="30"/>
      <c r="AFG2" s="30"/>
      <c r="AFH2" s="30"/>
      <c r="AFI2" s="30"/>
      <c r="AFJ2" s="30"/>
      <c r="AFK2" s="30"/>
      <c r="AFL2" s="30"/>
      <c r="AFM2" s="30"/>
      <c r="AFN2" s="30"/>
      <c r="AFO2" s="30"/>
      <c r="AFP2" s="30"/>
      <c r="AFQ2" s="30"/>
      <c r="AFR2" s="30"/>
      <c r="AFS2" s="30"/>
      <c r="AFT2" s="30"/>
      <c r="AFU2" s="30"/>
      <c r="AFV2" s="30"/>
      <c r="AFW2" s="30"/>
      <c r="AFX2" s="30"/>
      <c r="AFY2" s="30"/>
      <c r="AFZ2" s="30"/>
      <c r="AGA2" s="30"/>
      <c r="AGB2" s="30"/>
      <c r="AGC2" s="30"/>
      <c r="AGD2" s="30"/>
      <c r="AGE2" s="30"/>
      <c r="AGF2" s="30"/>
      <c r="AGG2" s="30"/>
      <c r="AGH2" s="30"/>
      <c r="AGI2" s="30"/>
      <c r="AGJ2" s="30"/>
      <c r="AGK2" s="30"/>
      <c r="AGL2" s="30"/>
      <c r="AGM2" s="30"/>
      <c r="AGN2" s="30"/>
      <c r="AGO2" s="30"/>
      <c r="AGP2" s="30"/>
      <c r="AGQ2" s="30"/>
      <c r="AGR2" s="30"/>
      <c r="AGS2" s="30"/>
      <c r="AGT2" s="30"/>
      <c r="AGU2" s="30"/>
      <c r="AGV2" s="30"/>
      <c r="AGW2" s="30"/>
      <c r="AGX2" s="30"/>
      <c r="AGY2" s="30"/>
      <c r="AGZ2" s="30"/>
      <c r="AHA2" s="30"/>
      <c r="AHB2" s="30"/>
      <c r="AHC2" s="30"/>
      <c r="AHD2" s="30"/>
      <c r="AHE2" s="30"/>
      <c r="AHF2" s="30"/>
      <c r="AHG2" s="30"/>
      <c r="AHH2" s="30"/>
      <c r="AHI2" s="30"/>
      <c r="AHJ2" s="30"/>
      <c r="AHK2" s="30"/>
      <c r="AHL2" s="30"/>
      <c r="AHM2" s="30"/>
      <c r="AHN2" s="30"/>
      <c r="AHO2" s="30"/>
      <c r="AHP2" s="30"/>
      <c r="AHQ2" s="30"/>
      <c r="AHR2" s="30"/>
      <c r="AHS2" s="30"/>
      <c r="AHT2" s="30"/>
      <c r="AHU2" s="30"/>
      <c r="AHV2" s="30"/>
      <c r="AHW2" s="30"/>
      <c r="AHX2" s="30"/>
      <c r="AHY2" s="30"/>
      <c r="AHZ2" s="30"/>
      <c r="AIA2" s="30"/>
      <c r="AIB2" s="30"/>
      <c r="AIC2" s="30"/>
      <c r="AID2" s="30"/>
      <c r="AIE2" s="30"/>
      <c r="AIF2" s="30"/>
      <c r="AIG2" s="30"/>
      <c r="AIH2" s="30"/>
      <c r="AII2" s="30"/>
      <c r="AIJ2" s="30"/>
      <c r="AIK2" s="30"/>
      <c r="AIL2" s="30"/>
      <c r="AIM2" s="30"/>
      <c r="AIN2" s="30"/>
      <c r="AIO2" s="30"/>
      <c r="AIP2" s="30"/>
      <c r="AIQ2" s="30"/>
      <c r="AIR2" s="30"/>
      <c r="AIS2" s="30"/>
      <c r="AIT2" s="30"/>
      <c r="AIU2" s="30"/>
      <c r="AIV2" s="30"/>
      <c r="AIW2" s="30"/>
      <c r="AIX2" s="30"/>
      <c r="AIY2" s="30"/>
      <c r="AIZ2" s="30"/>
      <c r="AJA2" s="30"/>
      <c r="AJB2" s="30"/>
      <c r="AJC2" s="30"/>
      <c r="AJD2" s="30"/>
      <c r="AJE2" s="30"/>
      <c r="AJF2" s="30"/>
      <c r="AJG2" s="30"/>
      <c r="AJH2" s="30"/>
      <c r="AJI2" s="30"/>
      <c r="AJJ2" s="30"/>
      <c r="AJK2" s="30"/>
      <c r="AJL2" s="30"/>
      <c r="AJM2" s="30"/>
      <c r="AJN2" s="30"/>
      <c r="AJO2" s="30"/>
      <c r="AJP2" s="30"/>
      <c r="AJQ2" s="30"/>
      <c r="AJR2" s="30"/>
      <c r="AJS2" s="30"/>
      <c r="AJT2" s="30"/>
      <c r="AJU2" s="30"/>
      <c r="AJV2" s="30"/>
      <c r="AJW2" s="30"/>
      <c r="AJX2" s="30"/>
      <c r="AJY2" s="30"/>
      <c r="AJZ2" s="30"/>
      <c r="AKA2" s="30"/>
      <c r="AKB2" s="30"/>
      <c r="AKC2" s="30"/>
      <c r="AKD2" s="30"/>
      <c r="AKE2" s="30"/>
      <c r="AKF2" s="30"/>
      <c r="AKG2" s="30"/>
      <c r="AKH2" s="30"/>
      <c r="AKI2" s="30"/>
      <c r="AKJ2" s="30"/>
      <c r="AKK2" s="30"/>
      <c r="AKL2" s="30"/>
      <c r="AKM2" s="30"/>
      <c r="AKN2" s="30"/>
      <c r="AKO2" s="30"/>
      <c r="AKP2" s="30"/>
      <c r="AKQ2" s="30"/>
      <c r="AKR2" s="30"/>
      <c r="AKS2" s="30"/>
      <c r="AKT2" s="30"/>
      <c r="AKU2" s="30"/>
      <c r="AKV2" s="30"/>
      <c r="AKW2" s="30"/>
      <c r="AKX2" s="30"/>
      <c r="AKY2" s="30"/>
      <c r="AKZ2" s="30"/>
      <c r="ALA2" s="30"/>
      <c r="ALB2" s="30"/>
      <c r="ALC2" s="30"/>
      <c r="ALD2" s="30"/>
      <c r="ALE2" s="30"/>
      <c r="ALF2" s="30"/>
      <c r="ALG2" s="30"/>
      <c r="ALH2" s="30"/>
      <c r="ALI2" s="30"/>
      <c r="ALJ2" s="30"/>
      <c r="ALK2" s="30"/>
      <c r="ALL2" s="30"/>
      <c r="ALM2" s="30"/>
      <c r="ALN2" s="30"/>
      <c r="ALO2" s="30"/>
      <c r="ALP2" s="30"/>
      <c r="ALQ2" s="30"/>
      <c r="ALR2" s="30"/>
      <c r="ALS2" s="30"/>
      <c r="ALT2" s="30"/>
      <c r="ALU2" s="30"/>
      <c r="ALV2" s="30"/>
      <c r="ALW2" s="30"/>
      <c r="ALX2" s="30"/>
      <c r="ALY2" s="30"/>
      <c r="ALZ2" s="30"/>
      <c r="AMA2" s="30"/>
      <c r="AMB2" s="30"/>
      <c r="AMC2" s="30"/>
      <c r="AMD2" s="30"/>
      <c r="AME2" s="30"/>
      <c r="AMF2" s="30"/>
      <c r="AMG2" s="30"/>
      <c r="AMH2" s="30"/>
      <c r="AMI2" s="30"/>
      <c r="AMJ2" s="30"/>
      <c r="AMK2" s="30"/>
      <c r="AML2" s="30"/>
      <c r="AMM2" s="30"/>
      <c r="AMN2" s="30"/>
      <c r="AMO2" s="30"/>
      <c r="AMP2" s="30"/>
      <c r="AMQ2" s="30"/>
      <c r="AMR2" s="30"/>
      <c r="AMS2" s="30"/>
      <c r="AMT2" s="30"/>
      <c r="AMU2" s="30"/>
      <c r="AMV2" s="30"/>
      <c r="AMW2" s="30"/>
      <c r="AMX2" s="30"/>
      <c r="AMY2" s="30"/>
      <c r="AMZ2" s="30"/>
      <c r="ANA2" s="30"/>
      <c r="ANB2" s="30"/>
      <c r="ANC2" s="30"/>
      <c r="AND2" s="30"/>
      <c r="ANE2" s="30"/>
      <c r="ANF2" s="30"/>
      <c r="ANG2" s="30"/>
      <c r="ANH2" s="30"/>
      <c r="ANI2" s="30"/>
      <c r="ANJ2" s="30"/>
      <c r="ANK2" s="30"/>
      <c r="ANL2" s="30"/>
      <c r="ANM2" s="30"/>
      <c r="ANN2" s="30"/>
      <c r="ANO2" s="30"/>
      <c r="ANP2" s="30"/>
      <c r="ANQ2" s="30"/>
      <c r="ANR2" s="30"/>
      <c r="ANS2" s="30"/>
      <c r="ANT2" s="30"/>
      <c r="ANU2" s="30"/>
      <c r="ANV2" s="30"/>
      <c r="ANW2" s="30"/>
      <c r="ANX2" s="30"/>
      <c r="ANY2" s="30"/>
      <c r="ANZ2" s="30"/>
      <c r="AOA2" s="30"/>
      <c r="AOB2" s="30"/>
      <c r="AOC2" s="30"/>
      <c r="AOD2" s="30"/>
      <c r="AOE2" s="30"/>
      <c r="AOF2" s="30"/>
      <c r="AOG2" s="30"/>
      <c r="AOH2" s="30"/>
      <c r="AOI2" s="30"/>
      <c r="AOJ2" s="30"/>
      <c r="AOK2" s="30"/>
      <c r="AOL2" s="30"/>
      <c r="AOM2" s="30"/>
      <c r="AON2" s="30"/>
      <c r="AOO2" s="30"/>
      <c r="AOP2" s="30"/>
      <c r="AOQ2" s="30"/>
      <c r="AOR2" s="30"/>
      <c r="AOS2" s="30"/>
      <c r="AOT2" s="30"/>
      <c r="AOU2" s="30"/>
      <c r="AOV2" s="30"/>
      <c r="AOW2" s="30"/>
      <c r="AOX2" s="30"/>
      <c r="AOY2" s="30"/>
      <c r="AOZ2" s="30"/>
      <c r="APA2" s="30"/>
      <c r="APB2" s="30"/>
      <c r="APC2" s="30"/>
      <c r="APD2" s="30"/>
      <c r="APE2" s="30"/>
      <c r="APF2" s="30"/>
      <c r="APG2" s="30"/>
      <c r="APH2" s="30"/>
      <c r="API2" s="30"/>
      <c r="APJ2" s="30"/>
      <c r="APK2" s="30"/>
      <c r="APL2" s="30"/>
      <c r="APM2" s="30"/>
      <c r="APN2" s="30"/>
      <c r="APO2" s="30"/>
      <c r="APP2" s="30"/>
      <c r="APQ2" s="30"/>
      <c r="APR2" s="30"/>
      <c r="APS2" s="30"/>
      <c r="APT2" s="30"/>
      <c r="APU2" s="30"/>
      <c r="APV2" s="30"/>
      <c r="APW2" s="30"/>
      <c r="APX2" s="30"/>
      <c r="APY2" s="30"/>
      <c r="APZ2" s="30"/>
      <c r="AQA2" s="30"/>
      <c r="AQB2" s="30"/>
      <c r="AQC2" s="30"/>
      <c r="AQD2" s="30"/>
      <c r="AQE2" s="30"/>
      <c r="AQF2" s="30"/>
      <c r="AQG2" s="30"/>
      <c r="AQH2" s="30"/>
      <c r="AQI2" s="30"/>
      <c r="AQJ2" s="30"/>
      <c r="AQK2" s="30"/>
      <c r="AQL2" s="30"/>
      <c r="AQM2" s="30"/>
      <c r="AQN2" s="30"/>
      <c r="AQO2" s="30"/>
      <c r="AQP2" s="30"/>
      <c r="AQQ2" s="30"/>
      <c r="AQR2" s="30"/>
      <c r="AQS2" s="30"/>
      <c r="AQT2" s="30"/>
      <c r="AQU2" s="30"/>
      <c r="AQV2" s="30"/>
      <c r="AQW2" s="30"/>
      <c r="AQX2" s="30"/>
      <c r="AQY2" s="30"/>
      <c r="AQZ2" s="30"/>
      <c r="ARA2" s="30"/>
      <c r="ARB2" s="30"/>
      <c r="ARC2" s="30"/>
      <c r="ARD2" s="30"/>
      <c r="ARE2" s="30"/>
      <c r="ARF2" s="30"/>
      <c r="ARG2" s="30"/>
      <c r="ARH2" s="30"/>
      <c r="ARI2" s="30"/>
      <c r="ARJ2" s="30"/>
      <c r="ARK2" s="30"/>
      <c r="ARL2" s="30"/>
      <c r="ARM2" s="30"/>
      <c r="ARN2" s="30"/>
      <c r="ARO2" s="30"/>
      <c r="ARP2" s="30"/>
      <c r="ARQ2" s="30"/>
      <c r="ARR2" s="30"/>
      <c r="ARS2" s="30"/>
      <c r="ART2" s="30"/>
      <c r="ARU2" s="30"/>
      <c r="ARV2" s="30"/>
      <c r="ARW2" s="30"/>
      <c r="ARX2" s="30"/>
      <c r="ARY2" s="30"/>
      <c r="ARZ2" s="30"/>
      <c r="ASA2" s="30"/>
      <c r="ASB2" s="30"/>
      <c r="ASC2" s="30"/>
      <c r="ASD2" s="30"/>
      <c r="ASE2" s="30"/>
      <c r="ASF2" s="30"/>
      <c r="ASG2" s="30"/>
      <c r="ASH2" s="30"/>
      <c r="ASI2" s="30"/>
      <c r="ASJ2" s="30"/>
      <c r="ASK2" s="30"/>
      <c r="ASL2" s="30"/>
      <c r="ASM2" s="30"/>
      <c r="ASN2" s="30"/>
      <c r="ASO2" s="30"/>
      <c r="ASP2" s="30"/>
      <c r="ASQ2" s="30"/>
      <c r="ASR2" s="30"/>
      <c r="ASS2" s="30"/>
      <c r="AST2" s="30"/>
      <c r="ASU2" s="30"/>
      <c r="ASV2" s="30"/>
      <c r="ASW2" s="30"/>
      <c r="ASX2" s="30"/>
      <c r="ASY2" s="30"/>
      <c r="ASZ2" s="30"/>
      <c r="ATA2" s="30"/>
      <c r="ATB2" s="30"/>
      <c r="ATC2" s="30"/>
      <c r="ATD2" s="30"/>
      <c r="ATE2" s="30"/>
      <c r="ATF2" s="30"/>
      <c r="ATG2" s="30"/>
      <c r="ATH2" s="30"/>
      <c r="ATI2" s="30"/>
      <c r="ATJ2" s="30"/>
      <c r="ATK2" s="30"/>
      <c r="ATL2" s="30"/>
      <c r="ATM2" s="30"/>
      <c r="ATN2" s="30"/>
      <c r="ATO2" s="30"/>
      <c r="ATP2" s="30"/>
      <c r="ATQ2" s="30"/>
      <c r="ATR2" s="30"/>
      <c r="ATS2" s="30"/>
      <c r="ATT2" s="30"/>
      <c r="ATU2" s="30"/>
      <c r="ATV2" s="30"/>
      <c r="ATW2" s="30"/>
      <c r="ATX2" s="30"/>
      <c r="ATY2" s="30"/>
      <c r="ATZ2" s="30"/>
      <c r="AUA2" s="30"/>
      <c r="AUB2" s="30"/>
      <c r="AUC2" s="30"/>
      <c r="AUD2" s="30"/>
      <c r="AUE2" s="30"/>
      <c r="AUF2" s="30"/>
      <c r="AUG2" s="30"/>
      <c r="AUH2" s="30"/>
      <c r="AUI2" s="30"/>
      <c r="AUJ2" s="30"/>
      <c r="AUK2" s="30"/>
      <c r="AUL2" s="30"/>
      <c r="AUM2" s="30"/>
      <c r="AUN2" s="30"/>
      <c r="AUO2" s="30"/>
      <c r="AUP2" s="30"/>
      <c r="AUQ2" s="30"/>
      <c r="AUR2" s="30"/>
      <c r="AUS2" s="30"/>
      <c r="AUT2" s="30"/>
      <c r="AUU2" s="30"/>
      <c r="AUV2" s="30"/>
      <c r="AUW2" s="30"/>
      <c r="AUX2" s="30"/>
      <c r="AUY2" s="30"/>
      <c r="AUZ2" s="30"/>
      <c r="AVA2" s="30"/>
      <c r="AVB2" s="30"/>
      <c r="AVC2" s="30"/>
      <c r="AVD2" s="30"/>
      <c r="AVE2" s="30"/>
      <c r="AVF2" s="30"/>
      <c r="AVG2" s="30"/>
      <c r="AVH2" s="30"/>
      <c r="AVI2" s="30"/>
      <c r="AVJ2" s="30"/>
      <c r="AVK2" s="30"/>
      <c r="AVL2" s="30"/>
      <c r="AVM2" s="30"/>
      <c r="AVN2" s="30"/>
      <c r="AVO2" s="30"/>
      <c r="AVP2" s="30"/>
      <c r="AVQ2" s="30"/>
      <c r="AVR2" s="30"/>
      <c r="AVS2" s="30"/>
      <c r="AVT2" s="30"/>
      <c r="AVU2" s="30"/>
      <c r="AVV2" s="30"/>
      <c r="AVW2" s="30"/>
      <c r="AVX2" s="30"/>
      <c r="AVY2" s="30"/>
      <c r="AVZ2" s="30"/>
      <c r="AWA2" s="30"/>
      <c r="AWB2" s="30"/>
      <c r="AWC2" s="30"/>
      <c r="AWD2" s="30"/>
      <c r="AWE2" s="30"/>
      <c r="AWF2" s="30"/>
      <c r="AWG2" s="30"/>
      <c r="AWH2" s="30"/>
      <c r="AWI2" s="30"/>
      <c r="AWJ2" s="30"/>
      <c r="AWK2" s="30"/>
      <c r="AWL2" s="30"/>
      <c r="AWM2" s="30"/>
      <c r="AWN2" s="30"/>
      <c r="AWO2" s="30"/>
      <c r="AWP2" s="30"/>
      <c r="AWQ2" s="30"/>
      <c r="AWR2" s="30"/>
      <c r="AWS2" s="30"/>
      <c r="AWT2" s="30"/>
      <c r="AWU2" s="30"/>
      <c r="AWV2" s="30"/>
      <c r="AWW2" s="30"/>
      <c r="AWX2" s="30"/>
      <c r="AWY2" s="30"/>
      <c r="AWZ2" s="30"/>
      <c r="AXA2" s="30"/>
      <c r="AXB2" s="30"/>
      <c r="AXC2" s="30"/>
      <c r="AXD2" s="30"/>
      <c r="AXE2" s="30"/>
      <c r="AXF2" s="30"/>
      <c r="AXG2" s="30"/>
      <c r="AXH2" s="30"/>
      <c r="AXI2" s="30"/>
      <c r="AXJ2" s="30"/>
      <c r="AXK2" s="30"/>
      <c r="AXL2" s="30"/>
      <c r="AXM2" s="30"/>
      <c r="AXN2" s="30"/>
      <c r="AXO2" s="30"/>
      <c r="AXP2" s="30"/>
      <c r="AXQ2" s="30"/>
      <c r="AXR2" s="30"/>
      <c r="AXS2" s="30"/>
      <c r="AXT2" s="30"/>
      <c r="AXU2" s="30"/>
      <c r="AXV2" s="30"/>
      <c r="AXW2" s="30"/>
      <c r="AXX2" s="30"/>
      <c r="AXY2" s="30"/>
      <c r="AXZ2" s="30"/>
      <c r="AYA2" s="30"/>
      <c r="AYB2" s="30"/>
      <c r="AYC2" s="30"/>
      <c r="AYD2" s="30"/>
      <c r="AYE2" s="30"/>
      <c r="AYF2" s="30"/>
      <c r="AYG2" s="30"/>
      <c r="AYH2" s="30"/>
      <c r="AYI2" s="30"/>
      <c r="AYJ2" s="30"/>
      <c r="AYK2" s="30"/>
      <c r="AYL2" s="30"/>
      <c r="AYM2" s="30"/>
      <c r="AYN2" s="30"/>
      <c r="AYO2" s="30"/>
      <c r="AYP2" s="30"/>
      <c r="AYQ2" s="30"/>
      <c r="AYR2" s="30"/>
      <c r="AYS2" s="30"/>
      <c r="AYT2" s="30"/>
      <c r="AYU2" s="30"/>
      <c r="AYV2" s="30"/>
      <c r="AYW2" s="30"/>
      <c r="AYX2" s="30"/>
      <c r="AYY2" s="30"/>
      <c r="AYZ2" s="30"/>
      <c r="AZA2" s="30"/>
      <c r="AZB2" s="30"/>
      <c r="AZC2" s="30"/>
      <c r="AZD2" s="30"/>
      <c r="AZE2" s="30"/>
      <c r="AZF2" s="30"/>
      <c r="AZG2" s="30"/>
      <c r="AZH2" s="30"/>
      <c r="AZI2" s="30"/>
      <c r="AZJ2" s="30"/>
      <c r="AZK2" s="30"/>
      <c r="AZL2" s="30"/>
      <c r="AZM2" s="30"/>
      <c r="AZN2" s="30"/>
      <c r="AZO2" s="30"/>
      <c r="AZP2" s="30"/>
      <c r="AZQ2" s="30"/>
      <c r="AZR2" s="30"/>
      <c r="AZS2" s="30"/>
      <c r="AZT2" s="30"/>
      <c r="AZU2" s="30"/>
      <c r="AZV2" s="30"/>
      <c r="AZW2" s="30"/>
      <c r="AZX2" s="30"/>
      <c r="AZY2" s="30"/>
      <c r="AZZ2" s="30"/>
      <c r="BAA2" s="30"/>
      <c r="BAB2" s="30"/>
      <c r="BAC2" s="30"/>
      <c r="BAD2" s="30"/>
      <c r="BAE2" s="30"/>
      <c r="BAF2" s="30"/>
      <c r="BAG2" s="30"/>
      <c r="BAH2" s="30"/>
      <c r="BAI2" s="30"/>
      <c r="BAJ2" s="30"/>
      <c r="BAK2" s="30"/>
      <c r="BAL2" s="30"/>
      <c r="BAM2" s="30"/>
      <c r="BAN2" s="30"/>
      <c r="BAO2" s="30"/>
      <c r="BAP2" s="30"/>
      <c r="BAQ2" s="30"/>
      <c r="BAR2" s="30"/>
      <c r="BAS2" s="30"/>
      <c r="BAT2" s="30"/>
      <c r="BAU2" s="30"/>
      <c r="BAV2" s="30"/>
      <c r="BAW2" s="30"/>
      <c r="BAX2" s="30"/>
      <c r="BAY2" s="30"/>
      <c r="BAZ2" s="30"/>
      <c r="BBA2" s="30"/>
      <c r="BBB2" s="30"/>
      <c r="BBC2" s="30"/>
      <c r="BBD2" s="30"/>
      <c r="BBE2" s="30"/>
      <c r="BBF2" s="30"/>
      <c r="BBG2" s="30"/>
      <c r="BBH2" s="30"/>
      <c r="BBI2" s="30"/>
      <c r="BBJ2" s="30"/>
      <c r="BBK2" s="30"/>
      <c r="BBL2" s="30"/>
      <c r="BBM2" s="30"/>
      <c r="BBN2" s="30"/>
      <c r="BBO2" s="30"/>
      <c r="BBP2" s="30"/>
      <c r="BBQ2" s="30"/>
      <c r="BBR2" s="30"/>
      <c r="BBS2" s="30"/>
      <c r="BBT2" s="30"/>
      <c r="BBU2" s="30"/>
      <c r="BBV2" s="30"/>
      <c r="BBW2" s="30"/>
      <c r="BBX2" s="30"/>
      <c r="BBY2" s="30"/>
      <c r="BBZ2" s="30"/>
      <c r="BCA2" s="30"/>
      <c r="BCB2" s="30"/>
      <c r="BCC2" s="30"/>
      <c r="BCD2" s="30"/>
      <c r="BCE2" s="30"/>
      <c r="BCF2" s="30"/>
      <c r="BCG2" s="30"/>
      <c r="BCH2" s="30"/>
      <c r="BCI2" s="30"/>
      <c r="BCJ2" s="30"/>
      <c r="BCK2" s="30"/>
      <c r="BCL2" s="30"/>
      <c r="BCM2" s="30"/>
      <c r="BCN2" s="30"/>
      <c r="BCO2" s="30"/>
      <c r="BCP2" s="30"/>
      <c r="BCQ2" s="30"/>
      <c r="BCR2" s="30"/>
      <c r="BCS2" s="30"/>
      <c r="BCT2" s="30"/>
      <c r="BCU2" s="30"/>
      <c r="BCV2" s="30"/>
      <c r="BCW2" s="30"/>
      <c r="BCX2" s="30"/>
      <c r="BCY2" s="30"/>
      <c r="BCZ2" s="30"/>
      <c r="BDA2" s="30"/>
      <c r="BDB2" s="30"/>
      <c r="BDC2" s="30"/>
      <c r="BDD2" s="30"/>
      <c r="BDE2" s="30"/>
      <c r="BDF2" s="30"/>
      <c r="BDG2" s="30"/>
      <c r="BDH2" s="30"/>
      <c r="BDI2" s="30"/>
      <c r="BDJ2" s="30"/>
      <c r="BDK2" s="30"/>
      <c r="BDL2" s="30"/>
      <c r="BDM2" s="30"/>
      <c r="BDN2" s="30"/>
      <c r="BDO2" s="30"/>
      <c r="BDP2" s="30"/>
      <c r="BDQ2" s="30"/>
      <c r="BDR2" s="30"/>
      <c r="BDS2" s="30"/>
      <c r="BDT2" s="30"/>
      <c r="BDU2" s="30"/>
      <c r="BDV2" s="30"/>
      <c r="BDW2" s="30"/>
      <c r="BDX2" s="30"/>
      <c r="BDY2" s="30"/>
      <c r="BDZ2" s="30"/>
      <c r="BEA2" s="30"/>
      <c r="BEB2" s="30"/>
      <c r="BEC2" s="30"/>
      <c r="BED2" s="30"/>
      <c r="BEE2" s="30"/>
      <c r="BEF2" s="30"/>
      <c r="BEG2" s="30"/>
      <c r="BEH2" s="30"/>
      <c r="BEI2" s="30"/>
      <c r="BEJ2" s="30"/>
      <c r="BEK2" s="30"/>
      <c r="BEL2" s="30"/>
      <c r="BEM2" s="30"/>
      <c r="BEN2" s="30"/>
      <c r="BEO2" s="30"/>
      <c r="BEP2" s="30"/>
      <c r="BEQ2" s="30"/>
      <c r="BER2" s="30"/>
      <c r="BES2" s="30"/>
      <c r="BET2" s="30"/>
      <c r="BEU2" s="30"/>
      <c r="BEV2" s="30"/>
      <c r="BEW2" s="30"/>
      <c r="BEX2" s="30"/>
      <c r="BEY2" s="30"/>
      <c r="BEZ2" s="30"/>
      <c r="BFA2" s="30"/>
      <c r="BFB2" s="30"/>
      <c r="BFC2" s="30"/>
      <c r="BFD2" s="30"/>
      <c r="BFE2" s="30"/>
      <c r="BFF2" s="30"/>
      <c r="BFG2" s="30"/>
      <c r="BFH2" s="30"/>
      <c r="BFI2" s="30"/>
      <c r="BFJ2" s="30"/>
      <c r="BFK2" s="30"/>
      <c r="BFL2" s="30"/>
      <c r="BFM2" s="30"/>
      <c r="BFN2" s="30"/>
      <c r="BFO2" s="30"/>
      <c r="BFP2" s="30"/>
      <c r="BFQ2" s="30"/>
      <c r="BFR2" s="30"/>
      <c r="BFS2" s="30"/>
      <c r="BFT2" s="30"/>
      <c r="BFU2" s="30"/>
      <c r="BFV2" s="30"/>
      <c r="BFW2" s="30"/>
      <c r="BFX2" s="30"/>
      <c r="BFY2" s="30"/>
      <c r="BFZ2" s="30"/>
      <c r="BGA2" s="30"/>
      <c r="BGB2" s="30"/>
      <c r="BGC2" s="30"/>
      <c r="BGD2" s="30"/>
      <c r="BGE2" s="30"/>
      <c r="BGF2" s="30"/>
      <c r="BGG2" s="30"/>
      <c r="BGH2" s="30"/>
      <c r="BGI2" s="30"/>
      <c r="BGJ2" s="30"/>
      <c r="BGK2" s="30"/>
      <c r="BGL2" s="30"/>
      <c r="BGM2" s="30"/>
      <c r="BGN2" s="30"/>
      <c r="BGO2" s="30"/>
      <c r="BGP2" s="30"/>
      <c r="BGQ2" s="30"/>
      <c r="BGR2" s="30"/>
      <c r="BGS2" s="30"/>
      <c r="BGT2" s="30"/>
      <c r="BGU2" s="30"/>
      <c r="BGV2" s="30"/>
      <c r="BGW2" s="30"/>
      <c r="BGX2" s="30"/>
      <c r="BGY2" s="30"/>
      <c r="BGZ2" s="30"/>
      <c r="BHA2" s="30"/>
      <c r="BHB2" s="30"/>
      <c r="BHC2" s="30"/>
      <c r="BHD2" s="30"/>
      <c r="BHE2" s="30"/>
      <c r="BHF2" s="30"/>
      <c r="BHG2" s="30"/>
      <c r="BHH2" s="30"/>
      <c r="BHI2" s="30"/>
      <c r="BHJ2" s="30"/>
      <c r="BHK2" s="30"/>
      <c r="BHL2" s="30"/>
      <c r="BHM2" s="30"/>
      <c r="BHN2" s="30"/>
      <c r="BHO2" s="30"/>
      <c r="BHP2" s="30"/>
      <c r="BHQ2" s="30"/>
      <c r="BHR2" s="30"/>
      <c r="BHS2" s="30"/>
      <c r="BHT2" s="30"/>
      <c r="BHU2" s="30"/>
      <c r="BHV2" s="30"/>
      <c r="BHW2" s="30"/>
      <c r="BHX2" s="30"/>
      <c r="BHY2" s="30"/>
      <c r="BHZ2" s="30"/>
      <c r="BIA2" s="30"/>
      <c r="BIB2" s="30"/>
      <c r="BIC2" s="30"/>
      <c r="BID2" s="30"/>
      <c r="BIE2" s="30"/>
      <c r="BIF2" s="30"/>
      <c r="BIG2" s="30"/>
      <c r="BIH2" s="30"/>
      <c r="BII2" s="30"/>
      <c r="BIJ2" s="30"/>
      <c r="BIK2" s="30"/>
      <c r="BIL2" s="30"/>
      <c r="BIM2" s="30"/>
      <c r="BIN2" s="30"/>
      <c r="BIO2" s="30"/>
      <c r="BIP2" s="30"/>
      <c r="BIQ2" s="30"/>
      <c r="BIR2" s="30"/>
      <c r="BIS2" s="30"/>
      <c r="BIT2" s="30"/>
      <c r="BIU2" s="30"/>
      <c r="BIV2" s="30"/>
      <c r="BIW2" s="30"/>
      <c r="BIX2" s="30"/>
      <c r="BIY2" s="30"/>
      <c r="BIZ2" s="30"/>
      <c r="BJA2" s="30"/>
      <c r="BJB2" s="30"/>
      <c r="BJC2" s="30"/>
      <c r="BJD2" s="30"/>
      <c r="BJE2" s="30"/>
      <c r="BJF2" s="30"/>
      <c r="BJG2" s="30"/>
      <c r="BJH2" s="30"/>
      <c r="BJI2" s="30"/>
      <c r="BJJ2" s="30"/>
      <c r="BJK2" s="30"/>
      <c r="BJL2" s="30"/>
      <c r="BJM2" s="30"/>
      <c r="BJN2" s="30"/>
      <c r="BJO2" s="30"/>
      <c r="BJP2" s="30"/>
      <c r="BJQ2" s="30"/>
      <c r="BJR2" s="30"/>
      <c r="BJS2" s="30"/>
      <c r="BJT2" s="30"/>
      <c r="BJU2" s="30"/>
      <c r="BJV2" s="30"/>
      <c r="BJW2" s="30"/>
      <c r="BJX2" s="30"/>
      <c r="BJY2" s="30"/>
      <c r="BJZ2" s="30"/>
      <c r="BKA2" s="30"/>
      <c r="BKB2" s="30"/>
      <c r="BKC2" s="30"/>
      <c r="BKD2" s="30"/>
      <c r="BKE2" s="30"/>
      <c r="BKF2" s="30"/>
      <c r="BKG2" s="30"/>
      <c r="BKH2" s="30"/>
      <c r="BKI2" s="30"/>
      <c r="BKJ2" s="30"/>
      <c r="BKK2" s="30"/>
      <c r="BKL2" s="30"/>
      <c r="BKM2" s="30"/>
      <c r="BKN2" s="30"/>
      <c r="BKO2" s="30"/>
      <c r="BKP2" s="30"/>
      <c r="BKQ2" s="30"/>
      <c r="BKR2" s="30"/>
      <c r="BKS2" s="30"/>
      <c r="BKT2" s="30"/>
      <c r="BKU2" s="30"/>
      <c r="BKV2" s="30"/>
      <c r="BKW2" s="30"/>
      <c r="BKX2" s="30"/>
      <c r="BKY2" s="30"/>
      <c r="BKZ2" s="30"/>
      <c r="BLA2" s="30"/>
      <c r="BLB2" s="30"/>
      <c r="BLC2" s="30"/>
      <c r="BLD2" s="30"/>
      <c r="BLE2" s="30"/>
      <c r="BLF2" s="30"/>
      <c r="BLG2" s="30"/>
      <c r="BLH2" s="30"/>
      <c r="BLI2" s="30"/>
      <c r="BLJ2" s="30"/>
      <c r="BLK2" s="30"/>
      <c r="BLL2" s="30"/>
      <c r="BLM2" s="30"/>
      <c r="BLN2" s="30"/>
      <c r="BLO2" s="30"/>
      <c r="BLP2" s="30"/>
      <c r="BLQ2" s="30"/>
      <c r="BLR2" s="30"/>
      <c r="BLS2" s="30"/>
      <c r="BLT2" s="30"/>
      <c r="BLU2" s="30"/>
      <c r="BLV2" s="30"/>
      <c r="BLW2" s="30"/>
      <c r="BLX2" s="30"/>
      <c r="BLY2" s="30"/>
      <c r="BLZ2" s="30"/>
      <c r="BMA2" s="30"/>
      <c r="BMB2" s="30"/>
      <c r="BMC2" s="30"/>
      <c r="BMD2" s="30"/>
      <c r="BME2" s="30"/>
      <c r="BMF2" s="30"/>
      <c r="BMG2" s="30"/>
      <c r="BMH2" s="30"/>
      <c r="BMI2" s="30"/>
      <c r="BMJ2" s="30"/>
      <c r="BMK2" s="30"/>
      <c r="BML2" s="30"/>
      <c r="BMM2" s="30"/>
      <c r="BMN2" s="30"/>
      <c r="BMO2" s="30"/>
      <c r="BMP2" s="30"/>
      <c r="BMQ2" s="30"/>
      <c r="BMR2" s="30"/>
      <c r="BMS2" s="30"/>
      <c r="BMT2" s="30"/>
      <c r="BMU2" s="30"/>
      <c r="BMV2" s="30"/>
      <c r="BMW2" s="30"/>
      <c r="BMX2" s="30"/>
      <c r="BMY2" s="30"/>
      <c r="BMZ2" s="30"/>
      <c r="BNA2" s="30"/>
      <c r="BNB2" s="30"/>
      <c r="BNC2" s="30"/>
      <c r="BND2" s="30"/>
      <c r="BNE2" s="30"/>
      <c r="BNF2" s="30"/>
      <c r="BNG2" s="30"/>
      <c r="BNH2" s="30"/>
      <c r="BNI2" s="30"/>
      <c r="BNJ2" s="30"/>
      <c r="BNK2" s="30"/>
      <c r="BNL2" s="30"/>
      <c r="BNM2" s="30"/>
      <c r="BNN2" s="30"/>
      <c r="BNO2" s="30"/>
      <c r="BNP2" s="30"/>
      <c r="BNQ2" s="30"/>
      <c r="BNR2" s="30"/>
      <c r="BNS2" s="30"/>
      <c r="BNT2" s="30"/>
      <c r="BNU2" s="30"/>
      <c r="BNV2" s="30"/>
      <c r="BNW2" s="30"/>
      <c r="BNX2" s="30"/>
      <c r="BNY2" s="30"/>
      <c r="BNZ2" s="30"/>
      <c r="BOA2" s="30"/>
      <c r="BOB2" s="30"/>
      <c r="BOC2" s="30"/>
      <c r="BOD2" s="30"/>
      <c r="BOE2" s="30"/>
      <c r="BOF2" s="30"/>
      <c r="BOG2" s="30"/>
      <c r="BOH2" s="30"/>
      <c r="BOI2" s="30"/>
      <c r="BOJ2" s="30"/>
      <c r="BOK2" s="30"/>
      <c r="BOL2" s="30"/>
      <c r="BOM2" s="30"/>
      <c r="BON2" s="30"/>
      <c r="BOO2" s="30"/>
      <c r="BOP2" s="30"/>
      <c r="BOQ2" s="30"/>
      <c r="BOR2" s="30"/>
      <c r="BOS2" s="30"/>
      <c r="BOT2" s="30"/>
      <c r="BOU2" s="30"/>
      <c r="BOV2" s="30"/>
      <c r="BOW2" s="30"/>
      <c r="BOX2" s="30"/>
      <c r="BOY2" s="30"/>
      <c r="BOZ2" s="30"/>
      <c r="BPA2" s="30"/>
      <c r="BPB2" s="30"/>
      <c r="BPC2" s="30"/>
      <c r="BPD2" s="30"/>
      <c r="BPE2" s="30"/>
      <c r="BPF2" s="30"/>
      <c r="BPG2" s="30"/>
      <c r="BPH2" s="30"/>
      <c r="BPI2" s="30"/>
      <c r="BPJ2" s="30"/>
      <c r="BPK2" s="30"/>
      <c r="BPL2" s="30"/>
      <c r="BPM2" s="30"/>
      <c r="BPN2" s="30"/>
      <c r="BPO2" s="30"/>
      <c r="BPP2" s="30"/>
      <c r="BPQ2" s="30"/>
      <c r="BPR2" s="30"/>
      <c r="BPS2" s="30"/>
      <c r="BPT2" s="30"/>
      <c r="BPU2" s="30"/>
      <c r="BPV2" s="30"/>
      <c r="BPW2" s="30"/>
      <c r="BPX2" s="30"/>
      <c r="BPY2" s="30"/>
      <c r="BPZ2" s="30"/>
      <c r="BQA2" s="30"/>
      <c r="BQB2" s="30"/>
      <c r="BQC2" s="30"/>
      <c r="BQD2" s="30"/>
      <c r="BQE2" s="30"/>
      <c r="BQF2" s="30"/>
      <c r="BQG2" s="30"/>
      <c r="BQH2" s="30"/>
      <c r="BQI2" s="30"/>
      <c r="BQJ2" s="30"/>
      <c r="BQK2" s="30"/>
      <c r="BQL2" s="30"/>
      <c r="BQM2" s="30"/>
      <c r="BQN2" s="30"/>
      <c r="BQO2" s="30"/>
      <c r="BQP2" s="30"/>
      <c r="BQQ2" s="30"/>
      <c r="BQR2" s="30"/>
      <c r="BQS2" s="30"/>
      <c r="BQT2" s="30"/>
      <c r="BQU2" s="30"/>
      <c r="BQV2" s="30"/>
      <c r="BQW2" s="30"/>
      <c r="BQX2" s="30"/>
      <c r="BQY2" s="30"/>
      <c r="BQZ2" s="30"/>
      <c r="BRA2" s="30"/>
      <c r="BRB2" s="30"/>
      <c r="BRC2" s="30"/>
      <c r="BRD2" s="30"/>
      <c r="BRE2" s="30"/>
      <c r="BRF2" s="30"/>
      <c r="BRG2" s="30"/>
      <c r="BRH2" s="30"/>
      <c r="BRI2" s="30"/>
      <c r="BRJ2" s="30"/>
      <c r="BRK2" s="30"/>
      <c r="BRL2" s="30"/>
      <c r="BRM2" s="30"/>
      <c r="BRN2" s="30"/>
      <c r="BRO2" s="30"/>
      <c r="BRP2" s="30"/>
      <c r="BRQ2" s="30"/>
      <c r="BRR2" s="30"/>
      <c r="BRS2" s="30"/>
      <c r="BRT2" s="30"/>
      <c r="BRU2" s="30"/>
      <c r="BRV2" s="30"/>
      <c r="BRW2" s="30"/>
      <c r="BRX2" s="30"/>
      <c r="BRY2" s="30"/>
      <c r="BRZ2" s="30"/>
      <c r="BSA2" s="30"/>
      <c r="BSB2" s="30"/>
      <c r="BSC2" s="30"/>
      <c r="BSD2" s="30"/>
      <c r="BSE2" s="30"/>
      <c r="BSF2" s="30"/>
      <c r="BSG2" s="30"/>
      <c r="BSH2" s="30"/>
      <c r="BSI2" s="30"/>
      <c r="BSJ2" s="30"/>
      <c r="BSK2" s="30"/>
      <c r="BSL2" s="30"/>
      <c r="BSM2" s="30"/>
      <c r="BSN2" s="30"/>
      <c r="BSO2" s="30"/>
      <c r="BSP2" s="30"/>
      <c r="BSQ2" s="30"/>
      <c r="BSR2" s="30"/>
      <c r="BSS2" s="30"/>
      <c r="BST2" s="30"/>
      <c r="BSU2" s="30"/>
      <c r="BSV2" s="30"/>
      <c r="BSW2" s="30"/>
      <c r="BSX2" s="30"/>
      <c r="BSY2" s="30"/>
      <c r="BSZ2" s="30"/>
      <c r="BTA2" s="30"/>
      <c r="BTB2" s="30"/>
      <c r="BTC2" s="30"/>
      <c r="BTD2" s="30"/>
      <c r="BTE2" s="30"/>
      <c r="BTF2" s="30"/>
      <c r="BTG2" s="30"/>
      <c r="BTH2" s="30"/>
      <c r="BTI2" s="30"/>
      <c r="BTJ2" s="30"/>
      <c r="BTK2" s="30"/>
      <c r="BTL2" s="30"/>
      <c r="BTM2" s="30"/>
      <c r="BTN2" s="30"/>
      <c r="BTO2" s="30"/>
      <c r="BTP2" s="30"/>
      <c r="BTQ2" s="30"/>
      <c r="BTR2" s="30"/>
      <c r="BTS2" s="30"/>
      <c r="BTT2" s="30"/>
      <c r="BTU2" s="30"/>
      <c r="BTV2" s="30"/>
      <c r="BTW2" s="30"/>
      <c r="BTX2" s="30"/>
      <c r="BTY2" s="30"/>
      <c r="BTZ2" s="30"/>
      <c r="BUA2" s="30"/>
      <c r="BUB2" s="30"/>
      <c r="BUC2" s="30"/>
      <c r="BUD2" s="30"/>
      <c r="BUE2" s="30"/>
      <c r="BUF2" s="30"/>
      <c r="BUG2" s="30"/>
      <c r="BUH2" s="30"/>
      <c r="BUI2" s="30"/>
      <c r="BUJ2" s="30"/>
      <c r="BUK2" s="30"/>
      <c r="BUL2" s="30"/>
      <c r="BUM2" s="30"/>
      <c r="BUN2" s="30"/>
      <c r="BUO2" s="30"/>
      <c r="BUP2" s="30"/>
      <c r="BUQ2" s="30"/>
      <c r="BUR2" s="30"/>
      <c r="BUS2" s="30"/>
      <c r="BUT2" s="30"/>
      <c r="BUU2" s="30"/>
      <c r="BUV2" s="30"/>
      <c r="BUW2" s="30"/>
      <c r="BUX2" s="30"/>
      <c r="BUY2" s="30"/>
      <c r="BUZ2" s="30"/>
      <c r="BVA2" s="30"/>
      <c r="BVB2" s="30"/>
      <c r="BVC2" s="30"/>
      <c r="BVD2" s="30"/>
      <c r="BVE2" s="30"/>
      <c r="BVF2" s="30"/>
      <c r="BVG2" s="30"/>
      <c r="BVH2" s="30"/>
      <c r="BVI2" s="30"/>
      <c r="BVJ2" s="30"/>
      <c r="BVK2" s="30"/>
      <c r="BVL2" s="30"/>
      <c r="BVM2" s="30"/>
      <c r="BVN2" s="30"/>
      <c r="BVO2" s="30"/>
      <c r="BVP2" s="30"/>
      <c r="BVQ2" s="30"/>
      <c r="BVR2" s="30"/>
      <c r="BVS2" s="30"/>
      <c r="BVT2" s="30"/>
      <c r="BVU2" s="30"/>
      <c r="BVV2" s="30"/>
      <c r="BVW2" s="30"/>
      <c r="BVX2" s="30"/>
      <c r="BVY2" s="30"/>
      <c r="BVZ2" s="30"/>
      <c r="BWA2" s="30"/>
      <c r="BWB2" s="30"/>
      <c r="BWC2" s="30"/>
      <c r="BWD2" s="30"/>
      <c r="BWE2" s="30"/>
      <c r="BWF2" s="30"/>
      <c r="BWG2" s="30"/>
      <c r="BWH2" s="30"/>
      <c r="BWI2" s="30"/>
      <c r="BWJ2" s="30"/>
      <c r="BWK2" s="30"/>
      <c r="BWL2" s="30"/>
      <c r="BWM2" s="30"/>
      <c r="BWN2" s="30"/>
      <c r="BWO2" s="30"/>
      <c r="BWP2" s="30"/>
      <c r="BWQ2" s="30"/>
      <c r="BWR2" s="30"/>
      <c r="BWS2" s="30"/>
      <c r="BWT2" s="30"/>
      <c r="BWU2" s="30"/>
      <c r="BWV2" s="30"/>
      <c r="BWW2" s="30"/>
      <c r="BWX2" s="30"/>
      <c r="BWY2" s="30"/>
      <c r="BWZ2" s="30"/>
      <c r="BXA2" s="30"/>
      <c r="BXB2" s="30"/>
      <c r="BXC2" s="30"/>
      <c r="BXD2" s="30"/>
      <c r="BXE2" s="30"/>
      <c r="BXF2" s="30"/>
      <c r="BXG2" s="30"/>
      <c r="BXH2" s="30"/>
      <c r="BXI2" s="30"/>
      <c r="BXJ2" s="30"/>
      <c r="BXK2" s="30"/>
      <c r="BXL2" s="30"/>
      <c r="BXM2" s="30"/>
      <c r="BXN2" s="30"/>
      <c r="BXO2" s="30"/>
      <c r="BXP2" s="30"/>
      <c r="BXQ2" s="30"/>
      <c r="BXR2" s="30"/>
      <c r="BXS2" s="30"/>
      <c r="BXT2" s="30"/>
      <c r="BXU2" s="30"/>
      <c r="BXV2" s="30"/>
      <c r="BXW2" s="30"/>
      <c r="BXX2" s="30"/>
      <c r="BXY2" s="30"/>
      <c r="BXZ2" s="30"/>
      <c r="BYA2" s="30"/>
      <c r="BYB2" s="30"/>
      <c r="BYC2" s="30"/>
      <c r="BYD2" s="30"/>
      <c r="BYE2" s="30"/>
      <c r="BYF2" s="30"/>
      <c r="BYG2" s="30"/>
      <c r="BYH2" s="30"/>
      <c r="BYI2" s="30"/>
      <c r="BYJ2" s="30"/>
      <c r="BYK2" s="30"/>
      <c r="BYL2" s="30"/>
      <c r="BYM2" s="30"/>
      <c r="BYN2" s="30"/>
      <c r="BYO2" s="30"/>
      <c r="BYP2" s="30"/>
      <c r="BYQ2" s="30"/>
      <c r="BYR2" s="30"/>
      <c r="BYS2" s="30"/>
      <c r="BYT2" s="30"/>
      <c r="BYU2" s="30"/>
      <c r="BYV2" s="30"/>
      <c r="BYW2" s="30"/>
      <c r="BYX2" s="30"/>
      <c r="BYY2" s="30"/>
      <c r="BYZ2" s="30"/>
      <c r="BZA2" s="30"/>
      <c r="BZB2" s="30"/>
      <c r="BZC2" s="30"/>
      <c r="BZD2" s="30"/>
      <c r="BZE2" s="30"/>
      <c r="BZF2" s="30"/>
      <c r="BZG2" s="30"/>
      <c r="BZH2" s="30"/>
      <c r="BZI2" s="30"/>
      <c r="BZJ2" s="30"/>
      <c r="BZK2" s="30"/>
      <c r="BZL2" s="30"/>
      <c r="BZM2" s="30"/>
      <c r="BZN2" s="30"/>
      <c r="BZO2" s="30"/>
      <c r="BZP2" s="30"/>
      <c r="BZQ2" s="30"/>
      <c r="BZR2" s="30"/>
      <c r="BZS2" s="30"/>
      <c r="BZT2" s="30"/>
      <c r="BZU2" s="30"/>
      <c r="BZV2" s="30"/>
      <c r="BZW2" s="30"/>
      <c r="BZX2" s="30"/>
      <c r="BZY2" s="30"/>
      <c r="BZZ2" s="30"/>
      <c r="CAA2" s="30"/>
      <c r="CAB2" s="30"/>
      <c r="CAC2" s="30"/>
      <c r="CAD2" s="30"/>
      <c r="CAE2" s="30"/>
      <c r="CAF2" s="30"/>
      <c r="CAG2" s="30"/>
      <c r="CAH2" s="30"/>
      <c r="CAI2" s="30"/>
      <c r="CAJ2" s="30"/>
      <c r="CAK2" s="30"/>
      <c r="CAL2" s="30"/>
      <c r="CAM2" s="30"/>
      <c r="CAN2" s="30"/>
      <c r="CAO2" s="30"/>
      <c r="CAP2" s="30"/>
      <c r="CAQ2" s="30"/>
      <c r="CAR2" s="30"/>
      <c r="CAS2" s="30"/>
      <c r="CAT2" s="30"/>
      <c r="CAU2" s="30"/>
      <c r="CAV2" s="30"/>
      <c r="CAW2" s="30"/>
      <c r="CAX2" s="30"/>
      <c r="CAY2" s="30"/>
      <c r="CAZ2" s="30"/>
      <c r="CBA2" s="30"/>
      <c r="CBB2" s="30"/>
      <c r="CBC2" s="30"/>
      <c r="CBD2" s="30"/>
      <c r="CBE2" s="30"/>
      <c r="CBF2" s="30"/>
      <c r="CBG2" s="30"/>
      <c r="CBH2" s="30"/>
      <c r="CBI2" s="30"/>
      <c r="CBJ2" s="30"/>
      <c r="CBK2" s="30"/>
      <c r="CBL2" s="30"/>
      <c r="CBM2" s="30"/>
      <c r="CBN2" s="30"/>
      <c r="CBO2" s="30"/>
      <c r="CBP2" s="30"/>
      <c r="CBQ2" s="30"/>
      <c r="CBR2" s="30"/>
      <c r="CBS2" s="30"/>
      <c r="CBT2" s="30"/>
      <c r="CBU2" s="30"/>
      <c r="CBV2" s="30"/>
      <c r="CBW2" s="30"/>
      <c r="CBX2" s="30"/>
      <c r="CBY2" s="30"/>
      <c r="CBZ2" s="30"/>
      <c r="CCA2" s="30"/>
      <c r="CCB2" s="30"/>
      <c r="CCC2" s="30"/>
      <c r="CCD2" s="30"/>
      <c r="CCE2" s="30"/>
      <c r="CCF2" s="30"/>
      <c r="CCG2" s="30"/>
      <c r="CCH2" s="30"/>
      <c r="CCI2" s="30"/>
      <c r="CCJ2" s="30"/>
      <c r="CCK2" s="30"/>
      <c r="CCL2" s="30"/>
      <c r="CCM2" s="30"/>
      <c r="CCN2" s="30"/>
      <c r="CCO2" s="30"/>
      <c r="CCP2" s="30"/>
      <c r="CCQ2" s="30"/>
      <c r="CCR2" s="30"/>
      <c r="CCS2" s="30"/>
      <c r="CCT2" s="30"/>
      <c r="CCU2" s="30"/>
      <c r="CCV2" s="30"/>
      <c r="CCW2" s="30"/>
      <c r="CCX2" s="30"/>
      <c r="CCY2" s="30"/>
      <c r="CCZ2" s="30"/>
      <c r="CDA2" s="30"/>
      <c r="CDB2" s="30"/>
      <c r="CDC2" s="30"/>
      <c r="CDD2" s="30"/>
      <c r="CDE2" s="30"/>
      <c r="CDF2" s="30"/>
      <c r="CDG2" s="30"/>
      <c r="CDH2" s="30"/>
      <c r="CDI2" s="30"/>
      <c r="CDJ2" s="30"/>
      <c r="CDK2" s="30"/>
      <c r="CDL2" s="30"/>
      <c r="CDM2" s="30"/>
      <c r="CDN2" s="30"/>
      <c r="CDO2" s="30"/>
      <c r="CDP2" s="30"/>
      <c r="CDQ2" s="30"/>
      <c r="CDR2" s="30"/>
      <c r="CDS2" s="30"/>
      <c r="CDT2" s="30"/>
      <c r="CDU2" s="30"/>
      <c r="CDV2" s="30"/>
      <c r="CDW2" s="30"/>
      <c r="CDX2" s="30"/>
      <c r="CDY2" s="30"/>
      <c r="CDZ2" s="30"/>
      <c r="CEA2" s="30"/>
      <c r="CEB2" s="30"/>
      <c r="CEC2" s="30"/>
      <c r="CED2" s="30"/>
      <c r="CEE2" s="30"/>
      <c r="CEF2" s="30"/>
      <c r="CEG2" s="30"/>
      <c r="CEH2" s="30"/>
      <c r="CEI2" s="30"/>
      <c r="CEJ2" s="30"/>
      <c r="CEK2" s="30"/>
      <c r="CEL2" s="30"/>
      <c r="CEM2" s="30"/>
      <c r="CEN2" s="30"/>
      <c r="CEO2" s="30"/>
      <c r="CEP2" s="30"/>
      <c r="CEQ2" s="30"/>
      <c r="CER2" s="30"/>
      <c r="CES2" s="30"/>
      <c r="CET2" s="30"/>
      <c r="CEU2" s="30"/>
      <c r="CEV2" s="30"/>
      <c r="CEW2" s="30"/>
      <c r="CEX2" s="30"/>
      <c r="CEY2" s="30"/>
      <c r="CEZ2" s="30"/>
      <c r="CFA2" s="30"/>
      <c r="CFB2" s="30"/>
      <c r="CFC2" s="30"/>
      <c r="CFD2" s="30"/>
      <c r="CFE2" s="30"/>
      <c r="CFF2" s="30"/>
      <c r="CFG2" s="30"/>
      <c r="CFH2" s="30"/>
      <c r="CFI2" s="30"/>
      <c r="CFJ2" s="30"/>
      <c r="CFK2" s="30"/>
      <c r="CFL2" s="30"/>
      <c r="CFM2" s="30"/>
      <c r="CFN2" s="30"/>
      <c r="CFO2" s="30"/>
      <c r="CFP2" s="30"/>
      <c r="CFQ2" s="30"/>
      <c r="CFR2" s="30"/>
      <c r="CFS2" s="30"/>
      <c r="CFT2" s="30"/>
      <c r="CFU2" s="30"/>
      <c r="CFV2" s="30"/>
      <c r="CFW2" s="30"/>
      <c r="CFX2" s="30"/>
      <c r="CFY2" s="30"/>
      <c r="CFZ2" s="30"/>
      <c r="CGA2" s="30"/>
      <c r="CGB2" s="30"/>
      <c r="CGC2" s="30"/>
      <c r="CGD2" s="30"/>
      <c r="CGE2" s="30"/>
      <c r="CGF2" s="30"/>
      <c r="CGG2" s="30"/>
      <c r="CGH2" s="30"/>
      <c r="CGI2" s="30"/>
      <c r="CGJ2" s="30"/>
      <c r="CGK2" s="30"/>
      <c r="CGL2" s="30"/>
      <c r="CGM2" s="30"/>
      <c r="CGN2" s="30"/>
      <c r="CGO2" s="30"/>
      <c r="CGP2" s="30"/>
      <c r="CGQ2" s="30"/>
      <c r="CGR2" s="30"/>
      <c r="CGS2" s="30"/>
      <c r="CGT2" s="30"/>
      <c r="CGU2" s="30"/>
      <c r="CGV2" s="30"/>
      <c r="CGW2" s="30"/>
      <c r="CGX2" s="30"/>
      <c r="CGY2" s="30"/>
      <c r="CGZ2" s="30"/>
      <c r="CHA2" s="30"/>
      <c r="CHB2" s="30"/>
      <c r="CHC2" s="30"/>
      <c r="CHD2" s="30"/>
      <c r="CHE2" s="30"/>
      <c r="CHF2" s="30"/>
      <c r="CHG2" s="30"/>
      <c r="CHH2" s="30"/>
      <c r="CHI2" s="30"/>
      <c r="CHJ2" s="30"/>
      <c r="CHK2" s="30"/>
      <c r="CHL2" s="30"/>
      <c r="CHM2" s="30"/>
      <c r="CHN2" s="30"/>
      <c r="CHO2" s="30"/>
      <c r="CHP2" s="30"/>
      <c r="CHQ2" s="30"/>
      <c r="CHR2" s="30"/>
      <c r="CHS2" s="30"/>
      <c r="CHT2" s="30"/>
      <c r="CHU2" s="30"/>
      <c r="CHV2" s="30"/>
      <c r="CHW2" s="30"/>
      <c r="CHX2" s="30"/>
      <c r="CHY2" s="30"/>
      <c r="CHZ2" s="30"/>
      <c r="CIA2" s="30"/>
      <c r="CIB2" s="30"/>
      <c r="CIC2" s="30"/>
      <c r="CID2" s="30"/>
      <c r="CIE2" s="30"/>
      <c r="CIF2" s="30"/>
      <c r="CIG2" s="30"/>
      <c r="CIH2" s="30"/>
      <c r="CII2" s="30"/>
      <c r="CIJ2" s="30"/>
    </row>
    <row r="3" spans="1:2272" ht="18.75" customHeight="1" thickBot="1">
      <c r="A3" s="227"/>
      <c r="B3" s="228" t="s">
        <v>274</v>
      </c>
      <c r="C3" s="229"/>
      <c r="D3" s="229"/>
      <c r="E3" s="229"/>
      <c r="F3" s="229"/>
      <c r="G3" s="230"/>
      <c r="H3" s="163"/>
      <c r="I3" s="164"/>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c r="EV3" s="30"/>
      <c r="EW3" s="30"/>
      <c r="EX3" s="30"/>
      <c r="EY3" s="30"/>
      <c r="EZ3" s="30"/>
      <c r="FA3" s="30"/>
      <c r="FB3" s="30"/>
      <c r="FC3" s="30"/>
      <c r="FD3" s="30"/>
      <c r="FE3" s="30"/>
      <c r="FF3" s="30"/>
      <c r="FG3" s="30"/>
      <c r="FH3" s="30"/>
      <c r="FI3" s="30"/>
      <c r="FJ3" s="30"/>
      <c r="FK3" s="30"/>
      <c r="FL3" s="30"/>
      <c r="FM3" s="30"/>
      <c r="FN3" s="30"/>
      <c r="FO3" s="30"/>
      <c r="FP3" s="30"/>
      <c r="FQ3" s="30"/>
      <c r="FR3" s="30"/>
      <c r="FS3" s="30"/>
      <c r="FT3" s="30"/>
      <c r="FU3" s="30"/>
      <c r="FV3" s="30"/>
      <c r="FW3" s="30"/>
      <c r="FX3" s="30"/>
      <c r="FY3" s="30"/>
      <c r="FZ3" s="30"/>
      <c r="GA3" s="30"/>
      <c r="GB3" s="30"/>
      <c r="GC3" s="30"/>
      <c r="GD3" s="30"/>
      <c r="GE3" s="30"/>
      <c r="GF3" s="30"/>
      <c r="GG3" s="30"/>
      <c r="GH3" s="30"/>
      <c r="GI3" s="30"/>
      <c r="GJ3" s="30"/>
      <c r="GK3" s="30"/>
      <c r="GL3" s="30"/>
      <c r="GM3" s="30"/>
      <c r="GN3" s="30"/>
      <c r="GO3" s="30"/>
      <c r="GP3" s="30"/>
      <c r="GQ3" s="30"/>
      <c r="GR3" s="30"/>
      <c r="GS3" s="30"/>
      <c r="GT3" s="30"/>
      <c r="GU3" s="30"/>
      <c r="GV3" s="30"/>
      <c r="GW3" s="30"/>
      <c r="GX3" s="30"/>
      <c r="GY3" s="30"/>
      <c r="GZ3" s="30"/>
      <c r="HA3" s="30"/>
      <c r="HB3" s="30"/>
      <c r="HC3" s="30"/>
      <c r="HD3" s="30"/>
      <c r="HE3" s="30"/>
      <c r="HF3" s="30"/>
      <c r="HG3" s="30"/>
      <c r="HH3" s="30"/>
      <c r="HI3" s="30"/>
      <c r="HJ3" s="30"/>
      <c r="HK3" s="30"/>
      <c r="HL3" s="30"/>
      <c r="HM3" s="30"/>
      <c r="HN3" s="30"/>
      <c r="HO3" s="30"/>
      <c r="HP3" s="30"/>
      <c r="HQ3" s="30"/>
      <c r="HR3" s="30"/>
      <c r="HS3" s="30"/>
      <c r="HT3" s="30"/>
      <c r="HU3" s="30"/>
      <c r="HV3" s="30"/>
      <c r="HW3" s="30"/>
      <c r="HX3" s="30"/>
      <c r="HY3" s="30"/>
      <c r="HZ3" s="30"/>
      <c r="IA3" s="30"/>
      <c r="IB3" s="30"/>
      <c r="IC3" s="30"/>
      <c r="ID3" s="30"/>
      <c r="IE3" s="30"/>
      <c r="IF3" s="30"/>
      <c r="IG3" s="30"/>
      <c r="IH3" s="30"/>
      <c r="II3" s="30"/>
      <c r="IJ3" s="30"/>
      <c r="IK3" s="30"/>
      <c r="IL3" s="30"/>
      <c r="IM3" s="30"/>
      <c r="IN3" s="30"/>
      <c r="IO3" s="30"/>
      <c r="IP3" s="30"/>
      <c r="IQ3" s="30"/>
      <c r="IR3" s="30"/>
      <c r="IS3" s="30"/>
      <c r="IT3" s="30"/>
      <c r="IU3" s="30"/>
      <c r="IV3" s="30"/>
      <c r="IW3" s="30"/>
      <c r="IX3" s="30"/>
      <c r="IY3" s="30"/>
      <c r="IZ3" s="30"/>
      <c r="JA3" s="30"/>
      <c r="JB3" s="30"/>
      <c r="JC3" s="30"/>
      <c r="JD3" s="30"/>
      <c r="JE3" s="30"/>
      <c r="JF3" s="30"/>
      <c r="JG3" s="30"/>
      <c r="JH3" s="30"/>
      <c r="JI3" s="30"/>
      <c r="JJ3" s="30"/>
      <c r="JK3" s="30"/>
      <c r="JL3" s="30"/>
      <c r="JM3" s="30"/>
      <c r="JN3" s="30"/>
      <c r="JO3" s="30"/>
      <c r="JP3" s="30"/>
      <c r="JQ3" s="30"/>
      <c r="JR3" s="30"/>
      <c r="JS3" s="30"/>
      <c r="JT3" s="30"/>
      <c r="JU3" s="30"/>
      <c r="JV3" s="30"/>
      <c r="JW3" s="30"/>
      <c r="JX3" s="30"/>
      <c r="JY3" s="30"/>
      <c r="JZ3" s="30"/>
      <c r="KA3" s="30"/>
      <c r="KB3" s="30"/>
      <c r="KC3" s="30"/>
      <c r="KD3" s="30"/>
      <c r="KE3" s="30"/>
      <c r="KF3" s="30"/>
      <c r="KG3" s="30"/>
      <c r="KH3" s="30"/>
      <c r="KI3" s="30"/>
      <c r="KJ3" s="30"/>
      <c r="KK3" s="30"/>
      <c r="KL3" s="30"/>
      <c r="KM3" s="30"/>
      <c r="KN3" s="30"/>
      <c r="KO3" s="30"/>
      <c r="KP3" s="30"/>
      <c r="KQ3" s="30"/>
      <c r="KR3" s="30"/>
      <c r="KS3" s="30"/>
      <c r="KT3" s="30"/>
      <c r="KU3" s="30"/>
      <c r="KV3" s="30"/>
      <c r="KW3" s="30"/>
      <c r="KX3" s="30"/>
      <c r="KY3" s="30"/>
      <c r="KZ3" s="30"/>
      <c r="LA3" s="30"/>
      <c r="LB3" s="30"/>
      <c r="LC3" s="30"/>
      <c r="LD3" s="30"/>
      <c r="LE3" s="30"/>
      <c r="LF3" s="30"/>
      <c r="LG3" s="30"/>
      <c r="LH3" s="30"/>
      <c r="LI3" s="30"/>
      <c r="LJ3" s="30"/>
      <c r="LK3" s="30"/>
      <c r="LL3" s="30"/>
      <c r="LM3" s="30"/>
      <c r="LN3" s="30"/>
      <c r="LO3" s="30"/>
      <c r="LP3" s="30"/>
      <c r="LQ3" s="30"/>
      <c r="LR3" s="30"/>
      <c r="LS3" s="30"/>
      <c r="LT3" s="30"/>
      <c r="LU3" s="30"/>
      <c r="LV3" s="30"/>
      <c r="LW3" s="30"/>
      <c r="LX3" s="30"/>
      <c r="LY3" s="30"/>
      <c r="LZ3" s="30"/>
      <c r="MA3" s="30"/>
      <c r="MB3" s="30"/>
      <c r="MC3" s="30"/>
      <c r="MD3" s="30"/>
      <c r="ME3" s="30"/>
      <c r="MF3" s="30"/>
      <c r="MG3" s="30"/>
      <c r="MH3" s="30"/>
      <c r="MI3" s="30"/>
      <c r="MJ3" s="30"/>
      <c r="MK3" s="30"/>
      <c r="ML3" s="30"/>
      <c r="MM3" s="30"/>
      <c r="MN3" s="30"/>
      <c r="MO3" s="30"/>
      <c r="MP3" s="30"/>
      <c r="MQ3" s="30"/>
      <c r="MR3" s="30"/>
      <c r="MS3" s="30"/>
      <c r="MT3" s="30"/>
      <c r="MU3" s="30"/>
      <c r="MV3" s="30"/>
      <c r="MW3" s="30"/>
      <c r="MX3" s="30"/>
      <c r="MY3" s="30"/>
      <c r="MZ3" s="30"/>
      <c r="NA3" s="30"/>
      <c r="NB3" s="30"/>
      <c r="NC3" s="30"/>
      <c r="ND3" s="30"/>
      <c r="NE3" s="30"/>
      <c r="NF3" s="30"/>
      <c r="NG3" s="30"/>
      <c r="NH3" s="30"/>
      <c r="NI3" s="30"/>
      <c r="NJ3" s="30"/>
      <c r="NK3" s="30"/>
      <c r="NL3" s="30"/>
      <c r="NM3" s="30"/>
      <c r="NN3" s="30"/>
      <c r="NO3" s="30"/>
      <c r="NP3" s="30"/>
      <c r="NQ3" s="30"/>
      <c r="NR3" s="30"/>
      <c r="NS3" s="30"/>
      <c r="NT3" s="30"/>
      <c r="NU3" s="30"/>
      <c r="NV3" s="30"/>
      <c r="NW3" s="30"/>
      <c r="NX3" s="30"/>
      <c r="NY3" s="30"/>
      <c r="NZ3" s="30"/>
      <c r="OA3" s="30"/>
      <c r="OB3" s="30"/>
      <c r="OC3" s="30"/>
      <c r="OD3" s="30"/>
      <c r="OE3" s="30"/>
      <c r="OF3" s="30"/>
      <c r="OG3" s="30"/>
      <c r="OH3" s="30"/>
      <c r="OI3" s="30"/>
      <c r="OJ3" s="30"/>
      <c r="OK3" s="30"/>
      <c r="OL3" s="30"/>
      <c r="OM3" s="30"/>
      <c r="ON3" s="30"/>
      <c r="OO3" s="30"/>
      <c r="OP3" s="30"/>
      <c r="OQ3" s="30"/>
      <c r="OR3" s="30"/>
      <c r="OS3" s="30"/>
      <c r="OT3" s="30"/>
      <c r="OU3" s="30"/>
      <c r="OV3" s="30"/>
      <c r="OW3" s="30"/>
      <c r="OX3" s="30"/>
      <c r="OY3" s="30"/>
      <c r="OZ3" s="30"/>
      <c r="PA3" s="30"/>
      <c r="PB3" s="30"/>
      <c r="PC3" s="30"/>
      <c r="PD3" s="30"/>
      <c r="PE3" s="30"/>
      <c r="PF3" s="30"/>
      <c r="PG3" s="30"/>
      <c r="PH3" s="30"/>
      <c r="PI3" s="30"/>
      <c r="PJ3" s="30"/>
      <c r="PK3" s="30"/>
      <c r="PL3" s="30"/>
      <c r="PM3" s="30"/>
      <c r="PN3" s="30"/>
      <c r="PO3" s="30"/>
      <c r="PP3" s="30"/>
      <c r="PQ3" s="30"/>
      <c r="PR3" s="30"/>
      <c r="PS3" s="30"/>
      <c r="PT3" s="30"/>
      <c r="PU3" s="30"/>
      <c r="PV3" s="30"/>
      <c r="PW3" s="30"/>
      <c r="PX3" s="30"/>
      <c r="PY3" s="30"/>
      <c r="PZ3" s="30"/>
      <c r="QA3" s="30"/>
      <c r="QB3" s="30"/>
      <c r="QC3" s="30"/>
      <c r="QD3" s="30"/>
      <c r="QE3" s="30"/>
      <c r="QF3" s="30"/>
      <c r="QG3" s="30"/>
      <c r="QH3" s="30"/>
      <c r="QI3" s="30"/>
      <c r="QJ3" s="30"/>
      <c r="QK3" s="30"/>
      <c r="QL3" s="30"/>
      <c r="QM3" s="30"/>
      <c r="QN3" s="30"/>
      <c r="QO3" s="30"/>
      <c r="QP3" s="30"/>
      <c r="QQ3" s="30"/>
      <c r="QR3" s="30"/>
      <c r="QS3" s="30"/>
      <c r="QT3" s="30"/>
      <c r="QU3" s="30"/>
      <c r="QV3" s="30"/>
      <c r="QW3" s="30"/>
      <c r="QX3" s="30"/>
      <c r="QY3" s="30"/>
      <c r="QZ3" s="30"/>
      <c r="RA3" s="30"/>
      <c r="RB3" s="30"/>
      <c r="RC3" s="30"/>
      <c r="RD3" s="30"/>
      <c r="RE3" s="30"/>
      <c r="RF3" s="30"/>
      <c r="RG3" s="30"/>
      <c r="RH3" s="30"/>
      <c r="RI3" s="30"/>
      <c r="RJ3" s="30"/>
      <c r="RK3" s="30"/>
      <c r="RL3" s="30"/>
      <c r="RM3" s="30"/>
      <c r="RN3" s="30"/>
      <c r="RO3" s="30"/>
      <c r="RP3" s="30"/>
      <c r="RQ3" s="30"/>
      <c r="RR3" s="30"/>
      <c r="RS3" s="30"/>
      <c r="RT3" s="30"/>
      <c r="RU3" s="30"/>
      <c r="RV3" s="30"/>
      <c r="RW3" s="30"/>
      <c r="RX3" s="30"/>
      <c r="RY3" s="30"/>
      <c r="RZ3" s="30"/>
      <c r="SA3" s="30"/>
      <c r="SB3" s="30"/>
      <c r="SC3" s="30"/>
      <c r="SD3" s="30"/>
      <c r="SE3" s="30"/>
      <c r="SF3" s="30"/>
      <c r="SG3" s="30"/>
      <c r="SH3" s="30"/>
      <c r="SI3" s="30"/>
      <c r="SJ3" s="30"/>
      <c r="SK3" s="30"/>
      <c r="SL3" s="30"/>
      <c r="SM3" s="30"/>
      <c r="SN3" s="30"/>
      <c r="SO3" s="30"/>
      <c r="SP3" s="30"/>
      <c r="SQ3" s="30"/>
      <c r="SR3" s="30"/>
      <c r="SS3" s="30"/>
      <c r="ST3" s="30"/>
      <c r="SU3" s="30"/>
      <c r="SV3" s="30"/>
      <c r="SW3" s="30"/>
      <c r="SX3" s="30"/>
      <c r="SY3" s="30"/>
      <c r="SZ3" s="30"/>
      <c r="TA3" s="30"/>
      <c r="TB3" s="30"/>
      <c r="TC3" s="30"/>
      <c r="TD3" s="30"/>
      <c r="TE3" s="30"/>
      <c r="TF3" s="30"/>
      <c r="TG3" s="30"/>
      <c r="TH3" s="30"/>
      <c r="TI3" s="30"/>
      <c r="TJ3" s="30"/>
      <c r="TK3" s="30"/>
      <c r="TL3" s="30"/>
      <c r="TM3" s="30"/>
      <c r="TN3" s="30"/>
      <c r="TO3" s="30"/>
      <c r="TP3" s="30"/>
      <c r="TQ3" s="30"/>
      <c r="TR3" s="30"/>
      <c r="TS3" s="30"/>
      <c r="TT3" s="30"/>
      <c r="TU3" s="30"/>
      <c r="TV3" s="30"/>
      <c r="TW3" s="30"/>
      <c r="TX3" s="30"/>
      <c r="TY3" s="30"/>
      <c r="TZ3" s="30"/>
      <c r="UA3" s="30"/>
      <c r="UB3" s="30"/>
      <c r="UC3" s="30"/>
      <c r="UD3" s="30"/>
      <c r="UE3" s="30"/>
      <c r="UF3" s="30"/>
      <c r="UG3" s="30"/>
      <c r="UH3" s="30"/>
      <c r="UI3" s="30"/>
      <c r="UJ3" s="30"/>
      <c r="UK3" s="30"/>
      <c r="UL3" s="30"/>
      <c r="UM3" s="30"/>
      <c r="UN3" s="30"/>
      <c r="UO3" s="30"/>
      <c r="UP3" s="30"/>
      <c r="UQ3" s="30"/>
      <c r="UR3" s="30"/>
      <c r="US3" s="30"/>
      <c r="UT3" s="30"/>
      <c r="UU3" s="30"/>
      <c r="UV3" s="30"/>
      <c r="UW3" s="30"/>
      <c r="UX3" s="30"/>
      <c r="UY3" s="30"/>
      <c r="UZ3" s="30"/>
      <c r="VA3" s="30"/>
      <c r="VB3" s="30"/>
      <c r="VC3" s="30"/>
      <c r="VD3" s="30"/>
      <c r="VE3" s="30"/>
      <c r="VF3" s="30"/>
      <c r="VG3" s="30"/>
      <c r="VH3" s="30"/>
      <c r="VI3" s="30"/>
      <c r="VJ3" s="30"/>
      <c r="VK3" s="30"/>
      <c r="VL3" s="30"/>
      <c r="VM3" s="30"/>
      <c r="VN3" s="30"/>
      <c r="VO3" s="30"/>
      <c r="VP3" s="30"/>
      <c r="VQ3" s="30"/>
      <c r="VR3" s="30"/>
      <c r="VS3" s="30"/>
      <c r="VT3" s="30"/>
      <c r="VU3" s="30"/>
      <c r="VV3" s="30"/>
      <c r="VW3" s="30"/>
      <c r="VX3" s="30"/>
      <c r="VY3" s="30"/>
      <c r="VZ3" s="30"/>
      <c r="WA3" s="30"/>
      <c r="WB3" s="30"/>
      <c r="WC3" s="30"/>
      <c r="WD3" s="30"/>
      <c r="WE3" s="30"/>
      <c r="WF3" s="30"/>
      <c r="WG3" s="30"/>
      <c r="WH3" s="30"/>
      <c r="WI3" s="30"/>
      <c r="WJ3" s="30"/>
      <c r="WK3" s="30"/>
      <c r="WL3" s="30"/>
      <c r="WM3" s="30"/>
      <c r="WN3" s="30"/>
      <c r="WO3" s="30"/>
      <c r="WP3" s="30"/>
      <c r="WQ3" s="30"/>
      <c r="WR3" s="30"/>
      <c r="WS3" s="30"/>
      <c r="WT3" s="30"/>
      <c r="WU3" s="30"/>
      <c r="WV3" s="30"/>
      <c r="WW3" s="30"/>
      <c r="WX3" s="30"/>
      <c r="WY3" s="30"/>
      <c r="WZ3" s="30"/>
      <c r="XA3" s="30"/>
      <c r="XB3" s="30"/>
      <c r="XC3" s="30"/>
      <c r="XD3" s="30"/>
      <c r="XE3" s="30"/>
      <c r="XF3" s="30"/>
      <c r="XG3" s="30"/>
      <c r="XH3" s="30"/>
      <c r="XI3" s="30"/>
      <c r="XJ3" s="30"/>
      <c r="XK3" s="30"/>
      <c r="XL3" s="30"/>
      <c r="XM3" s="30"/>
      <c r="XN3" s="30"/>
      <c r="XO3" s="30"/>
      <c r="XP3" s="30"/>
      <c r="XQ3" s="30"/>
      <c r="XR3" s="30"/>
      <c r="XS3" s="30"/>
      <c r="XT3" s="30"/>
      <c r="XU3" s="30"/>
      <c r="XV3" s="30"/>
      <c r="XW3" s="30"/>
      <c r="XX3" s="30"/>
      <c r="XY3" s="30"/>
      <c r="XZ3" s="30"/>
      <c r="YA3" s="30"/>
      <c r="YB3" s="30"/>
      <c r="YC3" s="30"/>
      <c r="YD3" s="30"/>
      <c r="YE3" s="30"/>
      <c r="YF3" s="30"/>
      <c r="YG3" s="30"/>
      <c r="YH3" s="30"/>
      <c r="YI3" s="30"/>
      <c r="YJ3" s="30"/>
      <c r="YK3" s="30"/>
      <c r="YL3" s="30"/>
      <c r="YM3" s="30"/>
      <c r="YN3" s="30"/>
      <c r="YO3" s="30"/>
      <c r="YP3" s="30"/>
      <c r="YQ3" s="30"/>
      <c r="YR3" s="30"/>
      <c r="YS3" s="30"/>
      <c r="YT3" s="30"/>
      <c r="YU3" s="30"/>
      <c r="YV3" s="30"/>
      <c r="YW3" s="30"/>
      <c r="YX3" s="30"/>
      <c r="YY3" s="30"/>
      <c r="YZ3" s="30"/>
      <c r="ZA3" s="30"/>
      <c r="ZB3" s="30"/>
      <c r="ZC3" s="30"/>
      <c r="ZD3" s="30"/>
      <c r="ZE3" s="30"/>
      <c r="ZF3" s="30"/>
      <c r="ZG3" s="30"/>
      <c r="ZH3" s="30"/>
      <c r="ZI3" s="30"/>
      <c r="ZJ3" s="30"/>
      <c r="ZK3" s="30"/>
      <c r="ZL3" s="30"/>
      <c r="ZM3" s="30"/>
      <c r="ZN3" s="30"/>
      <c r="ZO3" s="30"/>
      <c r="ZP3" s="30"/>
      <c r="ZQ3" s="30"/>
      <c r="ZR3" s="30"/>
      <c r="ZS3" s="30"/>
      <c r="ZT3" s="30"/>
      <c r="ZU3" s="30"/>
      <c r="ZV3" s="30"/>
      <c r="ZW3" s="30"/>
      <c r="ZX3" s="30"/>
      <c r="ZY3" s="30"/>
      <c r="ZZ3" s="30"/>
      <c r="AAA3" s="30"/>
      <c r="AAB3" s="30"/>
      <c r="AAC3" s="30"/>
      <c r="AAD3" s="30"/>
      <c r="AAE3" s="30"/>
      <c r="AAF3" s="30"/>
      <c r="AAG3" s="30"/>
      <c r="AAH3" s="30"/>
      <c r="AAI3" s="30"/>
      <c r="AAJ3" s="30"/>
      <c r="AAK3" s="30"/>
      <c r="AAL3" s="30"/>
      <c r="AAM3" s="30"/>
      <c r="AAN3" s="30"/>
      <c r="AAO3" s="30"/>
      <c r="AAP3" s="30"/>
      <c r="AAQ3" s="30"/>
      <c r="AAR3" s="30"/>
      <c r="AAS3" s="30"/>
      <c r="AAT3" s="30"/>
      <c r="AAU3" s="30"/>
      <c r="AAV3" s="30"/>
      <c r="AAW3" s="30"/>
      <c r="AAX3" s="30"/>
      <c r="AAY3" s="30"/>
      <c r="AAZ3" s="30"/>
      <c r="ABA3" s="30"/>
      <c r="ABB3" s="30"/>
      <c r="ABC3" s="30"/>
      <c r="ABD3" s="30"/>
      <c r="ABE3" s="30"/>
      <c r="ABF3" s="30"/>
      <c r="ABG3" s="30"/>
      <c r="ABH3" s="30"/>
      <c r="ABI3" s="30"/>
      <c r="ABJ3" s="30"/>
      <c r="ABK3" s="30"/>
      <c r="ABL3" s="30"/>
      <c r="ABM3" s="30"/>
      <c r="ABN3" s="30"/>
      <c r="ABO3" s="30"/>
      <c r="ABP3" s="30"/>
      <c r="ABQ3" s="30"/>
      <c r="ABR3" s="30"/>
      <c r="ABS3" s="30"/>
      <c r="ABT3" s="30"/>
      <c r="ABU3" s="30"/>
      <c r="ABV3" s="30"/>
      <c r="ABW3" s="30"/>
      <c r="ABX3" s="30"/>
      <c r="ABY3" s="30"/>
      <c r="ABZ3" s="30"/>
      <c r="ACA3" s="30"/>
      <c r="ACB3" s="30"/>
      <c r="ACC3" s="30"/>
      <c r="ACD3" s="30"/>
      <c r="ACE3" s="30"/>
      <c r="ACF3" s="30"/>
      <c r="ACG3" s="30"/>
      <c r="ACH3" s="30"/>
      <c r="ACI3" s="30"/>
      <c r="ACJ3" s="30"/>
      <c r="ACK3" s="30"/>
      <c r="ACL3" s="30"/>
      <c r="ACM3" s="30"/>
      <c r="ACN3" s="30"/>
      <c r="ACO3" s="30"/>
      <c r="ACP3" s="30"/>
      <c r="ACQ3" s="30"/>
      <c r="ACR3" s="30"/>
      <c r="ACS3" s="30"/>
      <c r="ACT3" s="30"/>
      <c r="ACU3" s="30"/>
      <c r="ACV3" s="30"/>
      <c r="ACW3" s="30"/>
      <c r="ACX3" s="30"/>
      <c r="ACY3" s="30"/>
      <c r="ACZ3" s="30"/>
      <c r="ADA3" s="30"/>
      <c r="ADB3" s="30"/>
      <c r="ADC3" s="30"/>
      <c r="ADD3" s="30"/>
      <c r="ADE3" s="30"/>
      <c r="ADF3" s="30"/>
      <c r="ADG3" s="30"/>
      <c r="ADH3" s="30"/>
      <c r="ADI3" s="30"/>
      <c r="ADJ3" s="30"/>
      <c r="ADK3" s="30"/>
      <c r="ADL3" s="30"/>
      <c r="ADM3" s="30"/>
      <c r="ADN3" s="30"/>
      <c r="ADO3" s="30"/>
      <c r="ADP3" s="30"/>
      <c r="ADQ3" s="30"/>
      <c r="ADR3" s="30"/>
      <c r="ADS3" s="30"/>
      <c r="ADT3" s="30"/>
      <c r="ADU3" s="30"/>
      <c r="ADV3" s="30"/>
      <c r="ADW3" s="30"/>
      <c r="ADX3" s="30"/>
      <c r="ADY3" s="30"/>
      <c r="ADZ3" s="30"/>
      <c r="AEA3" s="30"/>
      <c r="AEB3" s="30"/>
      <c r="AEC3" s="30"/>
      <c r="AED3" s="30"/>
      <c r="AEE3" s="30"/>
      <c r="AEF3" s="30"/>
      <c r="AEG3" s="30"/>
      <c r="AEH3" s="30"/>
      <c r="AEI3" s="30"/>
      <c r="AEJ3" s="30"/>
      <c r="AEK3" s="30"/>
      <c r="AEL3" s="30"/>
      <c r="AEM3" s="30"/>
      <c r="AEN3" s="30"/>
      <c r="AEO3" s="30"/>
      <c r="AEP3" s="30"/>
      <c r="AEQ3" s="30"/>
      <c r="AER3" s="30"/>
      <c r="AES3" s="30"/>
      <c r="AET3" s="30"/>
      <c r="AEU3" s="30"/>
      <c r="AEV3" s="30"/>
      <c r="AEW3" s="30"/>
      <c r="AEX3" s="30"/>
      <c r="AEY3" s="30"/>
      <c r="AEZ3" s="30"/>
      <c r="AFA3" s="30"/>
      <c r="AFB3" s="30"/>
      <c r="AFC3" s="30"/>
      <c r="AFD3" s="30"/>
      <c r="AFE3" s="30"/>
      <c r="AFF3" s="30"/>
      <c r="AFG3" s="30"/>
      <c r="AFH3" s="30"/>
      <c r="AFI3" s="30"/>
      <c r="AFJ3" s="30"/>
      <c r="AFK3" s="30"/>
      <c r="AFL3" s="30"/>
      <c r="AFM3" s="30"/>
      <c r="AFN3" s="30"/>
      <c r="AFO3" s="30"/>
      <c r="AFP3" s="30"/>
      <c r="AFQ3" s="30"/>
      <c r="AFR3" s="30"/>
      <c r="AFS3" s="30"/>
      <c r="AFT3" s="30"/>
      <c r="AFU3" s="30"/>
      <c r="AFV3" s="30"/>
      <c r="AFW3" s="30"/>
      <c r="AFX3" s="30"/>
      <c r="AFY3" s="30"/>
      <c r="AFZ3" s="30"/>
      <c r="AGA3" s="30"/>
      <c r="AGB3" s="30"/>
      <c r="AGC3" s="30"/>
      <c r="AGD3" s="30"/>
      <c r="AGE3" s="30"/>
      <c r="AGF3" s="30"/>
      <c r="AGG3" s="30"/>
      <c r="AGH3" s="30"/>
      <c r="AGI3" s="30"/>
      <c r="AGJ3" s="30"/>
      <c r="AGK3" s="30"/>
      <c r="AGL3" s="30"/>
      <c r="AGM3" s="30"/>
      <c r="AGN3" s="30"/>
      <c r="AGO3" s="30"/>
      <c r="AGP3" s="30"/>
      <c r="AGQ3" s="30"/>
      <c r="AGR3" s="30"/>
      <c r="AGS3" s="30"/>
      <c r="AGT3" s="30"/>
      <c r="AGU3" s="30"/>
      <c r="AGV3" s="30"/>
      <c r="AGW3" s="30"/>
      <c r="AGX3" s="30"/>
      <c r="AGY3" s="30"/>
      <c r="AGZ3" s="30"/>
      <c r="AHA3" s="30"/>
      <c r="AHB3" s="30"/>
      <c r="AHC3" s="30"/>
      <c r="AHD3" s="30"/>
      <c r="AHE3" s="30"/>
      <c r="AHF3" s="30"/>
      <c r="AHG3" s="30"/>
      <c r="AHH3" s="30"/>
      <c r="AHI3" s="30"/>
      <c r="AHJ3" s="30"/>
      <c r="AHK3" s="30"/>
      <c r="AHL3" s="30"/>
      <c r="AHM3" s="30"/>
      <c r="AHN3" s="30"/>
      <c r="AHO3" s="30"/>
      <c r="AHP3" s="30"/>
      <c r="AHQ3" s="30"/>
      <c r="AHR3" s="30"/>
      <c r="AHS3" s="30"/>
      <c r="AHT3" s="30"/>
      <c r="AHU3" s="30"/>
      <c r="AHV3" s="30"/>
      <c r="AHW3" s="30"/>
      <c r="AHX3" s="30"/>
      <c r="AHY3" s="30"/>
      <c r="AHZ3" s="30"/>
      <c r="AIA3" s="30"/>
      <c r="AIB3" s="30"/>
      <c r="AIC3" s="30"/>
      <c r="AID3" s="30"/>
      <c r="AIE3" s="30"/>
      <c r="AIF3" s="30"/>
      <c r="AIG3" s="30"/>
      <c r="AIH3" s="30"/>
      <c r="AII3" s="30"/>
      <c r="AIJ3" s="30"/>
      <c r="AIK3" s="30"/>
      <c r="AIL3" s="30"/>
      <c r="AIM3" s="30"/>
      <c r="AIN3" s="30"/>
      <c r="AIO3" s="30"/>
      <c r="AIP3" s="30"/>
      <c r="AIQ3" s="30"/>
      <c r="AIR3" s="30"/>
      <c r="AIS3" s="30"/>
      <c r="AIT3" s="30"/>
      <c r="AIU3" s="30"/>
      <c r="AIV3" s="30"/>
      <c r="AIW3" s="30"/>
      <c r="AIX3" s="30"/>
      <c r="AIY3" s="30"/>
      <c r="AIZ3" s="30"/>
      <c r="AJA3" s="30"/>
      <c r="AJB3" s="30"/>
      <c r="AJC3" s="30"/>
      <c r="AJD3" s="30"/>
      <c r="AJE3" s="30"/>
      <c r="AJF3" s="30"/>
      <c r="AJG3" s="30"/>
      <c r="AJH3" s="30"/>
      <c r="AJI3" s="30"/>
      <c r="AJJ3" s="30"/>
      <c r="AJK3" s="30"/>
      <c r="AJL3" s="30"/>
      <c r="AJM3" s="30"/>
      <c r="AJN3" s="30"/>
      <c r="AJO3" s="30"/>
      <c r="AJP3" s="30"/>
      <c r="AJQ3" s="30"/>
      <c r="AJR3" s="30"/>
      <c r="AJS3" s="30"/>
      <c r="AJT3" s="30"/>
      <c r="AJU3" s="30"/>
      <c r="AJV3" s="30"/>
      <c r="AJW3" s="30"/>
      <c r="AJX3" s="30"/>
      <c r="AJY3" s="30"/>
      <c r="AJZ3" s="30"/>
      <c r="AKA3" s="30"/>
      <c r="AKB3" s="30"/>
      <c r="AKC3" s="30"/>
      <c r="AKD3" s="30"/>
      <c r="AKE3" s="30"/>
      <c r="AKF3" s="30"/>
      <c r="AKG3" s="30"/>
      <c r="AKH3" s="30"/>
      <c r="AKI3" s="30"/>
      <c r="AKJ3" s="30"/>
      <c r="AKK3" s="30"/>
      <c r="AKL3" s="30"/>
      <c r="AKM3" s="30"/>
      <c r="AKN3" s="30"/>
      <c r="AKO3" s="30"/>
      <c r="AKP3" s="30"/>
      <c r="AKQ3" s="30"/>
      <c r="AKR3" s="30"/>
      <c r="AKS3" s="30"/>
      <c r="AKT3" s="30"/>
      <c r="AKU3" s="30"/>
      <c r="AKV3" s="30"/>
      <c r="AKW3" s="30"/>
      <c r="AKX3" s="30"/>
      <c r="AKY3" s="30"/>
      <c r="AKZ3" s="30"/>
      <c r="ALA3" s="30"/>
      <c r="ALB3" s="30"/>
      <c r="ALC3" s="30"/>
      <c r="ALD3" s="30"/>
      <c r="ALE3" s="30"/>
      <c r="ALF3" s="30"/>
      <c r="ALG3" s="30"/>
      <c r="ALH3" s="30"/>
      <c r="ALI3" s="30"/>
      <c r="ALJ3" s="30"/>
      <c r="ALK3" s="30"/>
      <c r="ALL3" s="30"/>
      <c r="ALM3" s="30"/>
      <c r="ALN3" s="30"/>
      <c r="ALO3" s="30"/>
      <c r="ALP3" s="30"/>
      <c r="ALQ3" s="30"/>
      <c r="ALR3" s="30"/>
      <c r="ALS3" s="30"/>
      <c r="ALT3" s="30"/>
      <c r="ALU3" s="30"/>
      <c r="ALV3" s="30"/>
      <c r="ALW3" s="30"/>
      <c r="ALX3" s="30"/>
      <c r="ALY3" s="30"/>
      <c r="ALZ3" s="30"/>
      <c r="AMA3" s="30"/>
      <c r="AMB3" s="30"/>
      <c r="AMC3" s="30"/>
      <c r="AMD3" s="30"/>
      <c r="AME3" s="30"/>
      <c r="AMF3" s="30"/>
      <c r="AMG3" s="30"/>
      <c r="AMH3" s="30"/>
      <c r="AMI3" s="30"/>
      <c r="AMJ3" s="30"/>
      <c r="AMK3" s="30"/>
      <c r="AML3" s="30"/>
      <c r="AMM3" s="30"/>
      <c r="AMN3" s="30"/>
      <c r="AMO3" s="30"/>
      <c r="AMP3" s="30"/>
      <c r="AMQ3" s="30"/>
      <c r="AMR3" s="30"/>
      <c r="AMS3" s="30"/>
      <c r="AMT3" s="30"/>
      <c r="AMU3" s="30"/>
      <c r="AMV3" s="30"/>
      <c r="AMW3" s="30"/>
      <c r="AMX3" s="30"/>
      <c r="AMY3" s="30"/>
      <c r="AMZ3" s="30"/>
      <c r="ANA3" s="30"/>
      <c r="ANB3" s="30"/>
      <c r="ANC3" s="30"/>
      <c r="AND3" s="30"/>
      <c r="ANE3" s="30"/>
      <c r="ANF3" s="30"/>
      <c r="ANG3" s="30"/>
      <c r="ANH3" s="30"/>
      <c r="ANI3" s="30"/>
      <c r="ANJ3" s="30"/>
      <c r="ANK3" s="30"/>
      <c r="ANL3" s="30"/>
      <c r="ANM3" s="30"/>
      <c r="ANN3" s="30"/>
      <c r="ANO3" s="30"/>
      <c r="ANP3" s="30"/>
      <c r="ANQ3" s="30"/>
      <c r="ANR3" s="30"/>
      <c r="ANS3" s="30"/>
      <c r="ANT3" s="30"/>
      <c r="ANU3" s="30"/>
      <c r="ANV3" s="30"/>
      <c r="ANW3" s="30"/>
      <c r="ANX3" s="30"/>
      <c r="ANY3" s="30"/>
      <c r="ANZ3" s="30"/>
      <c r="AOA3" s="30"/>
      <c r="AOB3" s="30"/>
      <c r="AOC3" s="30"/>
      <c r="AOD3" s="30"/>
      <c r="AOE3" s="30"/>
      <c r="AOF3" s="30"/>
      <c r="AOG3" s="30"/>
      <c r="AOH3" s="30"/>
      <c r="AOI3" s="30"/>
      <c r="AOJ3" s="30"/>
      <c r="AOK3" s="30"/>
      <c r="AOL3" s="30"/>
      <c r="AOM3" s="30"/>
      <c r="AON3" s="30"/>
      <c r="AOO3" s="30"/>
      <c r="AOP3" s="30"/>
      <c r="AOQ3" s="30"/>
      <c r="AOR3" s="30"/>
      <c r="AOS3" s="30"/>
      <c r="AOT3" s="30"/>
      <c r="AOU3" s="30"/>
      <c r="AOV3" s="30"/>
      <c r="AOW3" s="30"/>
      <c r="AOX3" s="30"/>
      <c r="AOY3" s="30"/>
      <c r="AOZ3" s="30"/>
      <c r="APA3" s="30"/>
      <c r="APB3" s="30"/>
      <c r="APC3" s="30"/>
      <c r="APD3" s="30"/>
      <c r="APE3" s="30"/>
      <c r="APF3" s="30"/>
      <c r="APG3" s="30"/>
      <c r="APH3" s="30"/>
      <c r="API3" s="30"/>
      <c r="APJ3" s="30"/>
      <c r="APK3" s="30"/>
      <c r="APL3" s="30"/>
      <c r="APM3" s="30"/>
      <c r="APN3" s="30"/>
      <c r="APO3" s="30"/>
      <c r="APP3" s="30"/>
      <c r="APQ3" s="30"/>
      <c r="APR3" s="30"/>
      <c r="APS3" s="30"/>
      <c r="APT3" s="30"/>
      <c r="APU3" s="30"/>
      <c r="APV3" s="30"/>
      <c r="APW3" s="30"/>
      <c r="APX3" s="30"/>
      <c r="APY3" s="30"/>
      <c r="APZ3" s="30"/>
      <c r="AQA3" s="30"/>
      <c r="AQB3" s="30"/>
      <c r="AQC3" s="30"/>
      <c r="AQD3" s="30"/>
      <c r="AQE3" s="30"/>
      <c r="AQF3" s="30"/>
      <c r="AQG3" s="30"/>
      <c r="AQH3" s="30"/>
      <c r="AQI3" s="30"/>
      <c r="AQJ3" s="30"/>
      <c r="AQK3" s="30"/>
      <c r="AQL3" s="30"/>
      <c r="AQM3" s="30"/>
      <c r="AQN3" s="30"/>
      <c r="AQO3" s="30"/>
      <c r="AQP3" s="30"/>
      <c r="AQQ3" s="30"/>
      <c r="AQR3" s="30"/>
      <c r="AQS3" s="30"/>
      <c r="AQT3" s="30"/>
      <c r="AQU3" s="30"/>
      <c r="AQV3" s="30"/>
      <c r="AQW3" s="30"/>
      <c r="AQX3" s="30"/>
      <c r="AQY3" s="30"/>
      <c r="AQZ3" s="30"/>
      <c r="ARA3" s="30"/>
      <c r="ARB3" s="30"/>
      <c r="ARC3" s="30"/>
      <c r="ARD3" s="30"/>
      <c r="ARE3" s="30"/>
      <c r="ARF3" s="30"/>
      <c r="ARG3" s="30"/>
      <c r="ARH3" s="30"/>
      <c r="ARI3" s="30"/>
      <c r="ARJ3" s="30"/>
      <c r="ARK3" s="30"/>
      <c r="ARL3" s="30"/>
      <c r="ARM3" s="30"/>
      <c r="ARN3" s="30"/>
      <c r="ARO3" s="30"/>
      <c r="ARP3" s="30"/>
      <c r="ARQ3" s="30"/>
      <c r="ARR3" s="30"/>
      <c r="ARS3" s="30"/>
      <c r="ART3" s="30"/>
      <c r="ARU3" s="30"/>
      <c r="ARV3" s="30"/>
      <c r="ARW3" s="30"/>
      <c r="ARX3" s="30"/>
      <c r="ARY3" s="30"/>
      <c r="ARZ3" s="30"/>
      <c r="ASA3" s="30"/>
      <c r="ASB3" s="30"/>
      <c r="ASC3" s="30"/>
      <c r="ASD3" s="30"/>
      <c r="ASE3" s="30"/>
      <c r="ASF3" s="30"/>
      <c r="ASG3" s="30"/>
      <c r="ASH3" s="30"/>
      <c r="ASI3" s="30"/>
      <c r="ASJ3" s="30"/>
      <c r="ASK3" s="30"/>
      <c r="ASL3" s="30"/>
      <c r="ASM3" s="30"/>
      <c r="ASN3" s="30"/>
      <c r="ASO3" s="30"/>
      <c r="ASP3" s="30"/>
      <c r="ASQ3" s="30"/>
      <c r="ASR3" s="30"/>
      <c r="ASS3" s="30"/>
      <c r="AST3" s="30"/>
      <c r="ASU3" s="30"/>
      <c r="ASV3" s="30"/>
      <c r="ASW3" s="30"/>
      <c r="ASX3" s="30"/>
      <c r="ASY3" s="30"/>
      <c r="ASZ3" s="30"/>
      <c r="ATA3" s="30"/>
      <c r="ATB3" s="30"/>
      <c r="ATC3" s="30"/>
      <c r="ATD3" s="30"/>
      <c r="ATE3" s="30"/>
      <c r="ATF3" s="30"/>
      <c r="ATG3" s="30"/>
      <c r="ATH3" s="30"/>
      <c r="ATI3" s="30"/>
      <c r="ATJ3" s="30"/>
      <c r="ATK3" s="30"/>
      <c r="ATL3" s="30"/>
      <c r="ATM3" s="30"/>
      <c r="ATN3" s="30"/>
      <c r="ATO3" s="30"/>
      <c r="ATP3" s="30"/>
      <c r="ATQ3" s="30"/>
      <c r="ATR3" s="30"/>
      <c r="ATS3" s="30"/>
      <c r="ATT3" s="30"/>
      <c r="ATU3" s="30"/>
      <c r="ATV3" s="30"/>
      <c r="ATW3" s="30"/>
      <c r="ATX3" s="30"/>
      <c r="ATY3" s="30"/>
      <c r="ATZ3" s="30"/>
      <c r="AUA3" s="30"/>
      <c r="AUB3" s="30"/>
      <c r="AUC3" s="30"/>
      <c r="AUD3" s="30"/>
      <c r="AUE3" s="30"/>
      <c r="AUF3" s="30"/>
      <c r="AUG3" s="30"/>
      <c r="AUH3" s="30"/>
      <c r="AUI3" s="30"/>
      <c r="AUJ3" s="30"/>
      <c r="AUK3" s="30"/>
      <c r="AUL3" s="30"/>
      <c r="AUM3" s="30"/>
      <c r="AUN3" s="30"/>
      <c r="AUO3" s="30"/>
      <c r="AUP3" s="30"/>
      <c r="AUQ3" s="30"/>
      <c r="AUR3" s="30"/>
      <c r="AUS3" s="30"/>
      <c r="AUT3" s="30"/>
      <c r="AUU3" s="30"/>
      <c r="AUV3" s="30"/>
      <c r="AUW3" s="30"/>
      <c r="AUX3" s="30"/>
      <c r="AUY3" s="30"/>
      <c r="AUZ3" s="30"/>
      <c r="AVA3" s="30"/>
      <c r="AVB3" s="30"/>
      <c r="AVC3" s="30"/>
      <c r="AVD3" s="30"/>
      <c r="AVE3" s="30"/>
      <c r="AVF3" s="30"/>
      <c r="AVG3" s="30"/>
      <c r="AVH3" s="30"/>
      <c r="AVI3" s="30"/>
      <c r="AVJ3" s="30"/>
      <c r="AVK3" s="30"/>
      <c r="AVL3" s="30"/>
      <c r="AVM3" s="30"/>
      <c r="AVN3" s="30"/>
      <c r="AVO3" s="30"/>
      <c r="AVP3" s="30"/>
      <c r="AVQ3" s="30"/>
      <c r="AVR3" s="30"/>
      <c r="AVS3" s="30"/>
      <c r="AVT3" s="30"/>
      <c r="AVU3" s="30"/>
      <c r="AVV3" s="30"/>
      <c r="AVW3" s="30"/>
      <c r="AVX3" s="30"/>
      <c r="AVY3" s="30"/>
      <c r="AVZ3" s="30"/>
      <c r="AWA3" s="30"/>
      <c r="AWB3" s="30"/>
      <c r="AWC3" s="30"/>
      <c r="AWD3" s="30"/>
      <c r="AWE3" s="30"/>
      <c r="AWF3" s="30"/>
      <c r="AWG3" s="30"/>
      <c r="AWH3" s="30"/>
      <c r="AWI3" s="30"/>
      <c r="AWJ3" s="30"/>
      <c r="AWK3" s="30"/>
      <c r="AWL3" s="30"/>
      <c r="AWM3" s="30"/>
      <c r="AWN3" s="30"/>
      <c r="AWO3" s="30"/>
      <c r="AWP3" s="30"/>
      <c r="AWQ3" s="30"/>
      <c r="AWR3" s="30"/>
      <c r="AWS3" s="30"/>
      <c r="AWT3" s="30"/>
      <c r="AWU3" s="30"/>
      <c r="AWV3" s="30"/>
      <c r="AWW3" s="30"/>
      <c r="AWX3" s="30"/>
      <c r="AWY3" s="30"/>
      <c r="AWZ3" s="30"/>
      <c r="AXA3" s="30"/>
      <c r="AXB3" s="30"/>
      <c r="AXC3" s="30"/>
      <c r="AXD3" s="30"/>
      <c r="AXE3" s="30"/>
      <c r="AXF3" s="30"/>
      <c r="AXG3" s="30"/>
      <c r="AXH3" s="30"/>
      <c r="AXI3" s="30"/>
      <c r="AXJ3" s="30"/>
      <c r="AXK3" s="30"/>
      <c r="AXL3" s="30"/>
      <c r="AXM3" s="30"/>
      <c r="AXN3" s="30"/>
      <c r="AXO3" s="30"/>
      <c r="AXP3" s="30"/>
      <c r="AXQ3" s="30"/>
      <c r="AXR3" s="30"/>
      <c r="AXS3" s="30"/>
      <c r="AXT3" s="30"/>
      <c r="AXU3" s="30"/>
      <c r="AXV3" s="30"/>
      <c r="AXW3" s="30"/>
      <c r="AXX3" s="30"/>
      <c r="AXY3" s="30"/>
      <c r="AXZ3" s="30"/>
      <c r="AYA3" s="30"/>
      <c r="AYB3" s="30"/>
      <c r="AYC3" s="30"/>
      <c r="AYD3" s="30"/>
      <c r="AYE3" s="30"/>
      <c r="AYF3" s="30"/>
      <c r="AYG3" s="30"/>
      <c r="AYH3" s="30"/>
      <c r="AYI3" s="30"/>
      <c r="AYJ3" s="30"/>
      <c r="AYK3" s="30"/>
      <c r="AYL3" s="30"/>
      <c r="AYM3" s="30"/>
      <c r="AYN3" s="30"/>
      <c r="AYO3" s="30"/>
      <c r="AYP3" s="30"/>
      <c r="AYQ3" s="30"/>
      <c r="AYR3" s="30"/>
      <c r="AYS3" s="30"/>
      <c r="AYT3" s="30"/>
      <c r="AYU3" s="30"/>
      <c r="AYV3" s="30"/>
      <c r="AYW3" s="30"/>
      <c r="AYX3" s="30"/>
      <c r="AYY3" s="30"/>
      <c r="AYZ3" s="30"/>
      <c r="AZA3" s="30"/>
      <c r="AZB3" s="30"/>
      <c r="AZC3" s="30"/>
      <c r="AZD3" s="30"/>
      <c r="AZE3" s="30"/>
      <c r="AZF3" s="30"/>
      <c r="AZG3" s="30"/>
      <c r="AZH3" s="30"/>
      <c r="AZI3" s="30"/>
      <c r="AZJ3" s="30"/>
      <c r="AZK3" s="30"/>
      <c r="AZL3" s="30"/>
      <c r="AZM3" s="30"/>
      <c r="AZN3" s="30"/>
      <c r="AZO3" s="30"/>
      <c r="AZP3" s="30"/>
      <c r="AZQ3" s="30"/>
      <c r="AZR3" s="30"/>
      <c r="AZS3" s="30"/>
      <c r="AZT3" s="30"/>
      <c r="AZU3" s="30"/>
      <c r="AZV3" s="30"/>
      <c r="AZW3" s="30"/>
      <c r="AZX3" s="30"/>
      <c r="AZY3" s="30"/>
      <c r="AZZ3" s="30"/>
      <c r="BAA3" s="30"/>
      <c r="BAB3" s="30"/>
      <c r="BAC3" s="30"/>
      <c r="BAD3" s="30"/>
      <c r="BAE3" s="30"/>
      <c r="BAF3" s="30"/>
      <c r="BAG3" s="30"/>
      <c r="BAH3" s="30"/>
      <c r="BAI3" s="30"/>
      <c r="BAJ3" s="30"/>
      <c r="BAK3" s="30"/>
      <c r="BAL3" s="30"/>
      <c r="BAM3" s="30"/>
      <c r="BAN3" s="30"/>
      <c r="BAO3" s="30"/>
      <c r="BAP3" s="30"/>
      <c r="BAQ3" s="30"/>
      <c r="BAR3" s="30"/>
      <c r="BAS3" s="30"/>
      <c r="BAT3" s="30"/>
      <c r="BAU3" s="30"/>
      <c r="BAV3" s="30"/>
      <c r="BAW3" s="30"/>
      <c r="BAX3" s="30"/>
      <c r="BAY3" s="30"/>
      <c r="BAZ3" s="30"/>
      <c r="BBA3" s="30"/>
      <c r="BBB3" s="30"/>
      <c r="BBC3" s="30"/>
      <c r="BBD3" s="30"/>
      <c r="BBE3" s="30"/>
      <c r="BBF3" s="30"/>
      <c r="BBG3" s="30"/>
      <c r="BBH3" s="30"/>
      <c r="BBI3" s="30"/>
      <c r="BBJ3" s="30"/>
      <c r="BBK3" s="30"/>
      <c r="BBL3" s="30"/>
      <c r="BBM3" s="30"/>
      <c r="BBN3" s="30"/>
      <c r="BBO3" s="30"/>
      <c r="BBP3" s="30"/>
      <c r="BBQ3" s="30"/>
      <c r="BBR3" s="30"/>
      <c r="BBS3" s="30"/>
      <c r="BBT3" s="30"/>
      <c r="BBU3" s="30"/>
      <c r="BBV3" s="30"/>
      <c r="BBW3" s="30"/>
      <c r="BBX3" s="30"/>
      <c r="BBY3" s="30"/>
      <c r="BBZ3" s="30"/>
      <c r="BCA3" s="30"/>
      <c r="BCB3" s="30"/>
      <c r="BCC3" s="30"/>
      <c r="BCD3" s="30"/>
      <c r="BCE3" s="30"/>
      <c r="BCF3" s="30"/>
      <c r="BCG3" s="30"/>
      <c r="BCH3" s="30"/>
      <c r="BCI3" s="30"/>
      <c r="BCJ3" s="30"/>
      <c r="BCK3" s="30"/>
      <c r="BCL3" s="30"/>
      <c r="BCM3" s="30"/>
      <c r="BCN3" s="30"/>
      <c r="BCO3" s="30"/>
      <c r="BCP3" s="30"/>
      <c r="BCQ3" s="30"/>
      <c r="BCR3" s="30"/>
      <c r="BCS3" s="30"/>
      <c r="BCT3" s="30"/>
      <c r="BCU3" s="30"/>
      <c r="BCV3" s="30"/>
      <c r="BCW3" s="30"/>
      <c r="BCX3" s="30"/>
      <c r="BCY3" s="30"/>
      <c r="BCZ3" s="30"/>
      <c r="BDA3" s="30"/>
      <c r="BDB3" s="30"/>
      <c r="BDC3" s="30"/>
      <c r="BDD3" s="30"/>
      <c r="BDE3" s="30"/>
      <c r="BDF3" s="30"/>
      <c r="BDG3" s="30"/>
      <c r="BDH3" s="30"/>
      <c r="BDI3" s="30"/>
      <c r="BDJ3" s="30"/>
      <c r="BDK3" s="30"/>
      <c r="BDL3" s="30"/>
      <c r="BDM3" s="30"/>
      <c r="BDN3" s="30"/>
      <c r="BDO3" s="30"/>
      <c r="BDP3" s="30"/>
      <c r="BDQ3" s="30"/>
      <c r="BDR3" s="30"/>
      <c r="BDS3" s="30"/>
      <c r="BDT3" s="30"/>
      <c r="BDU3" s="30"/>
      <c r="BDV3" s="30"/>
      <c r="BDW3" s="30"/>
      <c r="BDX3" s="30"/>
      <c r="BDY3" s="30"/>
      <c r="BDZ3" s="30"/>
      <c r="BEA3" s="30"/>
      <c r="BEB3" s="30"/>
      <c r="BEC3" s="30"/>
      <c r="BED3" s="30"/>
      <c r="BEE3" s="30"/>
      <c r="BEF3" s="30"/>
      <c r="BEG3" s="30"/>
      <c r="BEH3" s="30"/>
      <c r="BEI3" s="30"/>
      <c r="BEJ3" s="30"/>
      <c r="BEK3" s="30"/>
      <c r="BEL3" s="30"/>
      <c r="BEM3" s="30"/>
      <c r="BEN3" s="30"/>
      <c r="BEO3" s="30"/>
      <c r="BEP3" s="30"/>
      <c r="BEQ3" s="30"/>
      <c r="BER3" s="30"/>
      <c r="BES3" s="30"/>
      <c r="BET3" s="30"/>
      <c r="BEU3" s="30"/>
      <c r="BEV3" s="30"/>
      <c r="BEW3" s="30"/>
      <c r="BEX3" s="30"/>
      <c r="BEY3" s="30"/>
      <c r="BEZ3" s="30"/>
      <c r="BFA3" s="30"/>
      <c r="BFB3" s="30"/>
      <c r="BFC3" s="30"/>
      <c r="BFD3" s="30"/>
      <c r="BFE3" s="30"/>
      <c r="BFF3" s="30"/>
      <c r="BFG3" s="30"/>
      <c r="BFH3" s="30"/>
      <c r="BFI3" s="30"/>
      <c r="BFJ3" s="30"/>
      <c r="BFK3" s="30"/>
      <c r="BFL3" s="30"/>
      <c r="BFM3" s="30"/>
      <c r="BFN3" s="30"/>
      <c r="BFO3" s="30"/>
      <c r="BFP3" s="30"/>
      <c r="BFQ3" s="30"/>
      <c r="BFR3" s="30"/>
      <c r="BFS3" s="30"/>
      <c r="BFT3" s="30"/>
      <c r="BFU3" s="30"/>
      <c r="BFV3" s="30"/>
      <c r="BFW3" s="30"/>
      <c r="BFX3" s="30"/>
      <c r="BFY3" s="30"/>
      <c r="BFZ3" s="30"/>
      <c r="BGA3" s="30"/>
      <c r="BGB3" s="30"/>
      <c r="BGC3" s="30"/>
      <c r="BGD3" s="30"/>
      <c r="BGE3" s="30"/>
      <c r="BGF3" s="30"/>
      <c r="BGG3" s="30"/>
      <c r="BGH3" s="30"/>
      <c r="BGI3" s="30"/>
      <c r="BGJ3" s="30"/>
      <c r="BGK3" s="30"/>
      <c r="BGL3" s="30"/>
      <c r="BGM3" s="30"/>
      <c r="BGN3" s="30"/>
      <c r="BGO3" s="30"/>
      <c r="BGP3" s="30"/>
      <c r="BGQ3" s="30"/>
      <c r="BGR3" s="30"/>
      <c r="BGS3" s="30"/>
      <c r="BGT3" s="30"/>
      <c r="BGU3" s="30"/>
      <c r="BGV3" s="30"/>
      <c r="BGW3" s="30"/>
      <c r="BGX3" s="30"/>
      <c r="BGY3" s="30"/>
      <c r="BGZ3" s="30"/>
      <c r="BHA3" s="30"/>
      <c r="BHB3" s="30"/>
      <c r="BHC3" s="30"/>
      <c r="BHD3" s="30"/>
      <c r="BHE3" s="30"/>
      <c r="BHF3" s="30"/>
      <c r="BHG3" s="30"/>
      <c r="BHH3" s="30"/>
      <c r="BHI3" s="30"/>
      <c r="BHJ3" s="30"/>
      <c r="BHK3" s="30"/>
      <c r="BHL3" s="30"/>
      <c r="BHM3" s="30"/>
      <c r="BHN3" s="30"/>
      <c r="BHO3" s="30"/>
      <c r="BHP3" s="30"/>
      <c r="BHQ3" s="30"/>
      <c r="BHR3" s="30"/>
      <c r="BHS3" s="30"/>
      <c r="BHT3" s="30"/>
      <c r="BHU3" s="30"/>
      <c r="BHV3" s="30"/>
      <c r="BHW3" s="30"/>
      <c r="BHX3" s="30"/>
      <c r="BHY3" s="30"/>
      <c r="BHZ3" s="30"/>
      <c r="BIA3" s="30"/>
      <c r="BIB3" s="30"/>
      <c r="BIC3" s="30"/>
      <c r="BID3" s="30"/>
      <c r="BIE3" s="30"/>
      <c r="BIF3" s="30"/>
      <c r="BIG3" s="30"/>
      <c r="BIH3" s="30"/>
      <c r="BII3" s="30"/>
      <c r="BIJ3" s="30"/>
      <c r="BIK3" s="30"/>
      <c r="BIL3" s="30"/>
      <c r="BIM3" s="30"/>
      <c r="BIN3" s="30"/>
      <c r="BIO3" s="30"/>
      <c r="BIP3" s="30"/>
      <c r="BIQ3" s="30"/>
      <c r="BIR3" s="30"/>
      <c r="BIS3" s="30"/>
      <c r="BIT3" s="30"/>
      <c r="BIU3" s="30"/>
      <c r="BIV3" s="30"/>
      <c r="BIW3" s="30"/>
      <c r="BIX3" s="30"/>
      <c r="BIY3" s="30"/>
      <c r="BIZ3" s="30"/>
      <c r="BJA3" s="30"/>
      <c r="BJB3" s="30"/>
      <c r="BJC3" s="30"/>
      <c r="BJD3" s="30"/>
      <c r="BJE3" s="30"/>
      <c r="BJF3" s="30"/>
      <c r="BJG3" s="30"/>
      <c r="BJH3" s="30"/>
      <c r="BJI3" s="30"/>
      <c r="BJJ3" s="30"/>
      <c r="BJK3" s="30"/>
      <c r="BJL3" s="30"/>
      <c r="BJM3" s="30"/>
      <c r="BJN3" s="30"/>
      <c r="BJO3" s="30"/>
      <c r="BJP3" s="30"/>
      <c r="BJQ3" s="30"/>
      <c r="BJR3" s="30"/>
      <c r="BJS3" s="30"/>
      <c r="BJT3" s="30"/>
      <c r="BJU3" s="30"/>
      <c r="BJV3" s="30"/>
      <c r="BJW3" s="30"/>
      <c r="BJX3" s="30"/>
      <c r="BJY3" s="30"/>
      <c r="BJZ3" s="30"/>
      <c r="BKA3" s="30"/>
      <c r="BKB3" s="30"/>
      <c r="BKC3" s="30"/>
      <c r="BKD3" s="30"/>
      <c r="BKE3" s="30"/>
      <c r="BKF3" s="30"/>
      <c r="BKG3" s="30"/>
      <c r="BKH3" s="30"/>
      <c r="BKI3" s="30"/>
      <c r="BKJ3" s="30"/>
      <c r="BKK3" s="30"/>
      <c r="BKL3" s="30"/>
      <c r="BKM3" s="30"/>
      <c r="BKN3" s="30"/>
      <c r="BKO3" s="30"/>
      <c r="BKP3" s="30"/>
      <c r="BKQ3" s="30"/>
      <c r="BKR3" s="30"/>
      <c r="BKS3" s="30"/>
      <c r="BKT3" s="30"/>
      <c r="BKU3" s="30"/>
      <c r="BKV3" s="30"/>
      <c r="BKW3" s="30"/>
      <c r="BKX3" s="30"/>
      <c r="BKY3" s="30"/>
      <c r="BKZ3" s="30"/>
      <c r="BLA3" s="30"/>
      <c r="BLB3" s="30"/>
      <c r="BLC3" s="30"/>
      <c r="BLD3" s="30"/>
      <c r="BLE3" s="30"/>
      <c r="BLF3" s="30"/>
      <c r="BLG3" s="30"/>
      <c r="BLH3" s="30"/>
      <c r="BLI3" s="30"/>
      <c r="BLJ3" s="30"/>
      <c r="BLK3" s="30"/>
      <c r="BLL3" s="30"/>
      <c r="BLM3" s="30"/>
      <c r="BLN3" s="30"/>
      <c r="BLO3" s="30"/>
      <c r="BLP3" s="30"/>
      <c r="BLQ3" s="30"/>
      <c r="BLR3" s="30"/>
      <c r="BLS3" s="30"/>
      <c r="BLT3" s="30"/>
      <c r="BLU3" s="30"/>
      <c r="BLV3" s="30"/>
      <c r="BLW3" s="30"/>
      <c r="BLX3" s="30"/>
      <c r="BLY3" s="30"/>
      <c r="BLZ3" s="30"/>
      <c r="BMA3" s="30"/>
      <c r="BMB3" s="30"/>
      <c r="BMC3" s="30"/>
      <c r="BMD3" s="30"/>
      <c r="BME3" s="30"/>
      <c r="BMF3" s="30"/>
      <c r="BMG3" s="30"/>
      <c r="BMH3" s="30"/>
      <c r="BMI3" s="30"/>
      <c r="BMJ3" s="30"/>
      <c r="BMK3" s="30"/>
      <c r="BML3" s="30"/>
      <c r="BMM3" s="30"/>
      <c r="BMN3" s="30"/>
      <c r="BMO3" s="30"/>
      <c r="BMP3" s="30"/>
      <c r="BMQ3" s="30"/>
      <c r="BMR3" s="30"/>
      <c r="BMS3" s="30"/>
      <c r="BMT3" s="30"/>
      <c r="BMU3" s="30"/>
      <c r="BMV3" s="30"/>
      <c r="BMW3" s="30"/>
      <c r="BMX3" s="30"/>
      <c r="BMY3" s="30"/>
      <c r="BMZ3" s="30"/>
      <c r="BNA3" s="30"/>
      <c r="BNB3" s="30"/>
      <c r="BNC3" s="30"/>
      <c r="BND3" s="30"/>
      <c r="BNE3" s="30"/>
      <c r="BNF3" s="30"/>
      <c r="BNG3" s="30"/>
      <c r="BNH3" s="30"/>
      <c r="BNI3" s="30"/>
      <c r="BNJ3" s="30"/>
      <c r="BNK3" s="30"/>
      <c r="BNL3" s="30"/>
      <c r="BNM3" s="30"/>
      <c r="BNN3" s="30"/>
      <c r="BNO3" s="30"/>
      <c r="BNP3" s="30"/>
      <c r="BNQ3" s="30"/>
      <c r="BNR3" s="30"/>
      <c r="BNS3" s="30"/>
      <c r="BNT3" s="30"/>
      <c r="BNU3" s="30"/>
      <c r="BNV3" s="30"/>
      <c r="BNW3" s="30"/>
      <c r="BNX3" s="30"/>
      <c r="BNY3" s="30"/>
      <c r="BNZ3" s="30"/>
      <c r="BOA3" s="30"/>
      <c r="BOB3" s="30"/>
      <c r="BOC3" s="30"/>
      <c r="BOD3" s="30"/>
      <c r="BOE3" s="30"/>
      <c r="BOF3" s="30"/>
      <c r="BOG3" s="30"/>
      <c r="BOH3" s="30"/>
      <c r="BOI3" s="30"/>
      <c r="BOJ3" s="30"/>
      <c r="BOK3" s="30"/>
      <c r="BOL3" s="30"/>
      <c r="BOM3" s="30"/>
      <c r="BON3" s="30"/>
      <c r="BOO3" s="30"/>
      <c r="BOP3" s="30"/>
      <c r="BOQ3" s="30"/>
      <c r="BOR3" s="30"/>
      <c r="BOS3" s="30"/>
      <c r="BOT3" s="30"/>
      <c r="BOU3" s="30"/>
      <c r="BOV3" s="30"/>
      <c r="BOW3" s="30"/>
      <c r="BOX3" s="30"/>
      <c r="BOY3" s="30"/>
      <c r="BOZ3" s="30"/>
      <c r="BPA3" s="30"/>
      <c r="BPB3" s="30"/>
      <c r="BPC3" s="30"/>
      <c r="BPD3" s="30"/>
      <c r="BPE3" s="30"/>
      <c r="BPF3" s="30"/>
      <c r="BPG3" s="30"/>
      <c r="BPH3" s="30"/>
      <c r="BPI3" s="30"/>
      <c r="BPJ3" s="30"/>
      <c r="BPK3" s="30"/>
      <c r="BPL3" s="30"/>
      <c r="BPM3" s="30"/>
      <c r="BPN3" s="30"/>
      <c r="BPO3" s="30"/>
      <c r="BPP3" s="30"/>
      <c r="BPQ3" s="30"/>
      <c r="BPR3" s="30"/>
      <c r="BPS3" s="30"/>
      <c r="BPT3" s="30"/>
      <c r="BPU3" s="30"/>
      <c r="BPV3" s="30"/>
      <c r="BPW3" s="30"/>
      <c r="BPX3" s="30"/>
      <c r="BPY3" s="30"/>
      <c r="BPZ3" s="30"/>
      <c r="BQA3" s="30"/>
      <c r="BQB3" s="30"/>
      <c r="BQC3" s="30"/>
      <c r="BQD3" s="30"/>
      <c r="BQE3" s="30"/>
      <c r="BQF3" s="30"/>
      <c r="BQG3" s="30"/>
      <c r="BQH3" s="30"/>
      <c r="BQI3" s="30"/>
      <c r="BQJ3" s="30"/>
      <c r="BQK3" s="30"/>
      <c r="BQL3" s="30"/>
      <c r="BQM3" s="30"/>
      <c r="BQN3" s="30"/>
      <c r="BQO3" s="30"/>
      <c r="BQP3" s="30"/>
      <c r="BQQ3" s="30"/>
      <c r="BQR3" s="30"/>
      <c r="BQS3" s="30"/>
      <c r="BQT3" s="30"/>
      <c r="BQU3" s="30"/>
      <c r="BQV3" s="30"/>
      <c r="BQW3" s="30"/>
      <c r="BQX3" s="30"/>
      <c r="BQY3" s="30"/>
      <c r="BQZ3" s="30"/>
      <c r="BRA3" s="30"/>
      <c r="BRB3" s="30"/>
      <c r="BRC3" s="30"/>
      <c r="BRD3" s="30"/>
      <c r="BRE3" s="30"/>
      <c r="BRF3" s="30"/>
      <c r="BRG3" s="30"/>
      <c r="BRH3" s="30"/>
      <c r="BRI3" s="30"/>
      <c r="BRJ3" s="30"/>
      <c r="BRK3" s="30"/>
      <c r="BRL3" s="30"/>
      <c r="BRM3" s="30"/>
      <c r="BRN3" s="30"/>
      <c r="BRO3" s="30"/>
      <c r="BRP3" s="30"/>
      <c r="BRQ3" s="30"/>
      <c r="BRR3" s="30"/>
      <c r="BRS3" s="30"/>
      <c r="BRT3" s="30"/>
      <c r="BRU3" s="30"/>
      <c r="BRV3" s="30"/>
      <c r="BRW3" s="30"/>
      <c r="BRX3" s="30"/>
      <c r="BRY3" s="30"/>
      <c r="BRZ3" s="30"/>
      <c r="BSA3" s="30"/>
      <c r="BSB3" s="30"/>
      <c r="BSC3" s="30"/>
      <c r="BSD3" s="30"/>
      <c r="BSE3" s="30"/>
      <c r="BSF3" s="30"/>
      <c r="BSG3" s="30"/>
      <c r="BSH3" s="30"/>
      <c r="BSI3" s="30"/>
      <c r="BSJ3" s="30"/>
      <c r="BSK3" s="30"/>
      <c r="BSL3" s="30"/>
      <c r="BSM3" s="30"/>
      <c r="BSN3" s="30"/>
      <c r="BSO3" s="30"/>
      <c r="BSP3" s="30"/>
      <c r="BSQ3" s="30"/>
      <c r="BSR3" s="30"/>
      <c r="BSS3" s="30"/>
      <c r="BST3" s="30"/>
      <c r="BSU3" s="30"/>
      <c r="BSV3" s="30"/>
      <c r="BSW3" s="30"/>
      <c r="BSX3" s="30"/>
      <c r="BSY3" s="30"/>
      <c r="BSZ3" s="30"/>
      <c r="BTA3" s="30"/>
      <c r="BTB3" s="30"/>
      <c r="BTC3" s="30"/>
      <c r="BTD3" s="30"/>
      <c r="BTE3" s="30"/>
      <c r="BTF3" s="30"/>
      <c r="BTG3" s="30"/>
      <c r="BTH3" s="30"/>
      <c r="BTI3" s="30"/>
      <c r="BTJ3" s="30"/>
      <c r="BTK3" s="30"/>
      <c r="BTL3" s="30"/>
      <c r="BTM3" s="30"/>
      <c r="BTN3" s="30"/>
      <c r="BTO3" s="30"/>
      <c r="BTP3" s="30"/>
      <c r="BTQ3" s="30"/>
      <c r="BTR3" s="30"/>
      <c r="BTS3" s="30"/>
      <c r="BTT3" s="30"/>
      <c r="BTU3" s="30"/>
      <c r="BTV3" s="30"/>
      <c r="BTW3" s="30"/>
      <c r="BTX3" s="30"/>
      <c r="BTY3" s="30"/>
      <c r="BTZ3" s="30"/>
      <c r="BUA3" s="30"/>
      <c r="BUB3" s="30"/>
      <c r="BUC3" s="30"/>
      <c r="BUD3" s="30"/>
      <c r="BUE3" s="30"/>
      <c r="BUF3" s="30"/>
      <c r="BUG3" s="30"/>
      <c r="BUH3" s="30"/>
      <c r="BUI3" s="30"/>
      <c r="BUJ3" s="30"/>
      <c r="BUK3" s="30"/>
      <c r="BUL3" s="30"/>
      <c r="BUM3" s="30"/>
      <c r="BUN3" s="30"/>
      <c r="BUO3" s="30"/>
      <c r="BUP3" s="30"/>
      <c r="BUQ3" s="30"/>
      <c r="BUR3" s="30"/>
      <c r="BUS3" s="30"/>
      <c r="BUT3" s="30"/>
      <c r="BUU3" s="30"/>
      <c r="BUV3" s="30"/>
      <c r="BUW3" s="30"/>
      <c r="BUX3" s="30"/>
      <c r="BUY3" s="30"/>
      <c r="BUZ3" s="30"/>
      <c r="BVA3" s="30"/>
      <c r="BVB3" s="30"/>
      <c r="BVC3" s="30"/>
      <c r="BVD3" s="30"/>
      <c r="BVE3" s="30"/>
      <c r="BVF3" s="30"/>
      <c r="BVG3" s="30"/>
      <c r="BVH3" s="30"/>
      <c r="BVI3" s="30"/>
      <c r="BVJ3" s="30"/>
      <c r="BVK3" s="30"/>
      <c r="BVL3" s="30"/>
      <c r="BVM3" s="30"/>
      <c r="BVN3" s="30"/>
      <c r="BVO3" s="30"/>
      <c r="BVP3" s="30"/>
      <c r="BVQ3" s="30"/>
      <c r="BVR3" s="30"/>
      <c r="BVS3" s="30"/>
      <c r="BVT3" s="30"/>
      <c r="BVU3" s="30"/>
      <c r="BVV3" s="30"/>
      <c r="BVW3" s="30"/>
      <c r="BVX3" s="30"/>
      <c r="BVY3" s="30"/>
      <c r="BVZ3" s="30"/>
      <c r="BWA3" s="30"/>
      <c r="BWB3" s="30"/>
      <c r="BWC3" s="30"/>
      <c r="BWD3" s="30"/>
      <c r="BWE3" s="30"/>
      <c r="BWF3" s="30"/>
      <c r="BWG3" s="30"/>
      <c r="BWH3" s="30"/>
      <c r="BWI3" s="30"/>
      <c r="BWJ3" s="30"/>
      <c r="BWK3" s="30"/>
      <c r="BWL3" s="30"/>
      <c r="BWM3" s="30"/>
      <c r="BWN3" s="30"/>
      <c r="BWO3" s="30"/>
      <c r="BWP3" s="30"/>
      <c r="BWQ3" s="30"/>
      <c r="BWR3" s="30"/>
      <c r="BWS3" s="30"/>
      <c r="BWT3" s="30"/>
      <c r="BWU3" s="30"/>
      <c r="BWV3" s="30"/>
      <c r="BWW3" s="30"/>
      <c r="BWX3" s="30"/>
      <c r="BWY3" s="30"/>
      <c r="BWZ3" s="30"/>
      <c r="BXA3" s="30"/>
      <c r="BXB3" s="30"/>
      <c r="BXC3" s="30"/>
      <c r="BXD3" s="30"/>
      <c r="BXE3" s="30"/>
      <c r="BXF3" s="30"/>
      <c r="BXG3" s="30"/>
      <c r="BXH3" s="30"/>
      <c r="BXI3" s="30"/>
      <c r="BXJ3" s="30"/>
      <c r="BXK3" s="30"/>
      <c r="BXL3" s="30"/>
      <c r="BXM3" s="30"/>
      <c r="BXN3" s="30"/>
      <c r="BXO3" s="30"/>
      <c r="BXP3" s="30"/>
      <c r="BXQ3" s="30"/>
      <c r="BXR3" s="30"/>
      <c r="BXS3" s="30"/>
      <c r="BXT3" s="30"/>
      <c r="BXU3" s="30"/>
      <c r="BXV3" s="30"/>
      <c r="BXW3" s="30"/>
      <c r="BXX3" s="30"/>
      <c r="BXY3" s="30"/>
      <c r="BXZ3" s="30"/>
      <c r="BYA3" s="30"/>
      <c r="BYB3" s="30"/>
      <c r="BYC3" s="30"/>
      <c r="BYD3" s="30"/>
      <c r="BYE3" s="30"/>
      <c r="BYF3" s="30"/>
      <c r="BYG3" s="30"/>
      <c r="BYH3" s="30"/>
      <c r="BYI3" s="30"/>
      <c r="BYJ3" s="30"/>
      <c r="BYK3" s="30"/>
      <c r="BYL3" s="30"/>
      <c r="BYM3" s="30"/>
      <c r="BYN3" s="30"/>
      <c r="BYO3" s="30"/>
      <c r="BYP3" s="30"/>
      <c r="BYQ3" s="30"/>
      <c r="BYR3" s="30"/>
      <c r="BYS3" s="30"/>
      <c r="BYT3" s="30"/>
      <c r="BYU3" s="30"/>
      <c r="BYV3" s="30"/>
      <c r="BYW3" s="30"/>
      <c r="BYX3" s="30"/>
      <c r="BYY3" s="30"/>
      <c r="BYZ3" s="30"/>
      <c r="BZA3" s="30"/>
      <c r="BZB3" s="30"/>
      <c r="BZC3" s="30"/>
      <c r="BZD3" s="30"/>
      <c r="BZE3" s="30"/>
      <c r="BZF3" s="30"/>
      <c r="BZG3" s="30"/>
      <c r="BZH3" s="30"/>
      <c r="BZI3" s="30"/>
      <c r="BZJ3" s="30"/>
      <c r="BZK3" s="30"/>
      <c r="BZL3" s="30"/>
      <c r="BZM3" s="30"/>
      <c r="BZN3" s="30"/>
      <c r="BZO3" s="30"/>
      <c r="BZP3" s="30"/>
      <c r="BZQ3" s="30"/>
      <c r="BZR3" s="30"/>
      <c r="BZS3" s="30"/>
      <c r="BZT3" s="30"/>
      <c r="BZU3" s="30"/>
      <c r="BZV3" s="30"/>
      <c r="BZW3" s="30"/>
      <c r="BZX3" s="30"/>
      <c r="BZY3" s="30"/>
      <c r="BZZ3" s="30"/>
      <c r="CAA3" s="30"/>
      <c r="CAB3" s="30"/>
      <c r="CAC3" s="30"/>
      <c r="CAD3" s="30"/>
      <c r="CAE3" s="30"/>
      <c r="CAF3" s="30"/>
      <c r="CAG3" s="30"/>
      <c r="CAH3" s="30"/>
      <c r="CAI3" s="30"/>
      <c r="CAJ3" s="30"/>
      <c r="CAK3" s="30"/>
      <c r="CAL3" s="30"/>
      <c r="CAM3" s="30"/>
      <c r="CAN3" s="30"/>
      <c r="CAO3" s="30"/>
      <c r="CAP3" s="30"/>
      <c r="CAQ3" s="30"/>
      <c r="CAR3" s="30"/>
      <c r="CAS3" s="30"/>
      <c r="CAT3" s="30"/>
      <c r="CAU3" s="30"/>
      <c r="CAV3" s="30"/>
      <c r="CAW3" s="30"/>
      <c r="CAX3" s="30"/>
      <c r="CAY3" s="30"/>
      <c r="CAZ3" s="30"/>
      <c r="CBA3" s="30"/>
      <c r="CBB3" s="30"/>
      <c r="CBC3" s="30"/>
      <c r="CBD3" s="30"/>
      <c r="CBE3" s="30"/>
      <c r="CBF3" s="30"/>
      <c r="CBG3" s="30"/>
      <c r="CBH3" s="30"/>
      <c r="CBI3" s="30"/>
      <c r="CBJ3" s="30"/>
      <c r="CBK3" s="30"/>
      <c r="CBL3" s="30"/>
      <c r="CBM3" s="30"/>
      <c r="CBN3" s="30"/>
      <c r="CBO3" s="30"/>
      <c r="CBP3" s="30"/>
      <c r="CBQ3" s="30"/>
      <c r="CBR3" s="30"/>
      <c r="CBS3" s="30"/>
      <c r="CBT3" s="30"/>
      <c r="CBU3" s="30"/>
      <c r="CBV3" s="30"/>
      <c r="CBW3" s="30"/>
      <c r="CBX3" s="30"/>
      <c r="CBY3" s="30"/>
      <c r="CBZ3" s="30"/>
      <c r="CCA3" s="30"/>
      <c r="CCB3" s="30"/>
      <c r="CCC3" s="30"/>
      <c r="CCD3" s="30"/>
      <c r="CCE3" s="30"/>
      <c r="CCF3" s="30"/>
      <c r="CCG3" s="30"/>
      <c r="CCH3" s="30"/>
      <c r="CCI3" s="30"/>
      <c r="CCJ3" s="30"/>
      <c r="CCK3" s="30"/>
      <c r="CCL3" s="30"/>
      <c r="CCM3" s="30"/>
      <c r="CCN3" s="30"/>
      <c r="CCO3" s="30"/>
      <c r="CCP3" s="30"/>
      <c r="CCQ3" s="30"/>
      <c r="CCR3" s="30"/>
      <c r="CCS3" s="30"/>
      <c r="CCT3" s="30"/>
      <c r="CCU3" s="30"/>
      <c r="CCV3" s="30"/>
      <c r="CCW3" s="30"/>
      <c r="CCX3" s="30"/>
      <c r="CCY3" s="30"/>
      <c r="CCZ3" s="30"/>
      <c r="CDA3" s="30"/>
      <c r="CDB3" s="30"/>
      <c r="CDC3" s="30"/>
      <c r="CDD3" s="30"/>
      <c r="CDE3" s="30"/>
      <c r="CDF3" s="30"/>
      <c r="CDG3" s="30"/>
      <c r="CDH3" s="30"/>
      <c r="CDI3" s="30"/>
      <c r="CDJ3" s="30"/>
      <c r="CDK3" s="30"/>
      <c r="CDL3" s="30"/>
      <c r="CDM3" s="30"/>
      <c r="CDN3" s="30"/>
      <c r="CDO3" s="30"/>
      <c r="CDP3" s="30"/>
      <c r="CDQ3" s="30"/>
      <c r="CDR3" s="30"/>
      <c r="CDS3" s="30"/>
      <c r="CDT3" s="30"/>
      <c r="CDU3" s="30"/>
      <c r="CDV3" s="30"/>
      <c r="CDW3" s="30"/>
      <c r="CDX3" s="30"/>
      <c r="CDY3" s="30"/>
      <c r="CDZ3" s="30"/>
      <c r="CEA3" s="30"/>
      <c r="CEB3" s="30"/>
      <c r="CEC3" s="30"/>
      <c r="CED3" s="30"/>
      <c r="CEE3" s="30"/>
      <c r="CEF3" s="30"/>
      <c r="CEG3" s="30"/>
      <c r="CEH3" s="30"/>
      <c r="CEI3" s="30"/>
      <c r="CEJ3" s="30"/>
      <c r="CEK3" s="30"/>
      <c r="CEL3" s="30"/>
      <c r="CEM3" s="30"/>
      <c r="CEN3" s="30"/>
      <c r="CEO3" s="30"/>
      <c r="CEP3" s="30"/>
      <c r="CEQ3" s="30"/>
      <c r="CER3" s="30"/>
      <c r="CES3" s="30"/>
      <c r="CET3" s="30"/>
      <c r="CEU3" s="30"/>
      <c r="CEV3" s="30"/>
      <c r="CEW3" s="30"/>
      <c r="CEX3" s="30"/>
      <c r="CEY3" s="30"/>
      <c r="CEZ3" s="30"/>
      <c r="CFA3" s="30"/>
      <c r="CFB3" s="30"/>
      <c r="CFC3" s="30"/>
      <c r="CFD3" s="30"/>
      <c r="CFE3" s="30"/>
      <c r="CFF3" s="30"/>
      <c r="CFG3" s="30"/>
      <c r="CFH3" s="30"/>
      <c r="CFI3" s="30"/>
      <c r="CFJ3" s="30"/>
      <c r="CFK3" s="30"/>
      <c r="CFL3" s="30"/>
      <c r="CFM3" s="30"/>
      <c r="CFN3" s="30"/>
      <c r="CFO3" s="30"/>
      <c r="CFP3" s="30"/>
      <c r="CFQ3" s="30"/>
      <c r="CFR3" s="30"/>
      <c r="CFS3" s="30"/>
      <c r="CFT3" s="30"/>
      <c r="CFU3" s="30"/>
      <c r="CFV3" s="30"/>
      <c r="CFW3" s="30"/>
      <c r="CFX3" s="30"/>
      <c r="CFY3" s="30"/>
      <c r="CFZ3" s="30"/>
      <c r="CGA3" s="30"/>
      <c r="CGB3" s="30"/>
      <c r="CGC3" s="30"/>
      <c r="CGD3" s="30"/>
      <c r="CGE3" s="30"/>
      <c r="CGF3" s="30"/>
      <c r="CGG3" s="30"/>
      <c r="CGH3" s="30"/>
      <c r="CGI3" s="30"/>
      <c r="CGJ3" s="30"/>
      <c r="CGK3" s="30"/>
      <c r="CGL3" s="30"/>
      <c r="CGM3" s="30"/>
      <c r="CGN3" s="30"/>
      <c r="CGO3" s="30"/>
      <c r="CGP3" s="30"/>
      <c r="CGQ3" s="30"/>
      <c r="CGR3" s="30"/>
      <c r="CGS3" s="30"/>
      <c r="CGT3" s="30"/>
      <c r="CGU3" s="30"/>
      <c r="CGV3" s="30"/>
      <c r="CGW3" s="30"/>
      <c r="CGX3" s="30"/>
      <c r="CGY3" s="30"/>
      <c r="CGZ3" s="30"/>
      <c r="CHA3" s="30"/>
      <c r="CHB3" s="30"/>
      <c r="CHC3" s="30"/>
      <c r="CHD3" s="30"/>
      <c r="CHE3" s="30"/>
      <c r="CHF3" s="30"/>
      <c r="CHG3" s="30"/>
      <c r="CHH3" s="30"/>
      <c r="CHI3" s="30"/>
      <c r="CHJ3" s="30"/>
      <c r="CHK3" s="30"/>
      <c r="CHL3" s="30"/>
      <c r="CHM3" s="30"/>
      <c r="CHN3" s="30"/>
      <c r="CHO3" s="30"/>
      <c r="CHP3" s="30"/>
      <c r="CHQ3" s="30"/>
      <c r="CHR3" s="30"/>
      <c r="CHS3" s="30"/>
      <c r="CHT3" s="30"/>
      <c r="CHU3" s="30"/>
      <c r="CHV3" s="30"/>
      <c r="CHW3" s="30"/>
      <c r="CHX3" s="30"/>
      <c r="CHY3" s="30"/>
      <c r="CHZ3" s="30"/>
      <c r="CIA3" s="30"/>
      <c r="CIB3" s="30"/>
      <c r="CIC3" s="30"/>
      <c r="CID3" s="30"/>
      <c r="CIE3" s="30"/>
      <c r="CIF3" s="30"/>
      <c r="CIG3" s="30"/>
      <c r="CIH3" s="30"/>
      <c r="CII3" s="30"/>
      <c r="CIJ3" s="30"/>
    </row>
    <row r="4" spans="1:2272" ht="15.75" customHeight="1" thickBot="1">
      <c r="A4" s="227"/>
      <c r="B4" s="231" t="s">
        <v>122</v>
      </c>
      <c r="C4" s="232"/>
      <c r="D4" s="232"/>
      <c r="E4" s="232"/>
      <c r="F4" s="232"/>
      <c r="G4" s="233"/>
      <c r="H4" s="135" t="s">
        <v>402</v>
      </c>
      <c r="I4" s="136"/>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c r="CA4" s="30"/>
      <c r="CB4" s="30"/>
      <c r="CC4" s="30"/>
      <c r="CD4" s="30"/>
      <c r="CE4" s="30"/>
      <c r="CF4" s="30"/>
      <c r="CG4" s="30"/>
      <c r="CH4" s="30"/>
      <c r="CI4" s="30"/>
      <c r="CJ4" s="30"/>
      <c r="CK4" s="30"/>
      <c r="CL4" s="30"/>
      <c r="CM4" s="30"/>
      <c r="CN4" s="30"/>
      <c r="CO4" s="30"/>
      <c r="CP4" s="30"/>
      <c r="CQ4" s="30"/>
      <c r="CR4" s="30"/>
      <c r="CS4" s="30"/>
      <c r="CT4" s="30"/>
      <c r="CU4" s="30"/>
      <c r="CV4" s="30"/>
      <c r="CW4" s="30"/>
      <c r="CX4" s="30"/>
      <c r="CY4" s="30"/>
      <c r="CZ4" s="30"/>
      <c r="DA4" s="30"/>
      <c r="DB4" s="30"/>
      <c r="DC4" s="30"/>
      <c r="DD4" s="30"/>
      <c r="DE4" s="30"/>
      <c r="DF4" s="30"/>
      <c r="DG4" s="30"/>
      <c r="DH4" s="30"/>
      <c r="DI4" s="30"/>
      <c r="DJ4" s="30"/>
      <c r="DK4" s="30"/>
      <c r="DL4" s="30"/>
      <c r="DM4" s="30"/>
      <c r="DN4" s="30"/>
      <c r="DO4" s="30"/>
      <c r="DP4" s="30"/>
      <c r="DQ4" s="30"/>
      <c r="DR4" s="30"/>
      <c r="DS4" s="30"/>
      <c r="DT4" s="30"/>
      <c r="DU4" s="30"/>
      <c r="DV4" s="30"/>
      <c r="DW4" s="30"/>
      <c r="DX4" s="30"/>
      <c r="DY4" s="30"/>
      <c r="DZ4" s="30"/>
      <c r="EA4" s="30"/>
      <c r="EB4" s="30"/>
      <c r="EC4" s="30"/>
      <c r="ED4" s="30"/>
      <c r="EE4" s="30"/>
      <c r="EF4" s="30"/>
      <c r="EG4" s="30"/>
      <c r="EH4" s="30"/>
      <c r="EI4" s="30"/>
      <c r="EJ4" s="30"/>
      <c r="EK4" s="30"/>
      <c r="EL4" s="30"/>
      <c r="EM4" s="30"/>
      <c r="EN4" s="30"/>
      <c r="EO4" s="30"/>
      <c r="EP4" s="30"/>
      <c r="EQ4" s="30"/>
      <c r="ER4" s="30"/>
      <c r="ES4" s="30"/>
      <c r="ET4" s="30"/>
      <c r="EU4" s="30"/>
      <c r="EV4" s="30"/>
      <c r="EW4" s="30"/>
      <c r="EX4" s="30"/>
      <c r="EY4" s="30"/>
      <c r="EZ4" s="30"/>
      <c r="FA4" s="30"/>
      <c r="FB4" s="30"/>
      <c r="FC4" s="30"/>
      <c r="FD4" s="30"/>
      <c r="FE4" s="30"/>
      <c r="FF4" s="30"/>
      <c r="FG4" s="30"/>
      <c r="FH4" s="30"/>
      <c r="FI4" s="30"/>
      <c r="FJ4" s="30"/>
      <c r="FK4" s="30"/>
      <c r="FL4" s="30"/>
      <c r="FM4" s="30"/>
      <c r="FN4" s="30"/>
      <c r="FO4" s="30"/>
      <c r="FP4" s="30"/>
      <c r="FQ4" s="30"/>
      <c r="FR4" s="30"/>
      <c r="FS4" s="30"/>
      <c r="FT4" s="30"/>
      <c r="FU4" s="30"/>
      <c r="FV4" s="30"/>
      <c r="FW4" s="30"/>
      <c r="FX4" s="30"/>
      <c r="FY4" s="30"/>
      <c r="FZ4" s="30"/>
      <c r="GA4" s="30"/>
      <c r="GB4" s="30"/>
      <c r="GC4" s="30"/>
      <c r="GD4" s="30"/>
      <c r="GE4" s="30"/>
      <c r="GF4" s="30"/>
      <c r="GG4" s="30"/>
      <c r="GH4" s="30"/>
      <c r="GI4" s="30"/>
      <c r="GJ4" s="30"/>
      <c r="GK4" s="30"/>
      <c r="GL4" s="30"/>
      <c r="GM4" s="30"/>
      <c r="GN4" s="30"/>
      <c r="GO4" s="30"/>
      <c r="GP4" s="30"/>
      <c r="GQ4" s="30"/>
      <c r="GR4" s="30"/>
      <c r="GS4" s="30"/>
      <c r="GT4" s="30"/>
      <c r="GU4" s="30"/>
      <c r="GV4" s="30"/>
      <c r="GW4" s="30"/>
      <c r="GX4" s="30"/>
      <c r="GY4" s="30"/>
      <c r="GZ4" s="30"/>
      <c r="HA4" s="30"/>
      <c r="HB4" s="30"/>
      <c r="HC4" s="30"/>
      <c r="HD4" s="30"/>
      <c r="HE4" s="30"/>
      <c r="HF4" s="30"/>
      <c r="HG4" s="30"/>
      <c r="HH4" s="30"/>
      <c r="HI4" s="30"/>
      <c r="HJ4" s="30"/>
      <c r="HK4" s="30"/>
      <c r="HL4" s="30"/>
      <c r="HM4" s="30"/>
      <c r="HN4" s="30"/>
      <c r="HO4" s="30"/>
      <c r="HP4" s="30"/>
      <c r="HQ4" s="30"/>
      <c r="HR4" s="30"/>
      <c r="HS4" s="30"/>
      <c r="HT4" s="30"/>
      <c r="HU4" s="30"/>
      <c r="HV4" s="30"/>
      <c r="HW4" s="30"/>
      <c r="HX4" s="30"/>
      <c r="HY4" s="30"/>
      <c r="HZ4" s="30"/>
      <c r="IA4" s="30"/>
      <c r="IB4" s="30"/>
      <c r="IC4" s="30"/>
      <c r="ID4" s="30"/>
      <c r="IE4" s="30"/>
      <c r="IF4" s="30"/>
      <c r="IG4" s="30"/>
      <c r="IH4" s="30"/>
      <c r="II4" s="30"/>
      <c r="IJ4" s="30"/>
      <c r="IK4" s="30"/>
      <c r="IL4" s="30"/>
      <c r="IM4" s="30"/>
      <c r="IN4" s="30"/>
      <c r="IO4" s="30"/>
      <c r="IP4" s="30"/>
      <c r="IQ4" s="30"/>
      <c r="IR4" s="30"/>
      <c r="IS4" s="30"/>
      <c r="IT4" s="30"/>
      <c r="IU4" s="30"/>
      <c r="IV4" s="30"/>
      <c r="IW4" s="30"/>
      <c r="IX4" s="30"/>
      <c r="IY4" s="30"/>
      <c r="IZ4" s="30"/>
      <c r="JA4" s="30"/>
      <c r="JB4" s="30"/>
      <c r="JC4" s="30"/>
      <c r="JD4" s="30"/>
      <c r="JE4" s="30"/>
      <c r="JF4" s="30"/>
      <c r="JG4" s="30"/>
      <c r="JH4" s="30"/>
      <c r="JI4" s="30"/>
      <c r="JJ4" s="30"/>
      <c r="JK4" s="30"/>
      <c r="JL4" s="30"/>
      <c r="JM4" s="30"/>
      <c r="JN4" s="30"/>
      <c r="JO4" s="30"/>
      <c r="JP4" s="30"/>
      <c r="JQ4" s="30"/>
      <c r="JR4" s="30"/>
      <c r="JS4" s="30"/>
      <c r="JT4" s="30"/>
      <c r="JU4" s="30"/>
      <c r="JV4" s="30"/>
      <c r="JW4" s="30"/>
      <c r="JX4" s="30"/>
      <c r="JY4" s="30"/>
      <c r="JZ4" s="30"/>
      <c r="KA4" s="30"/>
      <c r="KB4" s="30"/>
      <c r="KC4" s="30"/>
      <c r="KD4" s="30"/>
      <c r="KE4" s="30"/>
      <c r="KF4" s="30"/>
      <c r="KG4" s="30"/>
      <c r="KH4" s="30"/>
      <c r="KI4" s="30"/>
      <c r="KJ4" s="30"/>
      <c r="KK4" s="30"/>
      <c r="KL4" s="30"/>
      <c r="KM4" s="30"/>
      <c r="KN4" s="30"/>
      <c r="KO4" s="30"/>
      <c r="KP4" s="30"/>
      <c r="KQ4" s="30"/>
      <c r="KR4" s="30"/>
      <c r="KS4" s="30"/>
      <c r="KT4" s="30"/>
      <c r="KU4" s="30"/>
      <c r="KV4" s="30"/>
      <c r="KW4" s="30"/>
      <c r="KX4" s="30"/>
      <c r="KY4" s="30"/>
      <c r="KZ4" s="30"/>
      <c r="LA4" s="30"/>
      <c r="LB4" s="30"/>
      <c r="LC4" s="30"/>
      <c r="LD4" s="30"/>
      <c r="LE4" s="30"/>
      <c r="LF4" s="30"/>
      <c r="LG4" s="30"/>
      <c r="LH4" s="30"/>
      <c r="LI4" s="30"/>
      <c r="LJ4" s="30"/>
      <c r="LK4" s="30"/>
      <c r="LL4" s="30"/>
      <c r="LM4" s="30"/>
      <c r="LN4" s="30"/>
      <c r="LO4" s="30"/>
      <c r="LP4" s="30"/>
      <c r="LQ4" s="30"/>
      <c r="LR4" s="30"/>
      <c r="LS4" s="30"/>
      <c r="LT4" s="30"/>
      <c r="LU4" s="30"/>
      <c r="LV4" s="30"/>
      <c r="LW4" s="30"/>
      <c r="LX4" s="30"/>
      <c r="LY4" s="30"/>
      <c r="LZ4" s="30"/>
      <c r="MA4" s="30"/>
      <c r="MB4" s="30"/>
      <c r="MC4" s="30"/>
      <c r="MD4" s="30"/>
      <c r="ME4" s="30"/>
      <c r="MF4" s="30"/>
      <c r="MG4" s="30"/>
      <c r="MH4" s="30"/>
      <c r="MI4" s="30"/>
      <c r="MJ4" s="30"/>
      <c r="MK4" s="30"/>
      <c r="ML4" s="30"/>
      <c r="MM4" s="30"/>
      <c r="MN4" s="30"/>
      <c r="MO4" s="30"/>
      <c r="MP4" s="30"/>
      <c r="MQ4" s="30"/>
      <c r="MR4" s="30"/>
      <c r="MS4" s="30"/>
      <c r="MT4" s="30"/>
      <c r="MU4" s="30"/>
      <c r="MV4" s="30"/>
      <c r="MW4" s="30"/>
      <c r="MX4" s="30"/>
      <c r="MY4" s="30"/>
      <c r="MZ4" s="30"/>
      <c r="NA4" s="30"/>
      <c r="NB4" s="30"/>
      <c r="NC4" s="30"/>
      <c r="ND4" s="30"/>
      <c r="NE4" s="30"/>
      <c r="NF4" s="30"/>
      <c r="NG4" s="30"/>
      <c r="NH4" s="30"/>
      <c r="NI4" s="30"/>
      <c r="NJ4" s="30"/>
      <c r="NK4" s="30"/>
      <c r="NL4" s="30"/>
      <c r="NM4" s="30"/>
      <c r="NN4" s="30"/>
      <c r="NO4" s="30"/>
      <c r="NP4" s="30"/>
      <c r="NQ4" s="30"/>
      <c r="NR4" s="30"/>
      <c r="NS4" s="30"/>
      <c r="NT4" s="30"/>
      <c r="NU4" s="30"/>
      <c r="NV4" s="30"/>
      <c r="NW4" s="30"/>
      <c r="NX4" s="30"/>
      <c r="NY4" s="30"/>
      <c r="NZ4" s="30"/>
      <c r="OA4" s="30"/>
      <c r="OB4" s="30"/>
      <c r="OC4" s="30"/>
      <c r="OD4" s="30"/>
      <c r="OE4" s="30"/>
      <c r="OF4" s="30"/>
      <c r="OG4" s="30"/>
      <c r="OH4" s="30"/>
      <c r="OI4" s="30"/>
      <c r="OJ4" s="30"/>
      <c r="OK4" s="30"/>
      <c r="OL4" s="30"/>
      <c r="OM4" s="30"/>
      <c r="ON4" s="30"/>
      <c r="OO4" s="30"/>
      <c r="OP4" s="30"/>
      <c r="OQ4" s="30"/>
      <c r="OR4" s="30"/>
      <c r="OS4" s="30"/>
      <c r="OT4" s="30"/>
      <c r="OU4" s="30"/>
      <c r="OV4" s="30"/>
      <c r="OW4" s="30"/>
      <c r="OX4" s="30"/>
      <c r="OY4" s="30"/>
      <c r="OZ4" s="30"/>
      <c r="PA4" s="30"/>
      <c r="PB4" s="30"/>
      <c r="PC4" s="30"/>
      <c r="PD4" s="30"/>
      <c r="PE4" s="30"/>
      <c r="PF4" s="30"/>
      <c r="PG4" s="30"/>
      <c r="PH4" s="30"/>
      <c r="PI4" s="30"/>
      <c r="PJ4" s="30"/>
      <c r="PK4" s="30"/>
      <c r="PL4" s="30"/>
      <c r="PM4" s="30"/>
      <c r="PN4" s="30"/>
      <c r="PO4" s="30"/>
      <c r="PP4" s="30"/>
      <c r="PQ4" s="30"/>
      <c r="PR4" s="30"/>
      <c r="PS4" s="30"/>
      <c r="PT4" s="30"/>
      <c r="PU4" s="30"/>
      <c r="PV4" s="30"/>
      <c r="PW4" s="30"/>
      <c r="PX4" s="30"/>
      <c r="PY4" s="30"/>
      <c r="PZ4" s="30"/>
      <c r="QA4" s="30"/>
      <c r="QB4" s="30"/>
      <c r="QC4" s="30"/>
      <c r="QD4" s="30"/>
      <c r="QE4" s="30"/>
      <c r="QF4" s="30"/>
      <c r="QG4" s="30"/>
      <c r="QH4" s="30"/>
      <c r="QI4" s="30"/>
      <c r="QJ4" s="30"/>
      <c r="QK4" s="30"/>
      <c r="QL4" s="30"/>
      <c r="QM4" s="30"/>
      <c r="QN4" s="30"/>
      <c r="QO4" s="30"/>
      <c r="QP4" s="30"/>
      <c r="QQ4" s="30"/>
      <c r="QR4" s="30"/>
      <c r="QS4" s="30"/>
      <c r="QT4" s="30"/>
      <c r="QU4" s="30"/>
      <c r="QV4" s="30"/>
      <c r="QW4" s="30"/>
      <c r="QX4" s="30"/>
      <c r="QY4" s="30"/>
      <c r="QZ4" s="30"/>
      <c r="RA4" s="30"/>
      <c r="RB4" s="30"/>
      <c r="RC4" s="30"/>
      <c r="RD4" s="30"/>
      <c r="RE4" s="30"/>
      <c r="RF4" s="30"/>
      <c r="RG4" s="30"/>
      <c r="RH4" s="30"/>
      <c r="RI4" s="30"/>
      <c r="RJ4" s="30"/>
      <c r="RK4" s="30"/>
      <c r="RL4" s="30"/>
      <c r="RM4" s="30"/>
      <c r="RN4" s="30"/>
      <c r="RO4" s="30"/>
      <c r="RP4" s="30"/>
      <c r="RQ4" s="30"/>
      <c r="RR4" s="30"/>
      <c r="RS4" s="30"/>
      <c r="RT4" s="30"/>
      <c r="RU4" s="30"/>
      <c r="RV4" s="30"/>
      <c r="RW4" s="30"/>
      <c r="RX4" s="30"/>
      <c r="RY4" s="30"/>
      <c r="RZ4" s="30"/>
      <c r="SA4" s="30"/>
      <c r="SB4" s="30"/>
      <c r="SC4" s="30"/>
      <c r="SD4" s="30"/>
      <c r="SE4" s="30"/>
      <c r="SF4" s="30"/>
      <c r="SG4" s="30"/>
      <c r="SH4" s="30"/>
      <c r="SI4" s="30"/>
      <c r="SJ4" s="30"/>
      <c r="SK4" s="30"/>
      <c r="SL4" s="30"/>
      <c r="SM4" s="30"/>
      <c r="SN4" s="30"/>
      <c r="SO4" s="30"/>
      <c r="SP4" s="30"/>
      <c r="SQ4" s="30"/>
      <c r="SR4" s="30"/>
      <c r="SS4" s="30"/>
      <c r="ST4" s="30"/>
      <c r="SU4" s="30"/>
      <c r="SV4" s="30"/>
      <c r="SW4" s="30"/>
      <c r="SX4" s="30"/>
      <c r="SY4" s="30"/>
      <c r="SZ4" s="30"/>
      <c r="TA4" s="30"/>
      <c r="TB4" s="30"/>
      <c r="TC4" s="30"/>
      <c r="TD4" s="30"/>
      <c r="TE4" s="30"/>
      <c r="TF4" s="30"/>
      <c r="TG4" s="30"/>
      <c r="TH4" s="30"/>
      <c r="TI4" s="30"/>
      <c r="TJ4" s="30"/>
      <c r="TK4" s="30"/>
      <c r="TL4" s="30"/>
      <c r="TM4" s="30"/>
      <c r="TN4" s="30"/>
      <c r="TO4" s="30"/>
      <c r="TP4" s="30"/>
      <c r="TQ4" s="30"/>
      <c r="TR4" s="30"/>
      <c r="TS4" s="30"/>
      <c r="TT4" s="30"/>
      <c r="TU4" s="30"/>
      <c r="TV4" s="30"/>
      <c r="TW4" s="30"/>
      <c r="TX4" s="30"/>
      <c r="TY4" s="30"/>
      <c r="TZ4" s="30"/>
      <c r="UA4" s="30"/>
      <c r="UB4" s="30"/>
      <c r="UC4" s="30"/>
      <c r="UD4" s="30"/>
      <c r="UE4" s="30"/>
      <c r="UF4" s="30"/>
      <c r="UG4" s="30"/>
      <c r="UH4" s="30"/>
      <c r="UI4" s="30"/>
      <c r="UJ4" s="30"/>
      <c r="UK4" s="30"/>
      <c r="UL4" s="30"/>
      <c r="UM4" s="30"/>
      <c r="UN4" s="30"/>
      <c r="UO4" s="30"/>
      <c r="UP4" s="30"/>
      <c r="UQ4" s="30"/>
      <c r="UR4" s="30"/>
      <c r="US4" s="30"/>
      <c r="UT4" s="30"/>
      <c r="UU4" s="30"/>
      <c r="UV4" s="30"/>
      <c r="UW4" s="30"/>
      <c r="UX4" s="30"/>
      <c r="UY4" s="30"/>
      <c r="UZ4" s="30"/>
      <c r="VA4" s="30"/>
      <c r="VB4" s="30"/>
      <c r="VC4" s="30"/>
      <c r="VD4" s="30"/>
      <c r="VE4" s="30"/>
      <c r="VF4" s="30"/>
      <c r="VG4" s="30"/>
      <c r="VH4" s="30"/>
      <c r="VI4" s="30"/>
      <c r="VJ4" s="30"/>
      <c r="VK4" s="30"/>
      <c r="VL4" s="30"/>
      <c r="VM4" s="30"/>
      <c r="VN4" s="30"/>
      <c r="VO4" s="30"/>
      <c r="VP4" s="30"/>
      <c r="VQ4" s="30"/>
      <c r="VR4" s="30"/>
      <c r="VS4" s="30"/>
      <c r="VT4" s="30"/>
      <c r="VU4" s="30"/>
      <c r="VV4" s="30"/>
      <c r="VW4" s="30"/>
      <c r="VX4" s="30"/>
      <c r="VY4" s="30"/>
      <c r="VZ4" s="30"/>
      <c r="WA4" s="30"/>
      <c r="WB4" s="30"/>
      <c r="WC4" s="30"/>
      <c r="WD4" s="30"/>
      <c r="WE4" s="30"/>
      <c r="WF4" s="30"/>
      <c r="WG4" s="30"/>
      <c r="WH4" s="30"/>
      <c r="WI4" s="30"/>
      <c r="WJ4" s="30"/>
      <c r="WK4" s="30"/>
      <c r="WL4" s="30"/>
      <c r="WM4" s="30"/>
      <c r="WN4" s="30"/>
      <c r="WO4" s="30"/>
      <c r="WP4" s="30"/>
      <c r="WQ4" s="30"/>
      <c r="WR4" s="30"/>
      <c r="WS4" s="30"/>
      <c r="WT4" s="30"/>
      <c r="WU4" s="30"/>
      <c r="WV4" s="30"/>
      <c r="WW4" s="30"/>
      <c r="WX4" s="30"/>
      <c r="WY4" s="30"/>
      <c r="WZ4" s="30"/>
      <c r="XA4" s="30"/>
      <c r="XB4" s="30"/>
      <c r="XC4" s="30"/>
      <c r="XD4" s="30"/>
      <c r="XE4" s="30"/>
      <c r="XF4" s="30"/>
      <c r="XG4" s="30"/>
      <c r="XH4" s="30"/>
      <c r="XI4" s="30"/>
      <c r="XJ4" s="30"/>
      <c r="XK4" s="30"/>
      <c r="XL4" s="30"/>
      <c r="XM4" s="30"/>
      <c r="XN4" s="30"/>
      <c r="XO4" s="30"/>
      <c r="XP4" s="30"/>
      <c r="XQ4" s="30"/>
      <c r="XR4" s="30"/>
      <c r="XS4" s="30"/>
      <c r="XT4" s="30"/>
      <c r="XU4" s="30"/>
      <c r="XV4" s="30"/>
      <c r="XW4" s="30"/>
      <c r="XX4" s="30"/>
      <c r="XY4" s="30"/>
      <c r="XZ4" s="30"/>
      <c r="YA4" s="30"/>
      <c r="YB4" s="30"/>
      <c r="YC4" s="30"/>
      <c r="YD4" s="30"/>
      <c r="YE4" s="30"/>
      <c r="YF4" s="30"/>
      <c r="YG4" s="30"/>
      <c r="YH4" s="30"/>
      <c r="YI4" s="30"/>
      <c r="YJ4" s="30"/>
      <c r="YK4" s="30"/>
      <c r="YL4" s="30"/>
      <c r="YM4" s="30"/>
      <c r="YN4" s="30"/>
      <c r="YO4" s="30"/>
      <c r="YP4" s="30"/>
      <c r="YQ4" s="30"/>
      <c r="YR4" s="30"/>
      <c r="YS4" s="30"/>
      <c r="YT4" s="30"/>
      <c r="YU4" s="30"/>
      <c r="YV4" s="30"/>
      <c r="YW4" s="30"/>
      <c r="YX4" s="30"/>
      <c r="YY4" s="30"/>
      <c r="YZ4" s="30"/>
      <c r="ZA4" s="30"/>
      <c r="ZB4" s="30"/>
      <c r="ZC4" s="30"/>
      <c r="ZD4" s="30"/>
      <c r="ZE4" s="30"/>
      <c r="ZF4" s="30"/>
      <c r="ZG4" s="30"/>
      <c r="ZH4" s="30"/>
      <c r="ZI4" s="30"/>
      <c r="ZJ4" s="30"/>
      <c r="ZK4" s="30"/>
      <c r="ZL4" s="30"/>
      <c r="ZM4" s="30"/>
      <c r="ZN4" s="30"/>
      <c r="ZO4" s="30"/>
      <c r="ZP4" s="30"/>
      <c r="ZQ4" s="30"/>
      <c r="ZR4" s="30"/>
      <c r="ZS4" s="30"/>
      <c r="ZT4" s="30"/>
      <c r="ZU4" s="30"/>
      <c r="ZV4" s="30"/>
      <c r="ZW4" s="30"/>
      <c r="ZX4" s="30"/>
      <c r="ZY4" s="30"/>
      <c r="ZZ4" s="30"/>
      <c r="AAA4" s="30"/>
      <c r="AAB4" s="30"/>
      <c r="AAC4" s="30"/>
      <c r="AAD4" s="30"/>
      <c r="AAE4" s="30"/>
      <c r="AAF4" s="30"/>
      <c r="AAG4" s="30"/>
      <c r="AAH4" s="30"/>
      <c r="AAI4" s="30"/>
      <c r="AAJ4" s="30"/>
      <c r="AAK4" s="30"/>
      <c r="AAL4" s="30"/>
      <c r="AAM4" s="30"/>
      <c r="AAN4" s="30"/>
      <c r="AAO4" s="30"/>
      <c r="AAP4" s="30"/>
      <c r="AAQ4" s="30"/>
      <c r="AAR4" s="30"/>
      <c r="AAS4" s="30"/>
      <c r="AAT4" s="30"/>
      <c r="AAU4" s="30"/>
      <c r="AAV4" s="30"/>
      <c r="AAW4" s="30"/>
      <c r="AAX4" s="30"/>
      <c r="AAY4" s="30"/>
      <c r="AAZ4" s="30"/>
      <c r="ABA4" s="30"/>
      <c r="ABB4" s="30"/>
      <c r="ABC4" s="30"/>
      <c r="ABD4" s="30"/>
      <c r="ABE4" s="30"/>
      <c r="ABF4" s="30"/>
      <c r="ABG4" s="30"/>
      <c r="ABH4" s="30"/>
      <c r="ABI4" s="30"/>
      <c r="ABJ4" s="30"/>
      <c r="ABK4" s="30"/>
      <c r="ABL4" s="30"/>
      <c r="ABM4" s="30"/>
      <c r="ABN4" s="30"/>
      <c r="ABO4" s="30"/>
      <c r="ABP4" s="30"/>
      <c r="ABQ4" s="30"/>
      <c r="ABR4" s="30"/>
      <c r="ABS4" s="30"/>
      <c r="ABT4" s="30"/>
      <c r="ABU4" s="30"/>
      <c r="ABV4" s="30"/>
      <c r="ABW4" s="30"/>
      <c r="ABX4" s="30"/>
      <c r="ABY4" s="30"/>
      <c r="ABZ4" s="30"/>
      <c r="ACA4" s="30"/>
      <c r="ACB4" s="30"/>
      <c r="ACC4" s="30"/>
      <c r="ACD4" s="30"/>
      <c r="ACE4" s="30"/>
      <c r="ACF4" s="30"/>
      <c r="ACG4" s="30"/>
      <c r="ACH4" s="30"/>
      <c r="ACI4" s="30"/>
      <c r="ACJ4" s="30"/>
      <c r="ACK4" s="30"/>
      <c r="ACL4" s="30"/>
      <c r="ACM4" s="30"/>
      <c r="ACN4" s="30"/>
      <c r="ACO4" s="30"/>
      <c r="ACP4" s="30"/>
      <c r="ACQ4" s="30"/>
      <c r="ACR4" s="30"/>
      <c r="ACS4" s="30"/>
      <c r="ACT4" s="30"/>
      <c r="ACU4" s="30"/>
      <c r="ACV4" s="30"/>
      <c r="ACW4" s="30"/>
      <c r="ACX4" s="30"/>
      <c r="ACY4" s="30"/>
      <c r="ACZ4" s="30"/>
      <c r="ADA4" s="30"/>
      <c r="ADB4" s="30"/>
      <c r="ADC4" s="30"/>
      <c r="ADD4" s="30"/>
      <c r="ADE4" s="30"/>
      <c r="ADF4" s="30"/>
      <c r="ADG4" s="30"/>
      <c r="ADH4" s="30"/>
      <c r="ADI4" s="30"/>
      <c r="ADJ4" s="30"/>
      <c r="ADK4" s="30"/>
      <c r="ADL4" s="30"/>
      <c r="ADM4" s="30"/>
      <c r="ADN4" s="30"/>
      <c r="ADO4" s="30"/>
      <c r="ADP4" s="30"/>
      <c r="ADQ4" s="30"/>
      <c r="ADR4" s="30"/>
      <c r="ADS4" s="30"/>
      <c r="ADT4" s="30"/>
      <c r="ADU4" s="30"/>
      <c r="ADV4" s="30"/>
      <c r="ADW4" s="30"/>
      <c r="ADX4" s="30"/>
      <c r="ADY4" s="30"/>
      <c r="ADZ4" s="30"/>
      <c r="AEA4" s="30"/>
      <c r="AEB4" s="30"/>
      <c r="AEC4" s="30"/>
      <c r="AED4" s="30"/>
      <c r="AEE4" s="30"/>
      <c r="AEF4" s="30"/>
      <c r="AEG4" s="30"/>
      <c r="AEH4" s="30"/>
      <c r="AEI4" s="30"/>
      <c r="AEJ4" s="30"/>
      <c r="AEK4" s="30"/>
      <c r="AEL4" s="30"/>
      <c r="AEM4" s="30"/>
      <c r="AEN4" s="30"/>
      <c r="AEO4" s="30"/>
      <c r="AEP4" s="30"/>
      <c r="AEQ4" s="30"/>
      <c r="AER4" s="30"/>
      <c r="AES4" s="30"/>
      <c r="AET4" s="30"/>
      <c r="AEU4" s="30"/>
      <c r="AEV4" s="30"/>
      <c r="AEW4" s="30"/>
      <c r="AEX4" s="30"/>
      <c r="AEY4" s="30"/>
      <c r="AEZ4" s="30"/>
      <c r="AFA4" s="30"/>
      <c r="AFB4" s="30"/>
      <c r="AFC4" s="30"/>
      <c r="AFD4" s="30"/>
      <c r="AFE4" s="30"/>
      <c r="AFF4" s="30"/>
      <c r="AFG4" s="30"/>
      <c r="AFH4" s="30"/>
      <c r="AFI4" s="30"/>
      <c r="AFJ4" s="30"/>
      <c r="AFK4" s="30"/>
      <c r="AFL4" s="30"/>
      <c r="AFM4" s="30"/>
      <c r="AFN4" s="30"/>
      <c r="AFO4" s="30"/>
      <c r="AFP4" s="30"/>
      <c r="AFQ4" s="30"/>
      <c r="AFR4" s="30"/>
      <c r="AFS4" s="30"/>
      <c r="AFT4" s="30"/>
      <c r="AFU4" s="30"/>
      <c r="AFV4" s="30"/>
      <c r="AFW4" s="30"/>
      <c r="AFX4" s="30"/>
      <c r="AFY4" s="30"/>
      <c r="AFZ4" s="30"/>
      <c r="AGA4" s="30"/>
      <c r="AGB4" s="30"/>
      <c r="AGC4" s="30"/>
      <c r="AGD4" s="30"/>
      <c r="AGE4" s="30"/>
      <c r="AGF4" s="30"/>
      <c r="AGG4" s="30"/>
      <c r="AGH4" s="30"/>
      <c r="AGI4" s="30"/>
      <c r="AGJ4" s="30"/>
      <c r="AGK4" s="30"/>
      <c r="AGL4" s="30"/>
      <c r="AGM4" s="30"/>
      <c r="AGN4" s="30"/>
      <c r="AGO4" s="30"/>
      <c r="AGP4" s="30"/>
      <c r="AGQ4" s="30"/>
      <c r="AGR4" s="30"/>
      <c r="AGS4" s="30"/>
      <c r="AGT4" s="30"/>
      <c r="AGU4" s="30"/>
      <c r="AGV4" s="30"/>
      <c r="AGW4" s="30"/>
      <c r="AGX4" s="30"/>
      <c r="AGY4" s="30"/>
      <c r="AGZ4" s="30"/>
      <c r="AHA4" s="30"/>
      <c r="AHB4" s="30"/>
      <c r="AHC4" s="30"/>
      <c r="AHD4" s="30"/>
      <c r="AHE4" s="30"/>
      <c r="AHF4" s="30"/>
      <c r="AHG4" s="30"/>
      <c r="AHH4" s="30"/>
      <c r="AHI4" s="30"/>
      <c r="AHJ4" s="30"/>
      <c r="AHK4" s="30"/>
      <c r="AHL4" s="30"/>
      <c r="AHM4" s="30"/>
      <c r="AHN4" s="30"/>
      <c r="AHO4" s="30"/>
      <c r="AHP4" s="30"/>
      <c r="AHQ4" s="30"/>
      <c r="AHR4" s="30"/>
      <c r="AHS4" s="30"/>
      <c r="AHT4" s="30"/>
      <c r="AHU4" s="30"/>
      <c r="AHV4" s="30"/>
      <c r="AHW4" s="30"/>
      <c r="AHX4" s="30"/>
      <c r="AHY4" s="30"/>
      <c r="AHZ4" s="30"/>
      <c r="AIA4" s="30"/>
      <c r="AIB4" s="30"/>
      <c r="AIC4" s="30"/>
      <c r="AID4" s="30"/>
      <c r="AIE4" s="30"/>
      <c r="AIF4" s="30"/>
      <c r="AIG4" s="30"/>
      <c r="AIH4" s="30"/>
      <c r="AII4" s="30"/>
      <c r="AIJ4" s="30"/>
      <c r="AIK4" s="30"/>
      <c r="AIL4" s="30"/>
      <c r="AIM4" s="30"/>
      <c r="AIN4" s="30"/>
      <c r="AIO4" s="30"/>
      <c r="AIP4" s="30"/>
      <c r="AIQ4" s="30"/>
      <c r="AIR4" s="30"/>
      <c r="AIS4" s="30"/>
      <c r="AIT4" s="30"/>
      <c r="AIU4" s="30"/>
      <c r="AIV4" s="30"/>
      <c r="AIW4" s="30"/>
      <c r="AIX4" s="30"/>
      <c r="AIY4" s="30"/>
      <c r="AIZ4" s="30"/>
      <c r="AJA4" s="30"/>
      <c r="AJB4" s="30"/>
      <c r="AJC4" s="30"/>
      <c r="AJD4" s="30"/>
      <c r="AJE4" s="30"/>
      <c r="AJF4" s="30"/>
      <c r="AJG4" s="30"/>
      <c r="AJH4" s="30"/>
      <c r="AJI4" s="30"/>
      <c r="AJJ4" s="30"/>
      <c r="AJK4" s="30"/>
      <c r="AJL4" s="30"/>
      <c r="AJM4" s="30"/>
      <c r="AJN4" s="30"/>
      <c r="AJO4" s="30"/>
      <c r="AJP4" s="30"/>
      <c r="AJQ4" s="30"/>
      <c r="AJR4" s="30"/>
      <c r="AJS4" s="30"/>
      <c r="AJT4" s="30"/>
      <c r="AJU4" s="30"/>
      <c r="AJV4" s="30"/>
      <c r="AJW4" s="30"/>
      <c r="AJX4" s="30"/>
      <c r="AJY4" s="30"/>
      <c r="AJZ4" s="30"/>
      <c r="AKA4" s="30"/>
      <c r="AKB4" s="30"/>
      <c r="AKC4" s="30"/>
      <c r="AKD4" s="30"/>
      <c r="AKE4" s="30"/>
      <c r="AKF4" s="30"/>
      <c r="AKG4" s="30"/>
      <c r="AKH4" s="30"/>
      <c r="AKI4" s="30"/>
      <c r="AKJ4" s="30"/>
      <c r="AKK4" s="30"/>
      <c r="AKL4" s="30"/>
      <c r="AKM4" s="30"/>
      <c r="AKN4" s="30"/>
      <c r="AKO4" s="30"/>
      <c r="AKP4" s="30"/>
      <c r="AKQ4" s="30"/>
      <c r="AKR4" s="30"/>
      <c r="AKS4" s="30"/>
      <c r="AKT4" s="30"/>
      <c r="AKU4" s="30"/>
      <c r="AKV4" s="30"/>
      <c r="AKW4" s="30"/>
      <c r="AKX4" s="30"/>
      <c r="AKY4" s="30"/>
      <c r="AKZ4" s="30"/>
      <c r="ALA4" s="30"/>
      <c r="ALB4" s="30"/>
      <c r="ALC4" s="30"/>
      <c r="ALD4" s="30"/>
      <c r="ALE4" s="30"/>
      <c r="ALF4" s="30"/>
      <c r="ALG4" s="30"/>
      <c r="ALH4" s="30"/>
      <c r="ALI4" s="30"/>
      <c r="ALJ4" s="30"/>
      <c r="ALK4" s="30"/>
      <c r="ALL4" s="30"/>
      <c r="ALM4" s="30"/>
      <c r="ALN4" s="30"/>
      <c r="ALO4" s="30"/>
      <c r="ALP4" s="30"/>
      <c r="ALQ4" s="30"/>
      <c r="ALR4" s="30"/>
      <c r="ALS4" s="30"/>
      <c r="ALT4" s="30"/>
      <c r="ALU4" s="30"/>
      <c r="ALV4" s="30"/>
      <c r="ALW4" s="30"/>
      <c r="ALX4" s="30"/>
      <c r="ALY4" s="30"/>
      <c r="ALZ4" s="30"/>
      <c r="AMA4" s="30"/>
      <c r="AMB4" s="30"/>
      <c r="AMC4" s="30"/>
      <c r="AMD4" s="30"/>
      <c r="AME4" s="30"/>
      <c r="AMF4" s="30"/>
      <c r="AMG4" s="30"/>
      <c r="AMH4" s="30"/>
      <c r="AMI4" s="30"/>
      <c r="AMJ4" s="30"/>
      <c r="AMK4" s="30"/>
      <c r="AML4" s="30"/>
      <c r="AMM4" s="30"/>
      <c r="AMN4" s="30"/>
      <c r="AMO4" s="30"/>
      <c r="AMP4" s="30"/>
      <c r="AMQ4" s="30"/>
      <c r="AMR4" s="30"/>
      <c r="AMS4" s="30"/>
      <c r="AMT4" s="30"/>
      <c r="AMU4" s="30"/>
      <c r="AMV4" s="30"/>
      <c r="AMW4" s="30"/>
      <c r="AMX4" s="30"/>
      <c r="AMY4" s="30"/>
      <c r="AMZ4" s="30"/>
      <c r="ANA4" s="30"/>
      <c r="ANB4" s="30"/>
      <c r="ANC4" s="30"/>
      <c r="AND4" s="30"/>
      <c r="ANE4" s="30"/>
      <c r="ANF4" s="30"/>
      <c r="ANG4" s="30"/>
      <c r="ANH4" s="30"/>
      <c r="ANI4" s="30"/>
      <c r="ANJ4" s="30"/>
      <c r="ANK4" s="30"/>
      <c r="ANL4" s="30"/>
      <c r="ANM4" s="30"/>
      <c r="ANN4" s="30"/>
      <c r="ANO4" s="30"/>
      <c r="ANP4" s="30"/>
      <c r="ANQ4" s="30"/>
      <c r="ANR4" s="30"/>
      <c r="ANS4" s="30"/>
      <c r="ANT4" s="30"/>
      <c r="ANU4" s="30"/>
      <c r="ANV4" s="30"/>
      <c r="ANW4" s="30"/>
      <c r="ANX4" s="30"/>
      <c r="ANY4" s="30"/>
      <c r="ANZ4" s="30"/>
      <c r="AOA4" s="30"/>
      <c r="AOB4" s="30"/>
      <c r="AOC4" s="30"/>
      <c r="AOD4" s="30"/>
      <c r="AOE4" s="30"/>
      <c r="AOF4" s="30"/>
      <c r="AOG4" s="30"/>
      <c r="AOH4" s="30"/>
      <c r="AOI4" s="30"/>
      <c r="AOJ4" s="30"/>
      <c r="AOK4" s="30"/>
      <c r="AOL4" s="30"/>
      <c r="AOM4" s="30"/>
      <c r="AON4" s="30"/>
      <c r="AOO4" s="30"/>
      <c r="AOP4" s="30"/>
      <c r="AOQ4" s="30"/>
      <c r="AOR4" s="30"/>
      <c r="AOS4" s="30"/>
      <c r="AOT4" s="30"/>
      <c r="AOU4" s="30"/>
      <c r="AOV4" s="30"/>
      <c r="AOW4" s="30"/>
      <c r="AOX4" s="30"/>
      <c r="AOY4" s="30"/>
      <c r="AOZ4" s="30"/>
      <c r="APA4" s="30"/>
      <c r="APB4" s="30"/>
      <c r="APC4" s="30"/>
      <c r="APD4" s="30"/>
      <c r="APE4" s="30"/>
      <c r="APF4" s="30"/>
      <c r="APG4" s="30"/>
      <c r="APH4" s="30"/>
      <c r="API4" s="30"/>
      <c r="APJ4" s="30"/>
      <c r="APK4" s="30"/>
      <c r="APL4" s="30"/>
      <c r="APM4" s="30"/>
      <c r="APN4" s="30"/>
      <c r="APO4" s="30"/>
      <c r="APP4" s="30"/>
      <c r="APQ4" s="30"/>
      <c r="APR4" s="30"/>
      <c r="APS4" s="30"/>
      <c r="APT4" s="30"/>
      <c r="APU4" s="30"/>
      <c r="APV4" s="30"/>
      <c r="APW4" s="30"/>
      <c r="APX4" s="30"/>
      <c r="APY4" s="30"/>
      <c r="APZ4" s="30"/>
      <c r="AQA4" s="30"/>
      <c r="AQB4" s="30"/>
      <c r="AQC4" s="30"/>
      <c r="AQD4" s="30"/>
      <c r="AQE4" s="30"/>
      <c r="AQF4" s="30"/>
      <c r="AQG4" s="30"/>
      <c r="AQH4" s="30"/>
      <c r="AQI4" s="30"/>
      <c r="AQJ4" s="30"/>
      <c r="AQK4" s="30"/>
      <c r="AQL4" s="30"/>
      <c r="AQM4" s="30"/>
      <c r="AQN4" s="30"/>
      <c r="AQO4" s="30"/>
      <c r="AQP4" s="30"/>
      <c r="AQQ4" s="30"/>
      <c r="AQR4" s="30"/>
      <c r="AQS4" s="30"/>
      <c r="AQT4" s="30"/>
      <c r="AQU4" s="30"/>
      <c r="AQV4" s="30"/>
      <c r="AQW4" s="30"/>
      <c r="AQX4" s="30"/>
      <c r="AQY4" s="30"/>
      <c r="AQZ4" s="30"/>
      <c r="ARA4" s="30"/>
      <c r="ARB4" s="30"/>
      <c r="ARC4" s="30"/>
      <c r="ARD4" s="30"/>
      <c r="ARE4" s="30"/>
      <c r="ARF4" s="30"/>
      <c r="ARG4" s="30"/>
      <c r="ARH4" s="30"/>
      <c r="ARI4" s="30"/>
      <c r="ARJ4" s="30"/>
      <c r="ARK4" s="30"/>
      <c r="ARL4" s="30"/>
      <c r="ARM4" s="30"/>
      <c r="ARN4" s="30"/>
      <c r="ARO4" s="30"/>
      <c r="ARP4" s="30"/>
      <c r="ARQ4" s="30"/>
      <c r="ARR4" s="30"/>
      <c r="ARS4" s="30"/>
      <c r="ART4" s="30"/>
      <c r="ARU4" s="30"/>
      <c r="ARV4" s="30"/>
      <c r="ARW4" s="30"/>
      <c r="ARX4" s="30"/>
      <c r="ARY4" s="30"/>
      <c r="ARZ4" s="30"/>
      <c r="ASA4" s="30"/>
      <c r="ASB4" s="30"/>
      <c r="ASC4" s="30"/>
      <c r="ASD4" s="30"/>
      <c r="ASE4" s="30"/>
      <c r="ASF4" s="30"/>
      <c r="ASG4" s="30"/>
      <c r="ASH4" s="30"/>
      <c r="ASI4" s="30"/>
      <c r="ASJ4" s="30"/>
      <c r="ASK4" s="30"/>
      <c r="ASL4" s="30"/>
      <c r="ASM4" s="30"/>
      <c r="ASN4" s="30"/>
      <c r="ASO4" s="30"/>
      <c r="ASP4" s="30"/>
      <c r="ASQ4" s="30"/>
      <c r="ASR4" s="30"/>
      <c r="ASS4" s="30"/>
      <c r="AST4" s="30"/>
      <c r="ASU4" s="30"/>
      <c r="ASV4" s="30"/>
      <c r="ASW4" s="30"/>
      <c r="ASX4" s="30"/>
      <c r="ASY4" s="30"/>
      <c r="ASZ4" s="30"/>
      <c r="ATA4" s="30"/>
      <c r="ATB4" s="30"/>
      <c r="ATC4" s="30"/>
      <c r="ATD4" s="30"/>
      <c r="ATE4" s="30"/>
      <c r="ATF4" s="30"/>
      <c r="ATG4" s="30"/>
      <c r="ATH4" s="30"/>
      <c r="ATI4" s="30"/>
      <c r="ATJ4" s="30"/>
      <c r="ATK4" s="30"/>
      <c r="ATL4" s="30"/>
      <c r="ATM4" s="30"/>
      <c r="ATN4" s="30"/>
      <c r="ATO4" s="30"/>
      <c r="ATP4" s="30"/>
      <c r="ATQ4" s="30"/>
      <c r="ATR4" s="30"/>
      <c r="ATS4" s="30"/>
      <c r="ATT4" s="30"/>
      <c r="ATU4" s="30"/>
      <c r="ATV4" s="30"/>
      <c r="ATW4" s="30"/>
      <c r="ATX4" s="30"/>
      <c r="ATY4" s="30"/>
      <c r="ATZ4" s="30"/>
      <c r="AUA4" s="30"/>
      <c r="AUB4" s="30"/>
      <c r="AUC4" s="30"/>
      <c r="AUD4" s="30"/>
      <c r="AUE4" s="30"/>
      <c r="AUF4" s="30"/>
      <c r="AUG4" s="30"/>
      <c r="AUH4" s="30"/>
      <c r="AUI4" s="30"/>
      <c r="AUJ4" s="30"/>
      <c r="AUK4" s="30"/>
      <c r="AUL4" s="30"/>
      <c r="AUM4" s="30"/>
      <c r="AUN4" s="30"/>
      <c r="AUO4" s="30"/>
      <c r="AUP4" s="30"/>
      <c r="AUQ4" s="30"/>
      <c r="AUR4" s="30"/>
      <c r="AUS4" s="30"/>
      <c r="AUT4" s="30"/>
      <c r="AUU4" s="30"/>
      <c r="AUV4" s="30"/>
      <c r="AUW4" s="30"/>
      <c r="AUX4" s="30"/>
      <c r="AUY4" s="30"/>
      <c r="AUZ4" s="30"/>
      <c r="AVA4" s="30"/>
      <c r="AVB4" s="30"/>
      <c r="AVC4" s="30"/>
      <c r="AVD4" s="30"/>
      <c r="AVE4" s="30"/>
      <c r="AVF4" s="30"/>
      <c r="AVG4" s="30"/>
      <c r="AVH4" s="30"/>
      <c r="AVI4" s="30"/>
      <c r="AVJ4" s="30"/>
      <c r="AVK4" s="30"/>
      <c r="AVL4" s="30"/>
      <c r="AVM4" s="30"/>
      <c r="AVN4" s="30"/>
      <c r="AVO4" s="30"/>
      <c r="AVP4" s="30"/>
      <c r="AVQ4" s="30"/>
      <c r="AVR4" s="30"/>
      <c r="AVS4" s="30"/>
      <c r="AVT4" s="30"/>
      <c r="AVU4" s="30"/>
      <c r="AVV4" s="30"/>
      <c r="AVW4" s="30"/>
      <c r="AVX4" s="30"/>
      <c r="AVY4" s="30"/>
      <c r="AVZ4" s="30"/>
      <c r="AWA4" s="30"/>
      <c r="AWB4" s="30"/>
      <c r="AWC4" s="30"/>
      <c r="AWD4" s="30"/>
      <c r="AWE4" s="30"/>
      <c r="AWF4" s="30"/>
      <c r="AWG4" s="30"/>
      <c r="AWH4" s="30"/>
      <c r="AWI4" s="30"/>
      <c r="AWJ4" s="30"/>
      <c r="AWK4" s="30"/>
      <c r="AWL4" s="30"/>
      <c r="AWM4" s="30"/>
      <c r="AWN4" s="30"/>
      <c r="AWO4" s="30"/>
      <c r="AWP4" s="30"/>
      <c r="AWQ4" s="30"/>
      <c r="AWR4" s="30"/>
      <c r="AWS4" s="30"/>
      <c r="AWT4" s="30"/>
      <c r="AWU4" s="30"/>
      <c r="AWV4" s="30"/>
      <c r="AWW4" s="30"/>
      <c r="AWX4" s="30"/>
      <c r="AWY4" s="30"/>
      <c r="AWZ4" s="30"/>
      <c r="AXA4" s="30"/>
      <c r="AXB4" s="30"/>
      <c r="AXC4" s="30"/>
      <c r="AXD4" s="30"/>
      <c r="AXE4" s="30"/>
      <c r="AXF4" s="30"/>
      <c r="AXG4" s="30"/>
      <c r="AXH4" s="30"/>
      <c r="AXI4" s="30"/>
      <c r="AXJ4" s="30"/>
      <c r="AXK4" s="30"/>
      <c r="AXL4" s="30"/>
      <c r="AXM4" s="30"/>
      <c r="AXN4" s="30"/>
      <c r="AXO4" s="30"/>
      <c r="AXP4" s="30"/>
      <c r="AXQ4" s="30"/>
      <c r="AXR4" s="30"/>
      <c r="AXS4" s="30"/>
      <c r="AXT4" s="30"/>
      <c r="AXU4" s="30"/>
      <c r="AXV4" s="30"/>
      <c r="AXW4" s="30"/>
      <c r="AXX4" s="30"/>
      <c r="AXY4" s="30"/>
      <c r="AXZ4" s="30"/>
      <c r="AYA4" s="30"/>
      <c r="AYB4" s="30"/>
      <c r="AYC4" s="30"/>
      <c r="AYD4" s="30"/>
      <c r="AYE4" s="30"/>
      <c r="AYF4" s="30"/>
      <c r="AYG4" s="30"/>
      <c r="AYH4" s="30"/>
      <c r="AYI4" s="30"/>
      <c r="AYJ4" s="30"/>
      <c r="AYK4" s="30"/>
      <c r="AYL4" s="30"/>
      <c r="AYM4" s="30"/>
      <c r="AYN4" s="30"/>
      <c r="AYO4" s="30"/>
      <c r="AYP4" s="30"/>
      <c r="AYQ4" s="30"/>
      <c r="AYR4" s="30"/>
      <c r="AYS4" s="30"/>
      <c r="AYT4" s="30"/>
      <c r="AYU4" s="30"/>
      <c r="AYV4" s="30"/>
      <c r="AYW4" s="30"/>
      <c r="AYX4" s="30"/>
      <c r="AYY4" s="30"/>
      <c r="AYZ4" s="30"/>
      <c r="AZA4" s="30"/>
      <c r="AZB4" s="30"/>
      <c r="AZC4" s="30"/>
      <c r="AZD4" s="30"/>
      <c r="AZE4" s="30"/>
      <c r="AZF4" s="30"/>
      <c r="AZG4" s="30"/>
      <c r="AZH4" s="30"/>
      <c r="AZI4" s="30"/>
      <c r="AZJ4" s="30"/>
      <c r="AZK4" s="30"/>
      <c r="AZL4" s="30"/>
      <c r="AZM4" s="30"/>
      <c r="AZN4" s="30"/>
      <c r="AZO4" s="30"/>
      <c r="AZP4" s="30"/>
      <c r="AZQ4" s="30"/>
      <c r="AZR4" s="30"/>
      <c r="AZS4" s="30"/>
      <c r="AZT4" s="30"/>
      <c r="AZU4" s="30"/>
      <c r="AZV4" s="30"/>
      <c r="AZW4" s="30"/>
      <c r="AZX4" s="30"/>
      <c r="AZY4" s="30"/>
      <c r="AZZ4" s="30"/>
      <c r="BAA4" s="30"/>
      <c r="BAB4" s="30"/>
      <c r="BAC4" s="30"/>
      <c r="BAD4" s="30"/>
      <c r="BAE4" s="30"/>
      <c r="BAF4" s="30"/>
      <c r="BAG4" s="30"/>
      <c r="BAH4" s="30"/>
      <c r="BAI4" s="30"/>
      <c r="BAJ4" s="30"/>
      <c r="BAK4" s="30"/>
      <c r="BAL4" s="30"/>
      <c r="BAM4" s="30"/>
      <c r="BAN4" s="30"/>
      <c r="BAO4" s="30"/>
      <c r="BAP4" s="30"/>
      <c r="BAQ4" s="30"/>
      <c r="BAR4" s="30"/>
      <c r="BAS4" s="30"/>
      <c r="BAT4" s="30"/>
      <c r="BAU4" s="30"/>
      <c r="BAV4" s="30"/>
      <c r="BAW4" s="30"/>
      <c r="BAX4" s="30"/>
      <c r="BAY4" s="30"/>
      <c r="BAZ4" s="30"/>
      <c r="BBA4" s="30"/>
      <c r="BBB4" s="30"/>
      <c r="BBC4" s="30"/>
      <c r="BBD4" s="30"/>
      <c r="BBE4" s="30"/>
      <c r="BBF4" s="30"/>
      <c r="BBG4" s="30"/>
      <c r="BBH4" s="30"/>
      <c r="BBI4" s="30"/>
      <c r="BBJ4" s="30"/>
      <c r="BBK4" s="30"/>
      <c r="BBL4" s="30"/>
      <c r="BBM4" s="30"/>
      <c r="BBN4" s="30"/>
      <c r="BBO4" s="30"/>
      <c r="BBP4" s="30"/>
      <c r="BBQ4" s="30"/>
      <c r="BBR4" s="30"/>
      <c r="BBS4" s="30"/>
      <c r="BBT4" s="30"/>
      <c r="BBU4" s="30"/>
      <c r="BBV4" s="30"/>
      <c r="BBW4" s="30"/>
      <c r="BBX4" s="30"/>
      <c r="BBY4" s="30"/>
      <c r="BBZ4" s="30"/>
      <c r="BCA4" s="30"/>
      <c r="BCB4" s="30"/>
      <c r="BCC4" s="30"/>
      <c r="BCD4" s="30"/>
      <c r="BCE4" s="30"/>
      <c r="BCF4" s="30"/>
      <c r="BCG4" s="30"/>
      <c r="BCH4" s="30"/>
      <c r="BCI4" s="30"/>
      <c r="BCJ4" s="30"/>
      <c r="BCK4" s="30"/>
      <c r="BCL4" s="30"/>
      <c r="BCM4" s="30"/>
      <c r="BCN4" s="30"/>
      <c r="BCO4" s="30"/>
      <c r="BCP4" s="30"/>
      <c r="BCQ4" s="30"/>
      <c r="BCR4" s="30"/>
      <c r="BCS4" s="30"/>
      <c r="BCT4" s="30"/>
      <c r="BCU4" s="30"/>
      <c r="BCV4" s="30"/>
      <c r="BCW4" s="30"/>
      <c r="BCX4" s="30"/>
      <c r="BCY4" s="30"/>
      <c r="BCZ4" s="30"/>
      <c r="BDA4" s="30"/>
      <c r="BDB4" s="30"/>
      <c r="BDC4" s="30"/>
      <c r="BDD4" s="30"/>
      <c r="BDE4" s="30"/>
      <c r="BDF4" s="30"/>
      <c r="BDG4" s="30"/>
      <c r="BDH4" s="30"/>
      <c r="BDI4" s="30"/>
      <c r="BDJ4" s="30"/>
      <c r="BDK4" s="30"/>
      <c r="BDL4" s="30"/>
      <c r="BDM4" s="30"/>
      <c r="BDN4" s="30"/>
      <c r="BDO4" s="30"/>
      <c r="BDP4" s="30"/>
      <c r="BDQ4" s="30"/>
      <c r="BDR4" s="30"/>
      <c r="BDS4" s="30"/>
      <c r="BDT4" s="30"/>
      <c r="BDU4" s="30"/>
      <c r="BDV4" s="30"/>
      <c r="BDW4" s="30"/>
      <c r="BDX4" s="30"/>
      <c r="BDY4" s="30"/>
      <c r="BDZ4" s="30"/>
      <c r="BEA4" s="30"/>
      <c r="BEB4" s="30"/>
      <c r="BEC4" s="30"/>
      <c r="BED4" s="30"/>
      <c r="BEE4" s="30"/>
      <c r="BEF4" s="30"/>
      <c r="BEG4" s="30"/>
      <c r="BEH4" s="30"/>
      <c r="BEI4" s="30"/>
      <c r="BEJ4" s="30"/>
      <c r="BEK4" s="30"/>
      <c r="BEL4" s="30"/>
      <c r="BEM4" s="30"/>
      <c r="BEN4" s="30"/>
      <c r="BEO4" s="30"/>
      <c r="BEP4" s="30"/>
      <c r="BEQ4" s="30"/>
      <c r="BER4" s="30"/>
      <c r="BES4" s="30"/>
      <c r="BET4" s="30"/>
      <c r="BEU4" s="30"/>
      <c r="BEV4" s="30"/>
      <c r="BEW4" s="30"/>
      <c r="BEX4" s="30"/>
      <c r="BEY4" s="30"/>
      <c r="BEZ4" s="30"/>
      <c r="BFA4" s="30"/>
      <c r="BFB4" s="30"/>
      <c r="BFC4" s="30"/>
      <c r="BFD4" s="30"/>
      <c r="BFE4" s="30"/>
      <c r="BFF4" s="30"/>
      <c r="BFG4" s="30"/>
      <c r="BFH4" s="30"/>
      <c r="BFI4" s="30"/>
      <c r="BFJ4" s="30"/>
      <c r="BFK4" s="30"/>
      <c r="BFL4" s="30"/>
      <c r="BFM4" s="30"/>
      <c r="BFN4" s="30"/>
      <c r="BFO4" s="30"/>
      <c r="BFP4" s="30"/>
      <c r="BFQ4" s="30"/>
      <c r="BFR4" s="30"/>
      <c r="BFS4" s="30"/>
      <c r="BFT4" s="30"/>
      <c r="BFU4" s="30"/>
      <c r="BFV4" s="30"/>
      <c r="BFW4" s="30"/>
      <c r="BFX4" s="30"/>
      <c r="BFY4" s="30"/>
      <c r="BFZ4" s="30"/>
      <c r="BGA4" s="30"/>
      <c r="BGB4" s="30"/>
      <c r="BGC4" s="30"/>
      <c r="BGD4" s="30"/>
      <c r="BGE4" s="30"/>
      <c r="BGF4" s="30"/>
      <c r="BGG4" s="30"/>
      <c r="BGH4" s="30"/>
      <c r="BGI4" s="30"/>
      <c r="BGJ4" s="30"/>
      <c r="BGK4" s="30"/>
      <c r="BGL4" s="30"/>
      <c r="BGM4" s="30"/>
      <c r="BGN4" s="30"/>
      <c r="BGO4" s="30"/>
      <c r="BGP4" s="30"/>
      <c r="BGQ4" s="30"/>
      <c r="BGR4" s="30"/>
      <c r="BGS4" s="30"/>
      <c r="BGT4" s="30"/>
      <c r="BGU4" s="30"/>
      <c r="BGV4" s="30"/>
      <c r="BGW4" s="30"/>
      <c r="BGX4" s="30"/>
      <c r="BGY4" s="30"/>
      <c r="BGZ4" s="30"/>
      <c r="BHA4" s="30"/>
      <c r="BHB4" s="30"/>
      <c r="BHC4" s="30"/>
      <c r="BHD4" s="30"/>
      <c r="BHE4" s="30"/>
      <c r="BHF4" s="30"/>
      <c r="BHG4" s="30"/>
      <c r="BHH4" s="30"/>
      <c r="BHI4" s="30"/>
      <c r="BHJ4" s="30"/>
      <c r="BHK4" s="30"/>
      <c r="BHL4" s="30"/>
      <c r="BHM4" s="30"/>
      <c r="BHN4" s="30"/>
      <c r="BHO4" s="30"/>
      <c r="BHP4" s="30"/>
      <c r="BHQ4" s="30"/>
      <c r="BHR4" s="30"/>
      <c r="BHS4" s="30"/>
      <c r="BHT4" s="30"/>
      <c r="BHU4" s="30"/>
      <c r="BHV4" s="30"/>
      <c r="BHW4" s="30"/>
      <c r="BHX4" s="30"/>
      <c r="BHY4" s="30"/>
      <c r="BHZ4" s="30"/>
      <c r="BIA4" s="30"/>
      <c r="BIB4" s="30"/>
      <c r="BIC4" s="30"/>
      <c r="BID4" s="30"/>
      <c r="BIE4" s="30"/>
      <c r="BIF4" s="30"/>
      <c r="BIG4" s="30"/>
      <c r="BIH4" s="30"/>
      <c r="BII4" s="30"/>
      <c r="BIJ4" s="30"/>
      <c r="BIK4" s="30"/>
      <c r="BIL4" s="30"/>
      <c r="BIM4" s="30"/>
      <c r="BIN4" s="30"/>
      <c r="BIO4" s="30"/>
      <c r="BIP4" s="30"/>
      <c r="BIQ4" s="30"/>
      <c r="BIR4" s="30"/>
      <c r="BIS4" s="30"/>
      <c r="BIT4" s="30"/>
      <c r="BIU4" s="30"/>
      <c r="BIV4" s="30"/>
      <c r="BIW4" s="30"/>
      <c r="BIX4" s="30"/>
      <c r="BIY4" s="30"/>
      <c r="BIZ4" s="30"/>
      <c r="BJA4" s="30"/>
      <c r="BJB4" s="30"/>
      <c r="BJC4" s="30"/>
      <c r="BJD4" s="30"/>
      <c r="BJE4" s="30"/>
      <c r="BJF4" s="30"/>
      <c r="BJG4" s="30"/>
      <c r="BJH4" s="30"/>
      <c r="BJI4" s="30"/>
      <c r="BJJ4" s="30"/>
      <c r="BJK4" s="30"/>
      <c r="BJL4" s="30"/>
      <c r="BJM4" s="30"/>
      <c r="BJN4" s="30"/>
      <c r="BJO4" s="30"/>
      <c r="BJP4" s="30"/>
      <c r="BJQ4" s="30"/>
      <c r="BJR4" s="30"/>
      <c r="BJS4" s="30"/>
      <c r="BJT4" s="30"/>
      <c r="BJU4" s="30"/>
      <c r="BJV4" s="30"/>
      <c r="BJW4" s="30"/>
      <c r="BJX4" s="30"/>
      <c r="BJY4" s="30"/>
      <c r="BJZ4" s="30"/>
      <c r="BKA4" s="30"/>
      <c r="BKB4" s="30"/>
      <c r="BKC4" s="30"/>
      <c r="BKD4" s="30"/>
      <c r="BKE4" s="30"/>
      <c r="BKF4" s="30"/>
      <c r="BKG4" s="30"/>
      <c r="BKH4" s="30"/>
      <c r="BKI4" s="30"/>
      <c r="BKJ4" s="30"/>
      <c r="BKK4" s="30"/>
      <c r="BKL4" s="30"/>
      <c r="BKM4" s="30"/>
      <c r="BKN4" s="30"/>
      <c r="BKO4" s="30"/>
      <c r="BKP4" s="30"/>
      <c r="BKQ4" s="30"/>
      <c r="BKR4" s="30"/>
      <c r="BKS4" s="30"/>
      <c r="BKT4" s="30"/>
      <c r="BKU4" s="30"/>
      <c r="BKV4" s="30"/>
      <c r="BKW4" s="30"/>
      <c r="BKX4" s="30"/>
      <c r="BKY4" s="30"/>
      <c r="BKZ4" s="30"/>
      <c r="BLA4" s="30"/>
      <c r="BLB4" s="30"/>
      <c r="BLC4" s="30"/>
      <c r="BLD4" s="30"/>
      <c r="BLE4" s="30"/>
      <c r="BLF4" s="30"/>
      <c r="BLG4" s="30"/>
      <c r="BLH4" s="30"/>
      <c r="BLI4" s="30"/>
      <c r="BLJ4" s="30"/>
      <c r="BLK4" s="30"/>
      <c r="BLL4" s="30"/>
      <c r="BLM4" s="30"/>
      <c r="BLN4" s="30"/>
      <c r="BLO4" s="30"/>
      <c r="BLP4" s="30"/>
      <c r="BLQ4" s="30"/>
      <c r="BLR4" s="30"/>
      <c r="BLS4" s="30"/>
      <c r="BLT4" s="30"/>
      <c r="BLU4" s="30"/>
      <c r="BLV4" s="30"/>
      <c r="BLW4" s="30"/>
      <c r="BLX4" s="30"/>
      <c r="BLY4" s="30"/>
      <c r="BLZ4" s="30"/>
      <c r="BMA4" s="30"/>
      <c r="BMB4" s="30"/>
      <c r="BMC4" s="30"/>
      <c r="BMD4" s="30"/>
      <c r="BME4" s="30"/>
      <c r="BMF4" s="30"/>
      <c r="BMG4" s="30"/>
      <c r="BMH4" s="30"/>
      <c r="BMI4" s="30"/>
      <c r="BMJ4" s="30"/>
      <c r="BMK4" s="30"/>
      <c r="BML4" s="30"/>
      <c r="BMM4" s="30"/>
      <c r="BMN4" s="30"/>
      <c r="BMO4" s="30"/>
      <c r="BMP4" s="30"/>
      <c r="BMQ4" s="30"/>
      <c r="BMR4" s="30"/>
      <c r="BMS4" s="30"/>
      <c r="BMT4" s="30"/>
      <c r="BMU4" s="30"/>
      <c r="BMV4" s="30"/>
      <c r="BMW4" s="30"/>
      <c r="BMX4" s="30"/>
      <c r="BMY4" s="30"/>
      <c r="BMZ4" s="30"/>
      <c r="BNA4" s="30"/>
      <c r="BNB4" s="30"/>
      <c r="BNC4" s="30"/>
      <c r="BND4" s="30"/>
      <c r="BNE4" s="30"/>
      <c r="BNF4" s="30"/>
      <c r="BNG4" s="30"/>
      <c r="BNH4" s="30"/>
      <c r="BNI4" s="30"/>
      <c r="BNJ4" s="30"/>
      <c r="BNK4" s="30"/>
      <c r="BNL4" s="30"/>
      <c r="BNM4" s="30"/>
      <c r="BNN4" s="30"/>
      <c r="BNO4" s="30"/>
      <c r="BNP4" s="30"/>
      <c r="BNQ4" s="30"/>
      <c r="BNR4" s="30"/>
      <c r="BNS4" s="30"/>
      <c r="BNT4" s="30"/>
      <c r="BNU4" s="30"/>
      <c r="BNV4" s="30"/>
      <c r="BNW4" s="30"/>
      <c r="BNX4" s="30"/>
      <c r="BNY4" s="30"/>
      <c r="BNZ4" s="30"/>
      <c r="BOA4" s="30"/>
      <c r="BOB4" s="30"/>
      <c r="BOC4" s="30"/>
      <c r="BOD4" s="30"/>
      <c r="BOE4" s="30"/>
      <c r="BOF4" s="30"/>
      <c r="BOG4" s="30"/>
      <c r="BOH4" s="30"/>
      <c r="BOI4" s="30"/>
      <c r="BOJ4" s="30"/>
      <c r="BOK4" s="30"/>
      <c r="BOL4" s="30"/>
      <c r="BOM4" s="30"/>
      <c r="BON4" s="30"/>
      <c r="BOO4" s="30"/>
      <c r="BOP4" s="30"/>
      <c r="BOQ4" s="30"/>
      <c r="BOR4" s="30"/>
      <c r="BOS4" s="30"/>
      <c r="BOT4" s="30"/>
      <c r="BOU4" s="30"/>
      <c r="BOV4" s="30"/>
      <c r="BOW4" s="30"/>
      <c r="BOX4" s="30"/>
      <c r="BOY4" s="30"/>
      <c r="BOZ4" s="30"/>
      <c r="BPA4" s="30"/>
      <c r="BPB4" s="30"/>
      <c r="BPC4" s="30"/>
      <c r="BPD4" s="30"/>
      <c r="BPE4" s="30"/>
      <c r="BPF4" s="30"/>
      <c r="BPG4" s="30"/>
      <c r="BPH4" s="30"/>
      <c r="BPI4" s="30"/>
      <c r="BPJ4" s="30"/>
      <c r="BPK4" s="30"/>
      <c r="BPL4" s="30"/>
      <c r="BPM4" s="30"/>
      <c r="BPN4" s="30"/>
      <c r="BPO4" s="30"/>
      <c r="BPP4" s="30"/>
      <c r="BPQ4" s="30"/>
      <c r="BPR4" s="30"/>
      <c r="BPS4" s="30"/>
      <c r="BPT4" s="30"/>
      <c r="BPU4" s="30"/>
      <c r="BPV4" s="30"/>
      <c r="BPW4" s="30"/>
      <c r="BPX4" s="30"/>
      <c r="BPY4" s="30"/>
      <c r="BPZ4" s="30"/>
      <c r="BQA4" s="30"/>
      <c r="BQB4" s="30"/>
      <c r="BQC4" s="30"/>
      <c r="BQD4" s="30"/>
      <c r="BQE4" s="30"/>
      <c r="BQF4" s="30"/>
      <c r="BQG4" s="30"/>
      <c r="BQH4" s="30"/>
      <c r="BQI4" s="30"/>
      <c r="BQJ4" s="30"/>
      <c r="BQK4" s="30"/>
      <c r="BQL4" s="30"/>
      <c r="BQM4" s="30"/>
      <c r="BQN4" s="30"/>
      <c r="BQO4" s="30"/>
      <c r="BQP4" s="30"/>
      <c r="BQQ4" s="30"/>
      <c r="BQR4" s="30"/>
      <c r="BQS4" s="30"/>
      <c r="BQT4" s="30"/>
      <c r="BQU4" s="30"/>
      <c r="BQV4" s="30"/>
      <c r="BQW4" s="30"/>
      <c r="BQX4" s="30"/>
      <c r="BQY4" s="30"/>
      <c r="BQZ4" s="30"/>
      <c r="BRA4" s="30"/>
      <c r="BRB4" s="30"/>
      <c r="BRC4" s="30"/>
      <c r="BRD4" s="30"/>
      <c r="BRE4" s="30"/>
      <c r="BRF4" s="30"/>
      <c r="BRG4" s="30"/>
      <c r="BRH4" s="30"/>
      <c r="BRI4" s="30"/>
      <c r="BRJ4" s="30"/>
      <c r="BRK4" s="30"/>
      <c r="BRL4" s="30"/>
      <c r="BRM4" s="30"/>
      <c r="BRN4" s="30"/>
      <c r="BRO4" s="30"/>
      <c r="BRP4" s="30"/>
      <c r="BRQ4" s="30"/>
      <c r="BRR4" s="30"/>
      <c r="BRS4" s="30"/>
      <c r="BRT4" s="30"/>
      <c r="BRU4" s="30"/>
      <c r="BRV4" s="30"/>
      <c r="BRW4" s="30"/>
      <c r="BRX4" s="30"/>
      <c r="BRY4" s="30"/>
      <c r="BRZ4" s="30"/>
      <c r="BSA4" s="30"/>
      <c r="BSB4" s="30"/>
      <c r="BSC4" s="30"/>
      <c r="BSD4" s="30"/>
      <c r="BSE4" s="30"/>
      <c r="BSF4" s="30"/>
      <c r="BSG4" s="30"/>
      <c r="BSH4" s="30"/>
      <c r="BSI4" s="30"/>
      <c r="BSJ4" s="30"/>
      <c r="BSK4" s="30"/>
      <c r="BSL4" s="30"/>
      <c r="BSM4" s="30"/>
      <c r="BSN4" s="30"/>
      <c r="BSO4" s="30"/>
      <c r="BSP4" s="30"/>
      <c r="BSQ4" s="30"/>
      <c r="BSR4" s="30"/>
      <c r="BSS4" s="30"/>
      <c r="BST4" s="30"/>
      <c r="BSU4" s="30"/>
      <c r="BSV4" s="30"/>
      <c r="BSW4" s="30"/>
      <c r="BSX4" s="30"/>
      <c r="BSY4" s="30"/>
      <c r="BSZ4" s="30"/>
      <c r="BTA4" s="30"/>
      <c r="BTB4" s="30"/>
      <c r="BTC4" s="30"/>
      <c r="BTD4" s="30"/>
      <c r="BTE4" s="30"/>
      <c r="BTF4" s="30"/>
      <c r="BTG4" s="30"/>
      <c r="BTH4" s="30"/>
      <c r="BTI4" s="30"/>
      <c r="BTJ4" s="30"/>
      <c r="BTK4" s="30"/>
      <c r="BTL4" s="30"/>
      <c r="BTM4" s="30"/>
      <c r="BTN4" s="30"/>
      <c r="BTO4" s="30"/>
      <c r="BTP4" s="30"/>
      <c r="BTQ4" s="30"/>
      <c r="BTR4" s="30"/>
      <c r="BTS4" s="30"/>
      <c r="BTT4" s="30"/>
      <c r="BTU4" s="30"/>
      <c r="BTV4" s="30"/>
      <c r="BTW4" s="30"/>
      <c r="BTX4" s="30"/>
      <c r="BTY4" s="30"/>
      <c r="BTZ4" s="30"/>
      <c r="BUA4" s="30"/>
      <c r="BUB4" s="30"/>
      <c r="BUC4" s="30"/>
      <c r="BUD4" s="30"/>
      <c r="BUE4" s="30"/>
      <c r="BUF4" s="30"/>
      <c r="BUG4" s="30"/>
      <c r="BUH4" s="30"/>
      <c r="BUI4" s="30"/>
      <c r="BUJ4" s="30"/>
      <c r="BUK4" s="30"/>
      <c r="BUL4" s="30"/>
      <c r="BUM4" s="30"/>
      <c r="BUN4" s="30"/>
      <c r="BUO4" s="30"/>
      <c r="BUP4" s="30"/>
      <c r="BUQ4" s="30"/>
      <c r="BUR4" s="30"/>
      <c r="BUS4" s="30"/>
      <c r="BUT4" s="30"/>
      <c r="BUU4" s="30"/>
      <c r="BUV4" s="30"/>
      <c r="BUW4" s="30"/>
      <c r="BUX4" s="30"/>
      <c r="BUY4" s="30"/>
      <c r="BUZ4" s="30"/>
      <c r="BVA4" s="30"/>
      <c r="BVB4" s="30"/>
      <c r="BVC4" s="30"/>
      <c r="BVD4" s="30"/>
      <c r="BVE4" s="30"/>
      <c r="BVF4" s="30"/>
      <c r="BVG4" s="30"/>
      <c r="BVH4" s="30"/>
      <c r="BVI4" s="30"/>
      <c r="BVJ4" s="30"/>
      <c r="BVK4" s="30"/>
      <c r="BVL4" s="30"/>
      <c r="BVM4" s="30"/>
      <c r="BVN4" s="30"/>
      <c r="BVO4" s="30"/>
      <c r="BVP4" s="30"/>
      <c r="BVQ4" s="30"/>
      <c r="BVR4" s="30"/>
      <c r="BVS4" s="30"/>
      <c r="BVT4" s="30"/>
      <c r="BVU4" s="30"/>
      <c r="BVV4" s="30"/>
      <c r="BVW4" s="30"/>
      <c r="BVX4" s="30"/>
      <c r="BVY4" s="30"/>
      <c r="BVZ4" s="30"/>
      <c r="BWA4" s="30"/>
      <c r="BWB4" s="30"/>
      <c r="BWC4" s="30"/>
      <c r="BWD4" s="30"/>
      <c r="BWE4" s="30"/>
      <c r="BWF4" s="30"/>
      <c r="BWG4" s="30"/>
      <c r="BWH4" s="30"/>
      <c r="BWI4" s="30"/>
      <c r="BWJ4" s="30"/>
      <c r="BWK4" s="30"/>
      <c r="BWL4" s="30"/>
      <c r="BWM4" s="30"/>
      <c r="BWN4" s="30"/>
      <c r="BWO4" s="30"/>
      <c r="BWP4" s="30"/>
      <c r="BWQ4" s="30"/>
      <c r="BWR4" s="30"/>
      <c r="BWS4" s="30"/>
      <c r="BWT4" s="30"/>
      <c r="BWU4" s="30"/>
      <c r="BWV4" s="30"/>
      <c r="BWW4" s="30"/>
      <c r="BWX4" s="30"/>
      <c r="BWY4" s="30"/>
      <c r="BWZ4" s="30"/>
      <c r="BXA4" s="30"/>
      <c r="BXB4" s="30"/>
      <c r="BXC4" s="30"/>
      <c r="BXD4" s="30"/>
      <c r="BXE4" s="30"/>
      <c r="BXF4" s="30"/>
      <c r="BXG4" s="30"/>
      <c r="BXH4" s="30"/>
      <c r="BXI4" s="30"/>
      <c r="BXJ4" s="30"/>
      <c r="BXK4" s="30"/>
      <c r="BXL4" s="30"/>
      <c r="BXM4" s="30"/>
      <c r="BXN4" s="30"/>
      <c r="BXO4" s="30"/>
      <c r="BXP4" s="30"/>
      <c r="BXQ4" s="30"/>
      <c r="BXR4" s="30"/>
      <c r="BXS4" s="30"/>
      <c r="BXT4" s="30"/>
      <c r="BXU4" s="30"/>
      <c r="BXV4" s="30"/>
      <c r="BXW4" s="30"/>
      <c r="BXX4" s="30"/>
      <c r="BXY4" s="30"/>
      <c r="BXZ4" s="30"/>
      <c r="BYA4" s="30"/>
      <c r="BYB4" s="30"/>
      <c r="BYC4" s="30"/>
      <c r="BYD4" s="30"/>
      <c r="BYE4" s="30"/>
      <c r="BYF4" s="30"/>
      <c r="BYG4" s="30"/>
      <c r="BYH4" s="30"/>
      <c r="BYI4" s="30"/>
      <c r="BYJ4" s="30"/>
      <c r="BYK4" s="30"/>
      <c r="BYL4" s="30"/>
      <c r="BYM4" s="30"/>
      <c r="BYN4" s="30"/>
      <c r="BYO4" s="30"/>
      <c r="BYP4" s="30"/>
      <c r="BYQ4" s="30"/>
      <c r="BYR4" s="30"/>
      <c r="BYS4" s="30"/>
      <c r="BYT4" s="30"/>
      <c r="BYU4" s="30"/>
      <c r="BYV4" s="30"/>
      <c r="BYW4" s="30"/>
      <c r="BYX4" s="30"/>
      <c r="BYY4" s="30"/>
      <c r="BYZ4" s="30"/>
      <c r="BZA4" s="30"/>
      <c r="BZB4" s="30"/>
      <c r="BZC4" s="30"/>
      <c r="BZD4" s="30"/>
      <c r="BZE4" s="30"/>
      <c r="BZF4" s="30"/>
      <c r="BZG4" s="30"/>
      <c r="BZH4" s="30"/>
      <c r="BZI4" s="30"/>
      <c r="BZJ4" s="30"/>
      <c r="BZK4" s="30"/>
      <c r="BZL4" s="30"/>
      <c r="BZM4" s="30"/>
      <c r="BZN4" s="30"/>
      <c r="BZO4" s="30"/>
      <c r="BZP4" s="30"/>
      <c r="BZQ4" s="30"/>
      <c r="BZR4" s="30"/>
      <c r="BZS4" s="30"/>
      <c r="BZT4" s="30"/>
      <c r="BZU4" s="30"/>
      <c r="BZV4" s="30"/>
      <c r="BZW4" s="30"/>
      <c r="BZX4" s="30"/>
      <c r="BZY4" s="30"/>
      <c r="BZZ4" s="30"/>
      <c r="CAA4" s="30"/>
      <c r="CAB4" s="30"/>
      <c r="CAC4" s="30"/>
      <c r="CAD4" s="30"/>
      <c r="CAE4" s="30"/>
      <c r="CAF4" s="30"/>
      <c r="CAG4" s="30"/>
      <c r="CAH4" s="30"/>
      <c r="CAI4" s="30"/>
      <c r="CAJ4" s="30"/>
      <c r="CAK4" s="30"/>
      <c r="CAL4" s="30"/>
      <c r="CAM4" s="30"/>
      <c r="CAN4" s="30"/>
      <c r="CAO4" s="30"/>
      <c r="CAP4" s="30"/>
      <c r="CAQ4" s="30"/>
      <c r="CAR4" s="30"/>
      <c r="CAS4" s="30"/>
      <c r="CAT4" s="30"/>
      <c r="CAU4" s="30"/>
      <c r="CAV4" s="30"/>
      <c r="CAW4" s="30"/>
      <c r="CAX4" s="30"/>
      <c r="CAY4" s="30"/>
      <c r="CAZ4" s="30"/>
      <c r="CBA4" s="30"/>
      <c r="CBB4" s="30"/>
      <c r="CBC4" s="30"/>
      <c r="CBD4" s="30"/>
      <c r="CBE4" s="30"/>
      <c r="CBF4" s="30"/>
      <c r="CBG4" s="30"/>
      <c r="CBH4" s="30"/>
      <c r="CBI4" s="30"/>
      <c r="CBJ4" s="30"/>
      <c r="CBK4" s="30"/>
      <c r="CBL4" s="30"/>
      <c r="CBM4" s="30"/>
      <c r="CBN4" s="30"/>
      <c r="CBO4" s="30"/>
      <c r="CBP4" s="30"/>
      <c r="CBQ4" s="30"/>
      <c r="CBR4" s="30"/>
      <c r="CBS4" s="30"/>
      <c r="CBT4" s="30"/>
      <c r="CBU4" s="30"/>
      <c r="CBV4" s="30"/>
      <c r="CBW4" s="30"/>
      <c r="CBX4" s="30"/>
      <c r="CBY4" s="30"/>
      <c r="CBZ4" s="30"/>
      <c r="CCA4" s="30"/>
      <c r="CCB4" s="30"/>
      <c r="CCC4" s="30"/>
      <c r="CCD4" s="30"/>
      <c r="CCE4" s="30"/>
      <c r="CCF4" s="30"/>
      <c r="CCG4" s="30"/>
      <c r="CCH4" s="30"/>
      <c r="CCI4" s="30"/>
      <c r="CCJ4" s="30"/>
      <c r="CCK4" s="30"/>
      <c r="CCL4" s="30"/>
      <c r="CCM4" s="30"/>
      <c r="CCN4" s="30"/>
      <c r="CCO4" s="30"/>
      <c r="CCP4" s="30"/>
      <c r="CCQ4" s="30"/>
      <c r="CCR4" s="30"/>
      <c r="CCS4" s="30"/>
      <c r="CCT4" s="30"/>
      <c r="CCU4" s="30"/>
      <c r="CCV4" s="30"/>
      <c r="CCW4" s="30"/>
      <c r="CCX4" s="30"/>
      <c r="CCY4" s="30"/>
      <c r="CCZ4" s="30"/>
      <c r="CDA4" s="30"/>
      <c r="CDB4" s="30"/>
      <c r="CDC4" s="30"/>
      <c r="CDD4" s="30"/>
      <c r="CDE4" s="30"/>
      <c r="CDF4" s="30"/>
      <c r="CDG4" s="30"/>
      <c r="CDH4" s="30"/>
      <c r="CDI4" s="30"/>
      <c r="CDJ4" s="30"/>
      <c r="CDK4" s="30"/>
      <c r="CDL4" s="30"/>
      <c r="CDM4" s="30"/>
      <c r="CDN4" s="30"/>
      <c r="CDO4" s="30"/>
      <c r="CDP4" s="30"/>
      <c r="CDQ4" s="30"/>
      <c r="CDR4" s="30"/>
      <c r="CDS4" s="30"/>
      <c r="CDT4" s="30"/>
      <c r="CDU4" s="30"/>
      <c r="CDV4" s="30"/>
      <c r="CDW4" s="30"/>
      <c r="CDX4" s="30"/>
      <c r="CDY4" s="30"/>
      <c r="CDZ4" s="30"/>
      <c r="CEA4" s="30"/>
      <c r="CEB4" s="30"/>
      <c r="CEC4" s="30"/>
      <c r="CED4" s="30"/>
      <c r="CEE4" s="30"/>
      <c r="CEF4" s="30"/>
      <c r="CEG4" s="30"/>
      <c r="CEH4" s="30"/>
      <c r="CEI4" s="30"/>
      <c r="CEJ4" s="30"/>
      <c r="CEK4" s="30"/>
      <c r="CEL4" s="30"/>
      <c r="CEM4" s="30"/>
      <c r="CEN4" s="30"/>
      <c r="CEO4" s="30"/>
      <c r="CEP4" s="30"/>
      <c r="CEQ4" s="30"/>
      <c r="CER4" s="30"/>
      <c r="CES4" s="30"/>
      <c r="CET4" s="30"/>
      <c r="CEU4" s="30"/>
      <c r="CEV4" s="30"/>
      <c r="CEW4" s="30"/>
      <c r="CEX4" s="30"/>
      <c r="CEY4" s="30"/>
      <c r="CEZ4" s="30"/>
      <c r="CFA4" s="30"/>
      <c r="CFB4" s="30"/>
      <c r="CFC4" s="30"/>
      <c r="CFD4" s="30"/>
      <c r="CFE4" s="30"/>
      <c r="CFF4" s="30"/>
      <c r="CFG4" s="30"/>
      <c r="CFH4" s="30"/>
      <c r="CFI4" s="30"/>
      <c r="CFJ4" s="30"/>
      <c r="CFK4" s="30"/>
      <c r="CFL4" s="30"/>
      <c r="CFM4" s="30"/>
      <c r="CFN4" s="30"/>
      <c r="CFO4" s="30"/>
      <c r="CFP4" s="30"/>
      <c r="CFQ4" s="30"/>
      <c r="CFR4" s="30"/>
      <c r="CFS4" s="30"/>
      <c r="CFT4" s="30"/>
      <c r="CFU4" s="30"/>
      <c r="CFV4" s="30"/>
      <c r="CFW4" s="30"/>
      <c r="CFX4" s="30"/>
      <c r="CFY4" s="30"/>
      <c r="CFZ4" s="30"/>
      <c r="CGA4" s="30"/>
      <c r="CGB4" s="30"/>
      <c r="CGC4" s="30"/>
      <c r="CGD4" s="30"/>
      <c r="CGE4" s="30"/>
      <c r="CGF4" s="30"/>
      <c r="CGG4" s="30"/>
      <c r="CGH4" s="30"/>
      <c r="CGI4" s="30"/>
      <c r="CGJ4" s="30"/>
      <c r="CGK4" s="30"/>
      <c r="CGL4" s="30"/>
      <c r="CGM4" s="30"/>
      <c r="CGN4" s="30"/>
      <c r="CGO4" s="30"/>
      <c r="CGP4" s="30"/>
      <c r="CGQ4" s="30"/>
      <c r="CGR4" s="30"/>
      <c r="CGS4" s="30"/>
      <c r="CGT4" s="30"/>
      <c r="CGU4" s="30"/>
      <c r="CGV4" s="30"/>
      <c r="CGW4" s="30"/>
      <c r="CGX4" s="30"/>
      <c r="CGY4" s="30"/>
      <c r="CGZ4" s="30"/>
      <c r="CHA4" s="30"/>
      <c r="CHB4" s="30"/>
      <c r="CHC4" s="30"/>
      <c r="CHD4" s="30"/>
      <c r="CHE4" s="30"/>
      <c r="CHF4" s="30"/>
      <c r="CHG4" s="30"/>
      <c r="CHH4" s="30"/>
      <c r="CHI4" s="30"/>
      <c r="CHJ4" s="30"/>
      <c r="CHK4" s="30"/>
      <c r="CHL4" s="30"/>
      <c r="CHM4" s="30"/>
      <c r="CHN4" s="30"/>
      <c r="CHO4" s="30"/>
      <c r="CHP4" s="30"/>
      <c r="CHQ4" s="30"/>
      <c r="CHR4" s="30"/>
      <c r="CHS4" s="30"/>
      <c r="CHT4" s="30"/>
      <c r="CHU4" s="30"/>
      <c r="CHV4" s="30"/>
      <c r="CHW4" s="30"/>
      <c r="CHX4" s="30"/>
      <c r="CHY4" s="30"/>
      <c r="CHZ4" s="30"/>
      <c r="CIA4" s="30"/>
      <c r="CIB4" s="30"/>
      <c r="CIC4" s="30"/>
      <c r="CID4" s="30"/>
      <c r="CIE4" s="30"/>
      <c r="CIF4" s="30"/>
      <c r="CIG4" s="30"/>
      <c r="CIH4" s="30"/>
      <c r="CII4" s="30"/>
      <c r="CIJ4" s="30"/>
    </row>
    <row r="5" spans="1:2272" ht="30.75" thickBot="1">
      <c r="A5" s="227"/>
      <c r="B5" s="13" t="s">
        <v>35</v>
      </c>
      <c r="C5" s="207" t="s">
        <v>36</v>
      </c>
      <c r="D5" s="207"/>
      <c r="E5" s="14" t="s">
        <v>37</v>
      </c>
      <c r="F5" s="15" t="s">
        <v>38</v>
      </c>
      <c r="G5" s="16" t="s">
        <v>39</v>
      </c>
      <c r="H5" s="84" t="s">
        <v>401</v>
      </c>
      <c r="I5" s="84" t="s">
        <v>400</v>
      </c>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c r="BT5" s="30"/>
      <c r="BU5" s="30"/>
      <c r="BV5" s="30"/>
      <c r="BW5" s="30"/>
      <c r="BX5" s="30"/>
      <c r="BY5" s="30"/>
      <c r="BZ5" s="30"/>
      <c r="CA5" s="30"/>
      <c r="CB5" s="30"/>
      <c r="CC5" s="30"/>
      <c r="CD5" s="30"/>
      <c r="CE5" s="30"/>
      <c r="CF5" s="30"/>
      <c r="CG5" s="30"/>
      <c r="CH5" s="30"/>
      <c r="CI5" s="30"/>
      <c r="CJ5" s="30"/>
      <c r="CK5" s="30"/>
      <c r="CL5" s="30"/>
      <c r="CM5" s="30"/>
      <c r="CN5" s="30"/>
      <c r="CO5" s="30"/>
      <c r="CP5" s="30"/>
      <c r="CQ5" s="30"/>
      <c r="CR5" s="30"/>
      <c r="CS5" s="30"/>
      <c r="CT5" s="30"/>
      <c r="CU5" s="30"/>
      <c r="CV5" s="30"/>
      <c r="CW5" s="30"/>
      <c r="CX5" s="30"/>
      <c r="CY5" s="30"/>
      <c r="CZ5" s="30"/>
      <c r="DA5" s="30"/>
      <c r="DB5" s="30"/>
      <c r="DC5" s="30"/>
      <c r="DD5" s="30"/>
      <c r="DE5" s="30"/>
      <c r="DF5" s="30"/>
      <c r="DG5" s="30"/>
      <c r="DH5" s="30"/>
      <c r="DI5" s="30"/>
      <c r="DJ5" s="30"/>
      <c r="DK5" s="30"/>
      <c r="DL5" s="30"/>
      <c r="DM5" s="30"/>
      <c r="DN5" s="30"/>
      <c r="DO5" s="30"/>
      <c r="DP5" s="30"/>
      <c r="DQ5" s="30"/>
      <c r="DR5" s="30"/>
      <c r="DS5" s="30"/>
      <c r="DT5" s="30"/>
      <c r="DU5" s="30"/>
      <c r="DV5" s="30"/>
      <c r="DW5" s="30"/>
      <c r="DX5" s="30"/>
      <c r="DY5" s="30"/>
      <c r="DZ5" s="30"/>
      <c r="EA5" s="30"/>
      <c r="EB5" s="30"/>
      <c r="EC5" s="30"/>
      <c r="ED5" s="30"/>
      <c r="EE5" s="30"/>
      <c r="EF5" s="30"/>
      <c r="EG5" s="30"/>
      <c r="EH5" s="30"/>
      <c r="EI5" s="30"/>
      <c r="EJ5" s="30"/>
      <c r="EK5" s="30"/>
      <c r="EL5" s="30"/>
      <c r="EM5" s="30"/>
      <c r="EN5" s="30"/>
      <c r="EO5" s="30"/>
      <c r="EP5" s="30"/>
      <c r="EQ5" s="30"/>
      <c r="ER5" s="30"/>
      <c r="ES5" s="30"/>
      <c r="ET5" s="30"/>
      <c r="EU5" s="30"/>
      <c r="EV5" s="30"/>
      <c r="EW5" s="30"/>
      <c r="EX5" s="30"/>
      <c r="EY5" s="30"/>
      <c r="EZ5" s="30"/>
      <c r="FA5" s="30"/>
      <c r="FB5" s="30"/>
      <c r="FC5" s="30"/>
      <c r="FD5" s="30"/>
      <c r="FE5" s="30"/>
      <c r="FF5" s="30"/>
      <c r="FG5" s="30"/>
      <c r="FH5" s="30"/>
      <c r="FI5" s="30"/>
      <c r="FJ5" s="30"/>
      <c r="FK5" s="30"/>
      <c r="FL5" s="30"/>
      <c r="FM5" s="30"/>
      <c r="FN5" s="30"/>
      <c r="FO5" s="30"/>
      <c r="FP5" s="30"/>
      <c r="FQ5" s="30"/>
      <c r="FR5" s="30"/>
      <c r="FS5" s="30"/>
      <c r="FT5" s="30"/>
      <c r="FU5" s="30"/>
      <c r="FV5" s="30"/>
      <c r="FW5" s="30"/>
      <c r="FX5" s="30"/>
      <c r="FY5" s="30"/>
      <c r="FZ5" s="30"/>
      <c r="GA5" s="30"/>
      <c r="GB5" s="30"/>
      <c r="GC5" s="30"/>
      <c r="GD5" s="30"/>
      <c r="GE5" s="30"/>
      <c r="GF5" s="30"/>
      <c r="GG5" s="30"/>
      <c r="GH5" s="30"/>
      <c r="GI5" s="30"/>
      <c r="GJ5" s="30"/>
      <c r="GK5" s="30"/>
      <c r="GL5" s="30"/>
      <c r="GM5" s="30"/>
      <c r="GN5" s="30"/>
      <c r="GO5" s="30"/>
      <c r="GP5" s="30"/>
      <c r="GQ5" s="30"/>
      <c r="GR5" s="30"/>
      <c r="GS5" s="30"/>
      <c r="GT5" s="30"/>
      <c r="GU5" s="30"/>
      <c r="GV5" s="30"/>
      <c r="GW5" s="30"/>
      <c r="GX5" s="30"/>
      <c r="GY5" s="30"/>
      <c r="GZ5" s="30"/>
      <c r="HA5" s="30"/>
      <c r="HB5" s="30"/>
      <c r="HC5" s="30"/>
      <c r="HD5" s="30"/>
      <c r="HE5" s="30"/>
      <c r="HF5" s="30"/>
      <c r="HG5" s="30"/>
      <c r="HH5" s="30"/>
      <c r="HI5" s="30"/>
      <c r="HJ5" s="30"/>
      <c r="HK5" s="30"/>
      <c r="HL5" s="30"/>
      <c r="HM5" s="30"/>
      <c r="HN5" s="30"/>
      <c r="HO5" s="30"/>
      <c r="HP5" s="30"/>
      <c r="HQ5" s="30"/>
      <c r="HR5" s="30"/>
      <c r="HS5" s="30"/>
      <c r="HT5" s="30"/>
      <c r="HU5" s="30"/>
      <c r="HV5" s="30"/>
      <c r="HW5" s="30"/>
      <c r="HX5" s="30"/>
      <c r="HY5" s="30"/>
      <c r="HZ5" s="30"/>
      <c r="IA5" s="30"/>
      <c r="IB5" s="30"/>
      <c r="IC5" s="30"/>
      <c r="ID5" s="30"/>
      <c r="IE5" s="30"/>
      <c r="IF5" s="30"/>
      <c r="IG5" s="30"/>
      <c r="IH5" s="30"/>
      <c r="II5" s="30"/>
      <c r="IJ5" s="30"/>
      <c r="IK5" s="30"/>
      <c r="IL5" s="30"/>
      <c r="IM5" s="30"/>
      <c r="IN5" s="30"/>
      <c r="IO5" s="30"/>
      <c r="IP5" s="30"/>
      <c r="IQ5" s="30"/>
      <c r="IR5" s="30"/>
      <c r="IS5" s="30"/>
      <c r="IT5" s="30"/>
      <c r="IU5" s="30"/>
      <c r="IV5" s="30"/>
      <c r="IW5" s="30"/>
      <c r="IX5" s="30"/>
      <c r="IY5" s="30"/>
      <c r="IZ5" s="30"/>
      <c r="JA5" s="30"/>
      <c r="JB5" s="30"/>
      <c r="JC5" s="30"/>
      <c r="JD5" s="30"/>
      <c r="JE5" s="30"/>
      <c r="JF5" s="30"/>
      <c r="JG5" s="30"/>
      <c r="JH5" s="30"/>
      <c r="JI5" s="30"/>
      <c r="JJ5" s="30"/>
      <c r="JK5" s="30"/>
      <c r="JL5" s="30"/>
      <c r="JM5" s="30"/>
      <c r="JN5" s="30"/>
      <c r="JO5" s="30"/>
      <c r="JP5" s="30"/>
      <c r="JQ5" s="30"/>
      <c r="JR5" s="30"/>
      <c r="JS5" s="30"/>
      <c r="JT5" s="30"/>
      <c r="JU5" s="30"/>
      <c r="JV5" s="30"/>
      <c r="JW5" s="30"/>
      <c r="JX5" s="30"/>
      <c r="JY5" s="30"/>
      <c r="JZ5" s="30"/>
      <c r="KA5" s="30"/>
      <c r="KB5" s="30"/>
      <c r="KC5" s="30"/>
      <c r="KD5" s="30"/>
      <c r="KE5" s="30"/>
      <c r="KF5" s="30"/>
      <c r="KG5" s="30"/>
      <c r="KH5" s="30"/>
      <c r="KI5" s="30"/>
      <c r="KJ5" s="30"/>
      <c r="KK5" s="30"/>
      <c r="KL5" s="30"/>
      <c r="KM5" s="30"/>
      <c r="KN5" s="30"/>
      <c r="KO5" s="30"/>
      <c r="KP5" s="30"/>
      <c r="KQ5" s="30"/>
      <c r="KR5" s="30"/>
      <c r="KS5" s="30"/>
      <c r="KT5" s="30"/>
      <c r="KU5" s="30"/>
      <c r="KV5" s="30"/>
      <c r="KW5" s="30"/>
      <c r="KX5" s="30"/>
      <c r="KY5" s="30"/>
      <c r="KZ5" s="30"/>
      <c r="LA5" s="30"/>
      <c r="LB5" s="30"/>
      <c r="LC5" s="30"/>
      <c r="LD5" s="30"/>
      <c r="LE5" s="30"/>
      <c r="LF5" s="30"/>
      <c r="LG5" s="30"/>
      <c r="LH5" s="30"/>
      <c r="LI5" s="30"/>
      <c r="LJ5" s="30"/>
      <c r="LK5" s="30"/>
      <c r="LL5" s="30"/>
      <c r="LM5" s="30"/>
      <c r="LN5" s="30"/>
      <c r="LO5" s="30"/>
      <c r="LP5" s="30"/>
      <c r="LQ5" s="30"/>
      <c r="LR5" s="30"/>
      <c r="LS5" s="30"/>
      <c r="LT5" s="30"/>
      <c r="LU5" s="30"/>
      <c r="LV5" s="30"/>
      <c r="LW5" s="30"/>
      <c r="LX5" s="30"/>
      <c r="LY5" s="30"/>
      <c r="LZ5" s="30"/>
      <c r="MA5" s="30"/>
      <c r="MB5" s="30"/>
      <c r="MC5" s="30"/>
      <c r="MD5" s="30"/>
      <c r="ME5" s="30"/>
      <c r="MF5" s="30"/>
      <c r="MG5" s="30"/>
      <c r="MH5" s="30"/>
      <c r="MI5" s="30"/>
      <c r="MJ5" s="30"/>
      <c r="MK5" s="30"/>
      <c r="ML5" s="30"/>
      <c r="MM5" s="30"/>
      <c r="MN5" s="30"/>
      <c r="MO5" s="30"/>
      <c r="MP5" s="30"/>
      <c r="MQ5" s="30"/>
      <c r="MR5" s="30"/>
      <c r="MS5" s="30"/>
      <c r="MT5" s="30"/>
      <c r="MU5" s="30"/>
      <c r="MV5" s="30"/>
      <c r="MW5" s="30"/>
      <c r="MX5" s="30"/>
      <c r="MY5" s="30"/>
      <c r="MZ5" s="30"/>
      <c r="NA5" s="30"/>
      <c r="NB5" s="30"/>
      <c r="NC5" s="30"/>
      <c r="ND5" s="30"/>
      <c r="NE5" s="30"/>
      <c r="NF5" s="30"/>
      <c r="NG5" s="30"/>
      <c r="NH5" s="30"/>
      <c r="NI5" s="30"/>
      <c r="NJ5" s="30"/>
      <c r="NK5" s="30"/>
      <c r="NL5" s="30"/>
      <c r="NM5" s="30"/>
      <c r="NN5" s="30"/>
      <c r="NO5" s="30"/>
      <c r="NP5" s="30"/>
      <c r="NQ5" s="30"/>
      <c r="NR5" s="30"/>
      <c r="NS5" s="30"/>
      <c r="NT5" s="30"/>
      <c r="NU5" s="30"/>
      <c r="NV5" s="30"/>
      <c r="NW5" s="30"/>
      <c r="NX5" s="30"/>
      <c r="NY5" s="30"/>
      <c r="NZ5" s="30"/>
      <c r="OA5" s="30"/>
      <c r="OB5" s="30"/>
      <c r="OC5" s="30"/>
      <c r="OD5" s="30"/>
      <c r="OE5" s="30"/>
      <c r="OF5" s="30"/>
      <c r="OG5" s="30"/>
      <c r="OH5" s="30"/>
      <c r="OI5" s="30"/>
      <c r="OJ5" s="30"/>
      <c r="OK5" s="30"/>
      <c r="OL5" s="30"/>
      <c r="OM5" s="30"/>
      <c r="ON5" s="30"/>
      <c r="OO5" s="30"/>
      <c r="OP5" s="30"/>
      <c r="OQ5" s="30"/>
      <c r="OR5" s="30"/>
      <c r="OS5" s="30"/>
      <c r="OT5" s="30"/>
      <c r="OU5" s="30"/>
      <c r="OV5" s="30"/>
      <c r="OW5" s="30"/>
      <c r="OX5" s="30"/>
      <c r="OY5" s="30"/>
      <c r="OZ5" s="30"/>
      <c r="PA5" s="30"/>
      <c r="PB5" s="30"/>
      <c r="PC5" s="30"/>
      <c r="PD5" s="30"/>
      <c r="PE5" s="30"/>
      <c r="PF5" s="30"/>
      <c r="PG5" s="30"/>
      <c r="PH5" s="30"/>
      <c r="PI5" s="30"/>
      <c r="PJ5" s="30"/>
      <c r="PK5" s="30"/>
      <c r="PL5" s="30"/>
      <c r="PM5" s="30"/>
      <c r="PN5" s="30"/>
      <c r="PO5" s="30"/>
      <c r="PP5" s="30"/>
      <c r="PQ5" s="30"/>
      <c r="PR5" s="30"/>
      <c r="PS5" s="30"/>
      <c r="PT5" s="30"/>
      <c r="PU5" s="30"/>
      <c r="PV5" s="30"/>
      <c r="PW5" s="30"/>
      <c r="PX5" s="30"/>
      <c r="PY5" s="30"/>
      <c r="PZ5" s="30"/>
      <c r="QA5" s="30"/>
      <c r="QB5" s="30"/>
      <c r="QC5" s="30"/>
      <c r="QD5" s="30"/>
      <c r="QE5" s="30"/>
      <c r="QF5" s="30"/>
      <c r="QG5" s="30"/>
      <c r="QH5" s="30"/>
      <c r="QI5" s="30"/>
      <c r="QJ5" s="30"/>
      <c r="QK5" s="30"/>
      <c r="QL5" s="30"/>
      <c r="QM5" s="30"/>
      <c r="QN5" s="30"/>
      <c r="QO5" s="30"/>
      <c r="QP5" s="30"/>
      <c r="QQ5" s="30"/>
      <c r="QR5" s="30"/>
      <c r="QS5" s="30"/>
      <c r="QT5" s="30"/>
      <c r="QU5" s="30"/>
      <c r="QV5" s="30"/>
      <c r="QW5" s="30"/>
      <c r="QX5" s="30"/>
      <c r="QY5" s="30"/>
      <c r="QZ5" s="30"/>
      <c r="RA5" s="30"/>
      <c r="RB5" s="30"/>
      <c r="RC5" s="30"/>
      <c r="RD5" s="30"/>
      <c r="RE5" s="30"/>
      <c r="RF5" s="30"/>
      <c r="RG5" s="30"/>
      <c r="RH5" s="30"/>
      <c r="RI5" s="30"/>
      <c r="RJ5" s="30"/>
      <c r="RK5" s="30"/>
      <c r="RL5" s="30"/>
      <c r="RM5" s="30"/>
      <c r="RN5" s="30"/>
      <c r="RO5" s="30"/>
      <c r="RP5" s="30"/>
      <c r="RQ5" s="30"/>
      <c r="RR5" s="30"/>
      <c r="RS5" s="30"/>
      <c r="RT5" s="30"/>
      <c r="RU5" s="30"/>
      <c r="RV5" s="30"/>
      <c r="RW5" s="30"/>
      <c r="RX5" s="30"/>
      <c r="RY5" s="30"/>
      <c r="RZ5" s="30"/>
      <c r="SA5" s="30"/>
      <c r="SB5" s="30"/>
      <c r="SC5" s="30"/>
      <c r="SD5" s="30"/>
      <c r="SE5" s="30"/>
      <c r="SF5" s="30"/>
      <c r="SG5" s="30"/>
      <c r="SH5" s="30"/>
      <c r="SI5" s="30"/>
      <c r="SJ5" s="30"/>
      <c r="SK5" s="30"/>
      <c r="SL5" s="30"/>
      <c r="SM5" s="30"/>
      <c r="SN5" s="30"/>
      <c r="SO5" s="30"/>
      <c r="SP5" s="30"/>
      <c r="SQ5" s="30"/>
      <c r="SR5" s="30"/>
      <c r="SS5" s="30"/>
      <c r="ST5" s="30"/>
      <c r="SU5" s="30"/>
      <c r="SV5" s="30"/>
      <c r="SW5" s="30"/>
      <c r="SX5" s="30"/>
      <c r="SY5" s="30"/>
      <c r="SZ5" s="30"/>
      <c r="TA5" s="30"/>
      <c r="TB5" s="30"/>
      <c r="TC5" s="30"/>
      <c r="TD5" s="30"/>
      <c r="TE5" s="30"/>
      <c r="TF5" s="30"/>
      <c r="TG5" s="30"/>
      <c r="TH5" s="30"/>
      <c r="TI5" s="30"/>
      <c r="TJ5" s="30"/>
      <c r="TK5" s="30"/>
      <c r="TL5" s="30"/>
      <c r="TM5" s="30"/>
      <c r="TN5" s="30"/>
      <c r="TO5" s="30"/>
      <c r="TP5" s="30"/>
      <c r="TQ5" s="30"/>
      <c r="TR5" s="30"/>
      <c r="TS5" s="30"/>
      <c r="TT5" s="30"/>
      <c r="TU5" s="30"/>
      <c r="TV5" s="30"/>
      <c r="TW5" s="30"/>
      <c r="TX5" s="30"/>
      <c r="TY5" s="30"/>
      <c r="TZ5" s="30"/>
      <c r="UA5" s="30"/>
      <c r="UB5" s="30"/>
      <c r="UC5" s="30"/>
      <c r="UD5" s="30"/>
      <c r="UE5" s="30"/>
      <c r="UF5" s="30"/>
      <c r="UG5" s="30"/>
      <c r="UH5" s="30"/>
      <c r="UI5" s="30"/>
      <c r="UJ5" s="30"/>
      <c r="UK5" s="30"/>
      <c r="UL5" s="30"/>
      <c r="UM5" s="30"/>
      <c r="UN5" s="30"/>
      <c r="UO5" s="30"/>
      <c r="UP5" s="30"/>
      <c r="UQ5" s="30"/>
      <c r="UR5" s="30"/>
      <c r="US5" s="30"/>
      <c r="UT5" s="30"/>
      <c r="UU5" s="30"/>
      <c r="UV5" s="30"/>
      <c r="UW5" s="30"/>
      <c r="UX5" s="30"/>
      <c r="UY5" s="30"/>
      <c r="UZ5" s="30"/>
      <c r="VA5" s="30"/>
      <c r="VB5" s="30"/>
      <c r="VC5" s="30"/>
      <c r="VD5" s="30"/>
      <c r="VE5" s="30"/>
      <c r="VF5" s="30"/>
      <c r="VG5" s="30"/>
      <c r="VH5" s="30"/>
      <c r="VI5" s="30"/>
      <c r="VJ5" s="30"/>
      <c r="VK5" s="30"/>
      <c r="VL5" s="30"/>
      <c r="VM5" s="30"/>
      <c r="VN5" s="30"/>
      <c r="VO5" s="30"/>
      <c r="VP5" s="30"/>
      <c r="VQ5" s="30"/>
      <c r="VR5" s="30"/>
      <c r="VS5" s="30"/>
      <c r="VT5" s="30"/>
      <c r="VU5" s="30"/>
      <c r="VV5" s="30"/>
      <c r="VW5" s="30"/>
      <c r="VX5" s="30"/>
      <c r="VY5" s="30"/>
      <c r="VZ5" s="30"/>
      <c r="WA5" s="30"/>
      <c r="WB5" s="30"/>
      <c r="WC5" s="30"/>
      <c r="WD5" s="30"/>
      <c r="WE5" s="30"/>
      <c r="WF5" s="30"/>
      <c r="WG5" s="30"/>
      <c r="WH5" s="30"/>
      <c r="WI5" s="30"/>
      <c r="WJ5" s="30"/>
      <c r="WK5" s="30"/>
      <c r="WL5" s="30"/>
      <c r="WM5" s="30"/>
      <c r="WN5" s="30"/>
      <c r="WO5" s="30"/>
      <c r="WP5" s="30"/>
      <c r="WQ5" s="30"/>
      <c r="WR5" s="30"/>
      <c r="WS5" s="30"/>
      <c r="WT5" s="30"/>
      <c r="WU5" s="30"/>
      <c r="WV5" s="30"/>
      <c r="WW5" s="30"/>
      <c r="WX5" s="30"/>
      <c r="WY5" s="30"/>
      <c r="WZ5" s="30"/>
      <c r="XA5" s="30"/>
      <c r="XB5" s="30"/>
      <c r="XC5" s="30"/>
      <c r="XD5" s="30"/>
      <c r="XE5" s="30"/>
      <c r="XF5" s="30"/>
      <c r="XG5" s="30"/>
      <c r="XH5" s="30"/>
      <c r="XI5" s="30"/>
      <c r="XJ5" s="30"/>
      <c r="XK5" s="30"/>
      <c r="XL5" s="30"/>
      <c r="XM5" s="30"/>
      <c r="XN5" s="30"/>
      <c r="XO5" s="30"/>
      <c r="XP5" s="30"/>
      <c r="XQ5" s="30"/>
      <c r="XR5" s="30"/>
      <c r="XS5" s="30"/>
      <c r="XT5" s="30"/>
      <c r="XU5" s="30"/>
      <c r="XV5" s="30"/>
      <c r="XW5" s="30"/>
      <c r="XX5" s="30"/>
      <c r="XY5" s="30"/>
      <c r="XZ5" s="30"/>
      <c r="YA5" s="30"/>
      <c r="YB5" s="30"/>
      <c r="YC5" s="30"/>
      <c r="YD5" s="30"/>
      <c r="YE5" s="30"/>
      <c r="YF5" s="30"/>
      <c r="YG5" s="30"/>
      <c r="YH5" s="30"/>
      <c r="YI5" s="30"/>
      <c r="YJ5" s="30"/>
      <c r="YK5" s="30"/>
      <c r="YL5" s="30"/>
      <c r="YM5" s="30"/>
      <c r="YN5" s="30"/>
      <c r="YO5" s="30"/>
      <c r="YP5" s="30"/>
      <c r="YQ5" s="30"/>
      <c r="YR5" s="30"/>
      <c r="YS5" s="30"/>
      <c r="YT5" s="30"/>
      <c r="YU5" s="30"/>
      <c r="YV5" s="30"/>
      <c r="YW5" s="30"/>
      <c r="YX5" s="30"/>
      <c r="YY5" s="30"/>
      <c r="YZ5" s="30"/>
      <c r="ZA5" s="30"/>
      <c r="ZB5" s="30"/>
      <c r="ZC5" s="30"/>
      <c r="ZD5" s="30"/>
      <c r="ZE5" s="30"/>
      <c r="ZF5" s="30"/>
      <c r="ZG5" s="30"/>
      <c r="ZH5" s="30"/>
      <c r="ZI5" s="30"/>
      <c r="ZJ5" s="30"/>
      <c r="ZK5" s="30"/>
      <c r="ZL5" s="30"/>
      <c r="ZM5" s="30"/>
      <c r="ZN5" s="30"/>
      <c r="ZO5" s="30"/>
      <c r="ZP5" s="30"/>
      <c r="ZQ5" s="30"/>
      <c r="ZR5" s="30"/>
      <c r="ZS5" s="30"/>
      <c r="ZT5" s="30"/>
      <c r="ZU5" s="30"/>
      <c r="ZV5" s="30"/>
      <c r="ZW5" s="30"/>
      <c r="ZX5" s="30"/>
      <c r="ZY5" s="30"/>
      <c r="ZZ5" s="30"/>
      <c r="AAA5" s="30"/>
      <c r="AAB5" s="30"/>
      <c r="AAC5" s="30"/>
      <c r="AAD5" s="30"/>
      <c r="AAE5" s="30"/>
      <c r="AAF5" s="30"/>
      <c r="AAG5" s="30"/>
      <c r="AAH5" s="30"/>
      <c r="AAI5" s="30"/>
      <c r="AAJ5" s="30"/>
      <c r="AAK5" s="30"/>
      <c r="AAL5" s="30"/>
      <c r="AAM5" s="30"/>
      <c r="AAN5" s="30"/>
      <c r="AAO5" s="30"/>
      <c r="AAP5" s="30"/>
      <c r="AAQ5" s="30"/>
      <c r="AAR5" s="30"/>
      <c r="AAS5" s="30"/>
      <c r="AAT5" s="30"/>
      <c r="AAU5" s="30"/>
      <c r="AAV5" s="30"/>
      <c r="AAW5" s="30"/>
      <c r="AAX5" s="30"/>
      <c r="AAY5" s="30"/>
      <c r="AAZ5" s="30"/>
      <c r="ABA5" s="30"/>
      <c r="ABB5" s="30"/>
      <c r="ABC5" s="30"/>
      <c r="ABD5" s="30"/>
      <c r="ABE5" s="30"/>
      <c r="ABF5" s="30"/>
      <c r="ABG5" s="30"/>
      <c r="ABH5" s="30"/>
      <c r="ABI5" s="30"/>
      <c r="ABJ5" s="30"/>
      <c r="ABK5" s="30"/>
      <c r="ABL5" s="30"/>
      <c r="ABM5" s="30"/>
      <c r="ABN5" s="30"/>
      <c r="ABO5" s="30"/>
      <c r="ABP5" s="30"/>
      <c r="ABQ5" s="30"/>
      <c r="ABR5" s="30"/>
      <c r="ABS5" s="30"/>
      <c r="ABT5" s="30"/>
      <c r="ABU5" s="30"/>
      <c r="ABV5" s="30"/>
      <c r="ABW5" s="30"/>
      <c r="ABX5" s="30"/>
      <c r="ABY5" s="30"/>
      <c r="ABZ5" s="30"/>
      <c r="ACA5" s="30"/>
      <c r="ACB5" s="30"/>
      <c r="ACC5" s="30"/>
      <c r="ACD5" s="30"/>
      <c r="ACE5" s="30"/>
      <c r="ACF5" s="30"/>
      <c r="ACG5" s="30"/>
      <c r="ACH5" s="30"/>
      <c r="ACI5" s="30"/>
      <c r="ACJ5" s="30"/>
      <c r="ACK5" s="30"/>
      <c r="ACL5" s="30"/>
      <c r="ACM5" s="30"/>
      <c r="ACN5" s="30"/>
      <c r="ACO5" s="30"/>
      <c r="ACP5" s="30"/>
      <c r="ACQ5" s="30"/>
      <c r="ACR5" s="30"/>
      <c r="ACS5" s="30"/>
      <c r="ACT5" s="30"/>
      <c r="ACU5" s="30"/>
      <c r="ACV5" s="30"/>
      <c r="ACW5" s="30"/>
      <c r="ACX5" s="30"/>
      <c r="ACY5" s="30"/>
      <c r="ACZ5" s="30"/>
      <c r="ADA5" s="30"/>
      <c r="ADB5" s="30"/>
      <c r="ADC5" s="30"/>
      <c r="ADD5" s="30"/>
      <c r="ADE5" s="30"/>
      <c r="ADF5" s="30"/>
      <c r="ADG5" s="30"/>
      <c r="ADH5" s="30"/>
      <c r="ADI5" s="30"/>
      <c r="ADJ5" s="30"/>
      <c r="ADK5" s="30"/>
      <c r="ADL5" s="30"/>
      <c r="ADM5" s="30"/>
      <c r="ADN5" s="30"/>
      <c r="ADO5" s="30"/>
      <c r="ADP5" s="30"/>
      <c r="ADQ5" s="30"/>
      <c r="ADR5" s="30"/>
      <c r="ADS5" s="30"/>
      <c r="ADT5" s="30"/>
      <c r="ADU5" s="30"/>
      <c r="ADV5" s="30"/>
      <c r="ADW5" s="30"/>
      <c r="ADX5" s="30"/>
      <c r="ADY5" s="30"/>
      <c r="ADZ5" s="30"/>
      <c r="AEA5" s="30"/>
      <c r="AEB5" s="30"/>
      <c r="AEC5" s="30"/>
      <c r="AED5" s="30"/>
      <c r="AEE5" s="30"/>
      <c r="AEF5" s="30"/>
      <c r="AEG5" s="30"/>
      <c r="AEH5" s="30"/>
      <c r="AEI5" s="30"/>
      <c r="AEJ5" s="30"/>
      <c r="AEK5" s="30"/>
      <c r="AEL5" s="30"/>
      <c r="AEM5" s="30"/>
      <c r="AEN5" s="30"/>
      <c r="AEO5" s="30"/>
      <c r="AEP5" s="30"/>
      <c r="AEQ5" s="30"/>
      <c r="AER5" s="30"/>
      <c r="AES5" s="30"/>
      <c r="AET5" s="30"/>
      <c r="AEU5" s="30"/>
      <c r="AEV5" s="30"/>
      <c r="AEW5" s="30"/>
      <c r="AEX5" s="30"/>
      <c r="AEY5" s="30"/>
      <c r="AEZ5" s="30"/>
      <c r="AFA5" s="30"/>
      <c r="AFB5" s="30"/>
      <c r="AFC5" s="30"/>
      <c r="AFD5" s="30"/>
      <c r="AFE5" s="30"/>
      <c r="AFF5" s="30"/>
      <c r="AFG5" s="30"/>
      <c r="AFH5" s="30"/>
      <c r="AFI5" s="30"/>
      <c r="AFJ5" s="30"/>
      <c r="AFK5" s="30"/>
      <c r="AFL5" s="30"/>
      <c r="AFM5" s="30"/>
      <c r="AFN5" s="30"/>
      <c r="AFO5" s="30"/>
      <c r="AFP5" s="30"/>
      <c r="AFQ5" s="30"/>
      <c r="AFR5" s="30"/>
      <c r="AFS5" s="30"/>
      <c r="AFT5" s="30"/>
      <c r="AFU5" s="30"/>
      <c r="AFV5" s="30"/>
      <c r="AFW5" s="30"/>
      <c r="AFX5" s="30"/>
      <c r="AFY5" s="30"/>
      <c r="AFZ5" s="30"/>
      <c r="AGA5" s="30"/>
      <c r="AGB5" s="30"/>
      <c r="AGC5" s="30"/>
      <c r="AGD5" s="30"/>
      <c r="AGE5" s="30"/>
      <c r="AGF5" s="30"/>
      <c r="AGG5" s="30"/>
      <c r="AGH5" s="30"/>
      <c r="AGI5" s="30"/>
      <c r="AGJ5" s="30"/>
      <c r="AGK5" s="30"/>
      <c r="AGL5" s="30"/>
      <c r="AGM5" s="30"/>
      <c r="AGN5" s="30"/>
      <c r="AGO5" s="30"/>
      <c r="AGP5" s="30"/>
      <c r="AGQ5" s="30"/>
      <c r="AGR5" s="30"/>
      <c r="AGS5" s="30"/>
      <c r="AGT5" s="30"/>
      <c r="AGU5" s="30"/>
      <c r="AGV5" s="30"/>
      <c r="AGW5" s="30"/>
      <c r="AGX5" s="30"/>
      <c r="AGY5" s="30"/>
      <c r="AGZ5" s="30"/>
      <c r="AHA5" s="30"/>
      <c r="AHB5" s="30"/>
      <c r="AHC5" s="30"/>
      <c r="AHD5" s="30"/>
      <c r="AHE5" s="30"/>
      <c r="AHF5" s="30"/>
      <c r="AHG5" s="30"/>
      <c r="AHH5" s="30"/>
      <c r="AHI5" s="30"/>
      <c r="AHJ5" s="30"/>
      <c r="AHK5" s="30"/>
      <c r="AHL5" s="30"/>
      <c r="AHM5" s="30"/>
      <c r="AHN5" s="30"/>
      <c r="AHO5" s="30"/>
      <c r="AHP5" s="30"/>
      <c r="AHQ5" s="30"/>
      <c r="AHR5" s="30"/>
      <c r="AHS5" s="30"/>
      <c r="AHT5" s="30"/>
      <c r="AHU5" s="30"/>
      <c r="AHV5" s="30"/>
      <c r="AHW5" s="30"/>
      <c r="AHX5" s="30"/>
      <c r="AHY5" s="30"/>
      <c r="AHZ5" s="30"/>
      <c r="AIA5" s="30"/>
      <c r="AIB5" s="30"/>
      <c r="AIC5" s="30"/>
      <c r="AID5" s="30"/>
      <c r="AIE5" s="30"/>
      <c r="AIF5" s="30"/>
      <c r="AIG5" s="30"/>
      <c r="AIH5" s="30"/>
      <c r="AII5" s="30"/>
      <c r="AIJ5" s="30"/>
      <c r="AIK5" s="30"/>
      <c r="AIL5" s="30"/>
      <c r="AIM5" s="30"/>
      <c r="AIN5" s="30"/>
      <c r="AIO5" s="30"/>
      <c r="AIP5" s="30"/>
      <c r="AIQ5" s="30"/>
      <c r="AIR5" s="30"/>
      <c r="AIS5" s="30"/>
      <c r="AIT5" s="30"/>
      <c r="AIU5" s="30"/>
      <c r="AIV5" s="30"/>
      <c r="AIW5" s="30"/>
      <c r="AIX5" s="30"/>
      <c r="AIY5" s="30"/>
      <c r="AIZ5" s="30"/>
      <c r="AJA5" s="30"/>
      <c r="AJB5" s="30"/>
      <c r="AJC5" s="30"/>
      <c r="AJD5" s="30"/>
      <c r="AJE5" s="30"/>
      <c r="AJF5" s="30"/>
      <c r="AJG5" s="30"/>
      <c r="AJH5" s="30"/>
      <c r="AJI5" s="30"/>
      <c r="AJJ5" s="30"/>
      <c r="AJK5" s="30"/>
      <c r="AJL5" s="30"/>
      <c r="AJM5" s="30"/>
      <c r="AJN5" s="30"/>
      <c r="AJO5" s="30"/>
      <c r="AJP5" s="30"/>
      <c r="AJQ5" s="30"/>
      <c r="AJR5" s="30"/>
      <c r="AJS5" s="30"/>
      <c r="AJT5" s="30"/>
      <c r="AJU5" s="30"/>
      <c r="AJV5" s="30"/>
      <c r="AJW5" s="30"/>
      <c r="AJX5" s="30"/>
      <c r="AJY5" s="30"/>
      <c r="AJZ5" s="30"/>
      <c r="AKA5" s="30"/>
      <c r="AKB5" s="30"/>
      <c r="AKC5" s="30"/>
      <c r="AKD5" s="30"/>
      <c r="AKE5" s="30"/>
      <c r="AKF5" s="30"/>
      <c r="AKG5" s="30"/>
      <c r="AKH5" s="30"/>
      <c r="AKI5" s="30"/>
      <c r="AKJ5" s="30"/>
      <c r="AKK5" s="30"/>
      <c r="AKL5" s="30"/>
      <c r="AKM5" s="30"/>
      <c r="AKN5" s="30"/>
      <c r="AKO5" s="30"/>
      <c r="AKP5" s="30"/>
      <c r="AKQ5" s="30"/>
      <c r="AKR5" s="30"/>
      <c r="AKS5" s="30"/>
      <c r="AKT5" s="30"/>
      <c r="AKU5" s="30"/>
      <c r="AKV5" s="30"/>
      <c r="AKW5" s="30"/>
      <c r="AKX5" s="30"/>
      <c r="AKY5" s="30"/>
      <c r="AKZ5" s="30"/>
      <c r="ALA5" s="30"/>
      <c r="ALB5" s="30"/>
      <c r="ALC5" s="30"/>
      <c r="ALD5" s="30"/>
      <c r="ALE5" s="30"/>
      <c r="ALF5" s="30"/>
      <c r="ALG5" s="30"/>
      <c r="ALH5" s="30"/>
      <c r="ALI5" s="30"/>
      <c r="ALJ5" s="30"/>
      <c r="ALK5" s="30"/>
      <c r="ALL5" s="30"/>
      <c r="ALM5" s="30"/>
      <c r="ALN5" s="30"/>
      <c r="ALO5" s="30"/>
      <c r="ALP5" s="30"/>
      <c r="ALQ5" s="30"/>
      <c r="ALR5" s="30"/>
      <c r="ALS5" s="30"/>
      <c r="ALT5" s="30"/>
      <c r="ALU5" s="30"/>
      <c r="ALV5" s="30"/>
      <c r="ALW5" s="30"/>
      <c r="ALX5" s="30"/>
      <c r="ALY5" s="30"/>
      <c r="ALZ5" s="30"/>
      <c r="AMA5" s="30"/>
      <c r="AMB5" s="30"/>
      <c r="AMC5" s="30"/>
      <c r="AMD5" s="30"/>
      <c r="AME5" s="30"/>
      <c r="AMF5" s="30"/>
      <c r="AMG5" s="30"/>
      <c r="AMH5" s="30"/>
      <c r="AMI5" s="30"/>
      <c r="AMJ5" s="30"/>
      <c r="AMK5" s="30"/>
      <c r="AML5" s="30"/>
      <c r="AMM5" s="30"/>
      <c r="AMN5" s="30"/>
      <c r="AMO5" s="30"/>
      <c r="AMP5" s="30"/>
      <c r="AMQ5" s="30"/>
      <c r="AMR5" s="30"/>
      <c r="AMS5" s="30"/>
      <c r="AMT5" s="30"/>
      <c r="AMU5" s="30"/>
      <c r="AMV5" s="30"/>
      <c r="AMW5" s="30"/>
      <c r="AMX5" s="30"/>
      <c r="AMY5" s="30"/>
      <c r="AMZ5" s="30"/>
      <c r="ANA5" s="30"/>
      <c r="ANB5" s="30"/>
      <c r="ANC5" s="30"/>
      <c r="AND5" s="30"/>
      <c r="ANE5" s="30"/>
      <c r="ANF5" s="30"/>
      <c r="ANG5" s="30"/>
      <c r="ANH5" s="30"/>
      <c r="ANI5" s="30"/>
      <c r="ANJ5" s="30"/>
      <c r="ANK5" s="30"/>
      <c r="ANL5" s="30"/>
      <c r="ANM5" s="30"/>
      <c r="ANN5" s="30"/>
      <c r="ANO5" s="30"/>
      <c r="ANP5" s="30"/>
      <c r="ANQ5" s="30"/>
      <c r="ANR5" s="30"/>
      <c r="ANS5" s="30"/>
      <c r="ANT5" s="30"/>
      <c r="ANU5" s="30"/>
      <c r="ANV5" s="30"/>
      <c r="ANW5" s="30"/>
      <c r="ANX5" s="30"/>
      <c r="ANY5" s="30"/>
      <c r="ANZ5" s="30"/>
      <c r="AOA5" s="30"/>
      <c r="AOB5" s="30"/>
      <c r="AOC5" s="30"/>
      <c r="AOD5" s="30"/>
      <c r="AOE5" s="30"/>
      <c r="AOF5" s="30"/>
      <c r="AOG5" s="30"/>
      <c r="AOH5" s="30"/>
      <c r="AOI5" s="30"/>
      <c r="AOJ5" s="30"/>
      <c r="AOK5" s="30"/>
      <c r="AOL5" s="30"/>
      <c r="AOM5" s="30"/>
      <c r="AON5" s="30"/>
      <c r="AOO5" s="30"/>
      <c r="AOP5" s="30"/>
      <c r="AOQ5" s="30"/>
      <c r="AOR5" s="30"/>
      <c r="AOS5" s="30"/>
      <c r="AOT5" s="30"/>
      <c r="AOU5" s="30"/>
      <c r="AOV5" s="30"/>
      <c r="AOW5" s="30"/>
      <c r="AOX5" s="30"/>
      <c r="AOY5" s="30"/>
      <c r="AOZ5" s="30"/>
      <c r="APA5" s="30"/>
      <c r="APB5" s="30"/>
      <c r="APC5" s="30"/>
      <c r="APD5" s="30"/>
      <c r="APE5" s="30"/>
      <c r="APF5" s="30"/>
      <c r="APG5" s="30"/>
      <c r="APH5" s="30"/>
      <c r="API5" s="30"/>
      <c r="APJ5" s="30"/>
      <c r="APK5" s="30"/>
      <c r="APL5" s="30"/>
      <c r="APM5" s="30"/>
      <c r="APN5" s="30"/>
      <c r="APO5" s="30"/>
      <c r="APP5" s="30"/>
      <c r="APQ5" s="30"/>
      <c r="APR5" s="30"/>
      <c r="APS5" s="30"/>
      <c r="APT5" s="30"/>
      <c r="APU5" s="30"/>
      <c r="APV5" s="30"/>
      <c r="APW5" s="30"/>
      <c r="APX5" s="30"/>
      <c r="APY5" s="30"/>
      <c r="APZ5" s="30"/>
      <c r="AQA5" s="30"/>
      <c r="AQB5" s="30"/>
      <c r="AQC5" s="30"/>
      <c r="AQD5" s="30"/>
      <c r="AQE5" s="30"/>
      <c r="AQF5" s="30"/>
      <c r="AQG5" s="30"/>
      <c r="AQH5" s="30"/>
      <c r="AQI5" s="30"/>
      <c r="AQJ5" s="30"/>
      <c r="AQK5" s="30"/>
      <c r="AQL5" s="30"/>
      <c r="AQM5" s="30"/>
      <c r="AQN5" s="30"/>
      <c r="AQO5" s="30"/>
      <c r="AQP5" s="30"/>
      <c r="AQQ5" s="30"/>
      <c r="AQR5" s="30"/>
      <c r="AQS5" s="30"/>
      <c r="AQT5" s="30"/>
      <c r="AQU5" s="30"/>
      <c r="AQV5" s="30"/>
      <c r="AQW5" s="30"/>
      <c r="AQX5" s="30"/>
      <c r="AQY5" s="30"/>
      <c r="AQZ5" s="30"/>
      <c r="ARA5" s="30"/>
      <c r="ARB5" s="30"/>
      <c r="ARC5" s="30"/>
      <c r="ARD5" s="30"/>
      <c r="ARE5" s="30"/>
      <c r="ARF5" s="30"/>
      <c r="ARG5" s="30"/>
      <c r="ARH5" s="30"/>
      <c r="ARI5" s="30"/>
      <c r="ARJ5" s="30"/>
      <c r="ARK5" s="30"/>
      <c r="ARL5" s="30"/>
      <c r="ARM5" s="30"/>
      <c r="ARN5" s="30"/>
      <c r="ARO5" s="30"/>
      <c r="ARP5" s="30"/>
      <c r="ARQ5" s="30"/>
      <c r="ARR5" s="30"/>
      <c r="ARS5" s="30"/>
      <c r="ART5" s="30"/>
      <c r="ARU5" s="30"/>
      <c r="ARV5" s="30"/>
      <c r="ARW5" s="30"/>
      <c r="ARX5" s="30"/>
      <c r="ARY5" s="30"/>
      <c r="ARZ5" s="30"/>
      <c r="ASA5" s="30"/>
      <c r="ASB5" s="30"/>
      <c r="ASC5" s="30"/>
      <c r="ASD5" s="30"/>
      <c r="ASE5" s="30"/>
      <c r="ASF5" s="30"/>
      <c r="ASG5" s="30"/>
      <c r="ASH5" s="30"/>
      <c r="ASI5" s="30"/>
      <c r="ASJ5" s="30"/>
      <c r="ASK5" s="30"/>
      <c r="ASL5" s="30"/>
      <c r="ASM5" s="30"/>
      <c r="ASN5" s="30"/>
      <c r="ASO5" s="30"/>
      <c r="ASP5" s="30"/>
      <c r="ASQ5" s="30"/>
      <c r="ASR5" s="30"/>
      <c r="ASS5" s="30"/>
      <c r="AST5" s="30"/>
      <c r="ASU5" s="30"/>
      <c r="ASV5" s="30"/>
      <c r="ASW5" s="30"/>
      <c r="ASX5" s="30"/>
      <c r="ASY5" s="30"/>
      <c r="ASZ5" s="30"/>
      <c r="ATA5" s="30"/>
      <c r="ATB5" s="30"/>
      <c r="ATC5" s="30"/>
      <c r="ATD5" s="30"/>
      <c r="ATE5" s="30"/>
      <c r="ATF5" s="30"/>
      <c r="ATG5" s="30"/>
      <c r="ATH5" s="30"/>
      <c r="ATI5" s="30"/>
      <c r="ATJ5" s="30"/>
      <c r="ATK5" s="30"/>
      <c r="ATL5" s="30"/>
      <c r="ATM5" s="30"/>
      <c r="ATN5" s="30"/>
      <c r="ATO5" s="30"/>
      <c r="ATP5" s="30"/>
      <c r="ATQ5" s="30"/>
      <c r="ATR5" s="30"/>
      <c r="ATS5" s="30"/>
      <c r="ATT5" s="30"/>
      <c r="ATU5" s="30"/>
      <c r="ATV5" s="30"/>
      <c r="ATW5" s="30"/>
      <c r="ATX5" s="30"/>
      <c r="ATY5" s="30"/>
      <c r="ATZ5" s="30"/>
      <c r="AUA5" s="30"/>
      <c r="AUB5" s="30"/>
      <c r="AUC5" s="30"/>
      <c r="AUD5" s="30"/>
      <c r="AUE5" s="30"/>
      <c r="AUF5" s="30"/>
      <c r="AUG5" s="30"/>
      <c r="AUH5" s="30"/>
      <c r="AUI5" s="30"/>
      <c r="AUJ5" s="30"/>
      <c r="AUK5" s="30"/>
      <c r="AUL5" s="30"/>
      <c r="AUM5" s="30"/>
      <c r="AUN5" s="30"/>
      <c r="AUO5" s="30"/>
      <c r="AUP5" s="30"/>
      <c r="AUQ5" s="30"/>
      <c r="AUR5" s="30"/>
      <c r="AUS5" s="30"/>
      <c r="AUT5" s="30"/>
      <c r="AUU5" s="30"/>
      <c r="AUV5" s="30"/>
      <c r="AUW5" s="30"/>
      <c r="AUX5" s="30"/>
      <c r="AUY5" s="30"/>
      <c r="AUZ5" s="30"/>
      <c r="AVA5" s="30"/>
      <c r="AVB5" s="30"/>
      <c r="AVC5" s="30"/>
      <c r="AVD5" s="30"/>
      <c r="AVE5" s="30"/>
      <c r="AVF5" s="30"/>
      <c r="AVG5" s="30"/>
      <c r="AVH5" s="30"/>
      <c r="AVI5" s="30"/>
      <c r="AVJ5" s="30"/>
      <c r="AVK5" s="30"/>
      <c r="AVL5" s="30"/>
      <c r="AVM5" s="30"/>
      <c r="AVN5" s="30"/>
      <c r="AVO5" s="30"/>
      <c r="AVP5" s="30"/>
      <c r="AVQ5" s="30"/>
      <c r="AVR5" s="30"/>
      <c r="AVS5" s="30"/>
      <c r="AVT5" s="30"/>
      <c r="AVU5" s="30"/>
      <c r="AVV5" s="30"/>
      <c r="AVW5" s="30"/>
      <c r="AVX5" s="30"/>
      <c r="AVY5" s="30"/>
      <c r="AVZ5" s="30"/>
      <c r="AWA5" s="30"/>
      <c r="AWB5" s="30"/>
      <c r="AWC5" s="30"/>
      <c r="AWD5" s="30"/>
      <c r="AWE5" s="30"/>
      <c r="AWF5" s="30"/>
      <c r="AWG5" s="30"/>
      <c r="AWH5" s="30"/>
      <c r="AWI5" s="30"/>
      <c r="AWJ5" s="30"/>
      <c r="AWK5" s="30"/>
      <c r="AWL5" s="30"/>
      <c r="AWM5" s="30"/>
      <c r="AWN5" s="30"/>
      <c r="AWO5" s="30"/>
      <c r="AWP5" s="30"/>
      <c r="AWQ5" s="30"/>
      <c r="AWR5" s="30"/>
      <c r="AWS5" s="30"/>
      <c r="AWT5" s="30"/>
      <c r="AWU5" s="30"/>
      <c r="AWV5" s="30"/>
      <c r="AWW5" s="30"/>
      <c r="AWX5" s="30"/>
      <c r="AWY5" s="30"/>
      <c r="AWZ5" s="30"/>
      <c r="AXA5" s="30"/>
      <c r="AXB5" s="30"/>
      <c r="AXC5" s="30"/>
      <c r="AXD5" s="30"/>
      <c r="AXE5" s="30"/>
      <c r="AXF5" s="30"/>
      <c r="AXG5" s="30"/>
      <c r="AXH5" s="30"/>
      <c r="AXI5" s="30"/>
      <c r="AXJ5" s="30"/>
      <c r="AXK5" s="30"/>
      <c r="AXL5" s="30"/>
      <c r="AXM5" s="30"/>
      <c r="AXN5" s="30"/>
      <c r="AXO5" s="30"/>
      <c r="AXP5" s="30"/>
      <c r="AXQ5" s="30"/>
      <c r="AXR5" s="30"/>
      <c r="AXS5" s="30"/>
      <c r="AXT5" s="30"/>
      <c r="AXU5" s="30"/>
      <c r="AXV5" s="30"/>
      <c r="AXW5" s="30"/>
      <c r="AXX5" s="30"/>
      <c r="AXY5" s="30"/>
      <c r="AXZ5" s="30"/>
      <c r="AYA5" s="30"/>
      <c r="AYB5" s="30"/>
      <c r="AYC5" s="30"/>
      <c r="AYD5" s="30"/>
      <c r="AYE5" s="30"/>
      <c r="AYF5" s="30"/>
      <c r="AYG5" s="30"/>
      <c r="AYH5" s="30"/>
      <c r="AYI5" s="30"/>
      <c r="AYJ5" s="30"/>
      <c r="AYK5" s="30"/>
      <c r="AYL5" s="30"/>
      <c r="AYM5" s="30"/>
      <c r="AYN5" s="30"/>
      <c r="AYO5" s="30"/>
      <c r="AYP5" s="30"/>
      <c r="AYQ5" s="30"/>
      <c r="AYR5" s="30"/>
      <c r="AYS5" s="30"/>
      <c r="AYT5" s="30"/>
      <c r="AYU5" s="30"/>
      <c r="AYV5" s="30"/>
      <c r="AYW5" s="30"/>
      <c r="AYX5" s="30"/>
      <c r="AYY5" s="30"/>
      <c r="AYZ5" s="30"/>
      <c r="AZA5" s="30"/>
      <c r="AZB5" s="30"/>
      <c r="AZC5" s="30"/>
      <c r="AZD5" s="30"/>
      <c r="AZE5" s="30"/>
      <c r="AZF5" s="30"/>
      <c r="AZG5" s="30"/>
      <c r="AZH5" s="30"/>
      <c r="AZI5" s="30"/>
      <c r="AZJ5" s="30"/>
      <c r="AZK5" s="30"/>
      <c r="AZL5" s="30"/>
      <c r="AZM5" s="30"/>
      <c r="AZN5" s="30"/>
      <c r="AZO5" s="30"/>
      <c r="AZP5" s="30"/>
      <c r="AZQ5" s="30"/>
      <c r="AZR5" s="30"/>
      <c r="AZS5" s="30"/>
      <c r="AZT5" s="30"/>
      <c r="AZU5" s="30"/>
      <c r="AZV5" s="30"/>
      <c r="AZW5" s="30"/>
      <c r="AZX5" s="30"/>
      <c r="AZY5" s="30"/>
      <c r="AZZ5" s="30"/>
      <c r="BAA5" s="30"/>
      <c r="BAB5" s="30"/>
      <c r="BAC5" s="30"/>
      <c r="BAD5" s="30"/>
      <c r="BAE5" s="30"/>
      <c r="BAF5" s="30"/>
      <c r="BAG5" s="30"/>
      <c r="BAH5" s="30"/>
      <c r="BAI5" s="30"/>
      <c r="BAJ5" s="30"/>
      <c r="BAK5" s="30"/>
      <c r="BAL5" s="30"/>
      <c r="BAM5" s="30"/>
      <c r="BAN5" s="30"/>
      <c r="BAO5" s="30"/>
      <c r="BAP5" s="30"/>
      <c r="BAQ5" s="30"/>
      <c r="BAR5" s="30"/>
      <c r="BAS5" s="30"/>
      <c r="BAT5" s="30"/>
      <c r="BAU5" s="30"/>
      <c r="BAV5" s="30"/>
      <c r="BAW5" s="30"/>
      <c r="BAX5" s="30"/>
      <c r="BAY5" s="30"/>
      <c r="BAZ5" s="30"/>
      <c r="BBA5" s="30"/>
      <c r="BBB5" s="30"/>
      <c r="BBC5" s="30"/>
      <c r="BBD5" s="30"/>
      <c r="BBE5" s="30"/>
      <c r="BBF5" s="30"/>
      <c r="BBG5" s="30"/>
      <c r="BBH5" s="30"/>
      <c r="BBI5" s="30"/>
      <c r="BBJ5" s="30"/>
      <c r="BBK5" s="30"/>
      <c r="BBL5" s="30"/>
      <c r="BBM5" s="30"/>
      <c r="BBN5" s="30"/>
      <c r="BBO5" s="30"/>
      <c r="BBP5" s="30"/>
      <c r="BBQ5" s="30"/>
      <c r="BBR5" s="30"/>
      <c r="BBS5" s="30"/>
      <c r="BBT5" s="30"/>
      <c r="BBU5" s="30"/>
      <c r="BBV5" s="30"/>
      <c r="BBW5" s="30"/>
      <c r="BBX5" s="30"/>
      <c r="BBY5" s="30"/>
      <c r="BBZ5" s="30"/>
      <c r="BCA5" s="30"/>
      <c r="BCB5" s="30"/>
      <c r="BCC5" s="30"/>
      <c r="BCD5" s="30"/>
      <c r="BCE5" s="30"/>
      <c r="BCF5" s="30"/>
      <c r="BCG5" s="30"/>
      <c r="BCH5" s="30"/>
      <c r="BCI5" s="30"/>
      <c r="BCJ5" s="30"/>
      <c r="BCK5" s="30"/>
      <c r="BCL5" s="30"/>
      <c r="BCM5" s="30"/>
      <c r="BCN5" s="30"/>
      <c r="BCO5" s="30"/>
      <c r="BCP5" s="30"/>
      <c r="BCQ5" s="30"/>
      <c r="BCR5" s="30"/>
      <c r="BCS5" s="30"/>
      <c r="BCT5" s="30"/>
      <c r="BCU5" s="30"/>
      <c r="BCV5" s="30"/>
      <c r="BCW5" s="30"/>
      <c r="BCX5" s="30"/>
      <c r="BCY5" s="30"/>
      <c r="BCZ5" s="30"/>
      <c r="BDA5" s="30"/>
      <c r="BDB5" s="30"/>
      <c r="BDC5" s="30"/>
      <c r="BDD5" s="30"/>
      <c r="BDE5" s="30"/>
      <c r="BDF5" s="30"/>
      <c r="BDG5" s="30"/>
      <c r="BDH5" s="30"/>
      <c r="BDI5" s="30"/>
      <c r="BDJ5" s="30"/>
      <c r="BDK5" s="30"/>
      <c r="BDL5" s="30"/>
      <c r="BDM5" s="30"/>
      <c r="BDN5" s="30"/>
      <c r="BDO5" s="30"/>
      <c r="BDP5" s="30"/>
      <c r="BDQ5" s="30"/>
      <c r="BDR5" s="30"/>
      <c r="BDS5" s="30"/>
      <c r="BDT5" s="30"/>
      <c r="BDU5" s="30"/>
      <c r="BDV5" s="30"/>
      <c r="BDW5" s="30"/>
      <c r="BDX5" s="30"/>
      <c r="BDY5" s="30"/>
      <c r="BDZ5" s="30"/>
      <c r="BEA5" s="30"/>
      <c r="BEB5" s="30"/>
      <c r="BEC5" s="30"/>
      <c r="BED5" s="30"/>
      <c r="BEE5" s="30"/>
      <c r="BEF5" s="30"/>
      <c r="BEG5" s="30"/>
      <c r="BEH5" s="30"/>
      <c r="BEI5" s="30"/>
      <c r="BEJ5" s="30"/>
      <c r="BEK5" s="30"/>
      <c r="BEL5" s="30"/>
      <c r="BEM5" s="30"/>
      <c r="BEN5" s="30"/>
      <c r="BEO5" s="30"/>
      <c r="BEP5" s="30"/>
      <c r="BEQ5" s="30"/>
      <c r="BER5" s="30"/>
      <c r="BES5" s="30"/>
      <c r="BET5" s="30"/>
      <c r="BEU5" s="30"/>
      <c r="BEV5" s="30"/>
      <c r="BEW5" s="30"/>
      <c r="BEX5" s="30"/>
      <c r="BEY5" s="30"/>
      <c r="BEZ5" s="30"/>
      <c r="BFA5" s="30"/>
      <c r="BFB5" s="30"/>
      <c r="BFC5" s="30"/>
      <c r="BFD5" s="30"/>
      <c r="BFE5" s="30"/>
      <c r="BFF5" s="30"/>
      <c r="BFG5" s="30"/>
      <c r="BFH5" s="30"/>
      <c r="BFI5" s="30"/>
      <c r="BFJ5" s="30"/>
      <c r="BFK5" s="30"/>
      <c r="BFL5" s="30"/>
      <c r="BFM5" s="30"/>
      <c r="BFN5" s="30"/>
      <c r="BFO5" s="30"/>
      <c r="BFP5" s="30"/>
      <c r="BFQ5" s="30"/>
      <c r="BFR5" s="30"/>
      <c r="BFS5" s="30"/>
      <c r="BFT5" s="30"/>
      <c r="BFU5" s="30"/>
      <c r="BFV5" s="30"/>
      <c r="BFW5" s="30"/>
      <c r="BFX5" s="30"/>
      <c r="BFY5" s="30"/>
      <c r="BFZ5" s="30"/>
      <c r="BGA5" s="30"/>
      <c r="BGB5" s="30"/>
      <c r="BGC5" s="30"/>
      <c r="BGD5" s="30"/>
      <c r="BGE5" s="30"/>
      <c r="BGF5" s="30"/>
      <c r="BGG5" s="30"/>
      <c r="BGH5" s="30"/>
      <c r="BGI5" s="30"/>
      <c r="BGJ5" s="30"/>
      <c r="BGK5" s="30"/>
      <c r="BGL5" s="30"/>
      <c r="BGM5" s="30"/>
      <c r="BGN5" s="30"/>
      <c r="BGO5" s="30"/>
      <c r="BGP5" s="30"/>
      <c r="BGQ5" s="30"/>
      <c r="BGR5" s="30"/>
      <c r="BGS5" s="30"/>
      <c r="BGT5" s="30"/>
      <c r="BGU5" s="30"/>
      <c r="BGV5" s="30"/>
      <c r="BGW5" s="30"/>
      <c r="BGX5" s="30"/>
      <c r="BGY5" s="30"/>
      <c r="BGZ5" s="30"/>
      <c r="BHA5" s="30"/>
      <c r="BHB5" s="30"/>
      <c r="BHC5" s="30"/>
      <c r="BHD5" s="30"/>
      <c r="BHE5" s="30"/>
      <c r="BHF5" s="30"/>
      <c r="BHG5" s="30"/>
      <c r="BHH5" s="30"/>
      <c r="BHI5" s="30"/>
      <c r="BHJ5" s="30"/>
      <c r="BHK5" s="30"/>
      <c r="BHL5" s="30"/>
      <c r="BHM5" s="30"/>
      <c r="BHN5" s="30"/>
      <c r="BHO5" s="30"/>
      <c r="BHP5" s="30"/>
      <c r="BHQ5" s="30"/>
      <c r="BHR5" s="30"/>
      <c r="BHS5" s="30"/>
      <c r="BHT5" s="30"/>
      <c r="BHU5" s="30"/>
      <c r="BHV5" s="30"/>
      <c r="BHW5" s="30"/>
      <c r="BHX5" s="30"/>
      <c r="BHY5" s="30"/>
      <c r="BHZ5" s="30"/>
      <c r="BIA5" s="30"/>
      <c r="BIB5" s="30"/>
      <c r="BIC5" s="30"/>
      <c r="BID5" s="30"/>
      <c r="BIE5" s="30"/>
      <c r="BIF5" s="30"/>
      <c r="BIG5" s="30"/>
      <c r="BIH5" s="30"/>
      <c r="BII5" s="30"/>
      <c r="BIJ5" s="30"/>
      <c r="BIK5" s="30"/>
      <c r="BIL5" s="30"/>
      <c r="BIM5" s="30"/>
      <c r="BIN5" s="30"/>
      <c r="BIO5" s="30"/>
      <c r="BIP5" s="30"/>
      <c r="BIQ5" s="30"/>
      <c r="BIR5" s="30"/>
      <c r="BIS5" s="30"/>
      <c r="BIT5" s="30"/>
      <c r="BIU5" s="30"/>
      <c r="BIV5" s="30"/>
      <c r="BIW5" s="30"/>
      <c r="BIX5" s="30"/>
      <c r="BIY5" s="30"/>
      <c r="BIZ5" s="30"/>
      <c r="BJA5" s="30"/>
      <c r="BJB5" s="30"/>
      <c r="BJC5" s="30"/>
      <c r="BJD5" s="30"/>
      <c r="BJE5" s="30"/>
      <c r="BJF5" s="30"/>
      <c r="BJG5" s="30"/>
      <c r="BJH5" s="30"/>
      <c r="BJI5" s="30"/>
      <c r="BJJ5" s="30"/>
      <c r="BJK5" s="30"/>
      <c r="BJL5" s="30"/>
      <c r="BJM5" s="30"/>
      <c r="BJN5" s="30"/>
      <c r="BJO5" s="30"/>
      <c r="BJP5" s="30"/>
      <c r="BJQ5" s="30"/>
      <c r="BJR5" s="30"/>
      <c r="BJS5" s="30"/>
      <c r="BJT5" s="30"/>
      <c r="BJU5" s="30"/>
      <c r="BJV5" s="30"/>
      <c r="BJW5" s="30"/>
      <c r="BJX5" s="30"/>
      <c r="BJY5" s="30"/>
      <c r="BJZ5" s="30"/>
      <c r="BKA5" s="30"/>
      <c r="BKB5" s="30"/>
      <c r="BKC5" s="30"/>
      <c r="BKD5" s="30"/>
      <c r="BKE5" s="30"/>
      <c r="BKF5" s="30"/>
      <c r="BKG5" s="30"/>
      <c r="BKH5" s="30"/>
      <c r="BKI5" s="30"/>
      <c r="BKJ5" s="30"/>
      <c r="BKK5" s="30"/>
      <c r="BKL5" s="30"/>
      <c r="BKM5" s="30"/>
      <c r="BKN5" s="30"/>
      <c r="BKO5" s="30"/>
      <c r="BKP5" s="30"/>
      <c r="BKQ5" s="30"/>
      <c r="BKR5" s="30"/>
      <c r="BKS5" s="30"/>
      <c r="BKT5" s="30"/>
      <c r="BKU5" s="30"/>
      <c r="BKV5" s="30"/>
      <c r="BKW5" s="30"/>
      <c r="BKX5" s="30"/>
      <c r="BKY5" s="30"/>
      <c r="BKZ5" s="30"/>
      <c r="BLA5" s="30"/>
      <c r="BLB5" s="30"/>
      <c r="BLC5" s="30"/>
      <c r="BLD5" s="30"/>
      <c r="BLE5" s="30"/>
      <c r="BLF5" s="30"/>
      <c r="BLG5" s="30"/>
      <c r="BLH5" s="30"/>
      <c r="BLI5" s="30"/>
      <c r="BLJ5" s="30"/>
      <c r="BLK5" s="30"/>
      <c r="BLL5" s="30"/>
      <c r="BLM5" s="30"/>
      <c r="BLN5" s="30"/>
      <c r="BLO5" s="30"/>
      <c r="BLP5" s="30"/>
      <c r="BLQ5" s="30"/>
      <c r="BLR5" s="30"/>
      <c r="BLS5" s="30"/>
      <c r="BLT5" s="30"/>
      <c r="BLU5" s="30"/>
      <c r="BLV5" s="30"/>
      <c r="BLW5" s="30"/>
      <c r="BLX5" s="30"/>
      <c r="BLY5" s="30"/>
      <c r="BLZ5" s="30"/>
      <c r="BMA5" s="30"/>
      <c r="BMB5" s="30"/>
      <c r="BMC5" s="30"/>
      <c r="BMD5" s="30"/>
      <c r="BME5" s="30"/>
      <c r="BMF5" s="30"/>
      <c r="BMG5" s="30"/>
      <c r="BMH5" s="30"/>
      <c r="BMI5" s="30"/>
      <c r="BMJ5" s="30"/>
      <c r="BMK5" s="30"/>
      <c r="BML5" s="30"/>
      <c r="BMM5" s="30"/>
      <c r="BMN5" s="30"/>
      <c r="BMO5" s="30"/>
      <c r="BMP5" s="30"/>
      <c r="BMQ5" s="30"/>
      <c r="BMR5" s="30"/>
      <c r="BMS5" s="30"/>
      <c r="BMT5" s="30"/>
      <c r="BMU5" s="30"/>
      <c r="BMV5" s="30"/>
      <c r="BMW5" s="30"/>
      <c r="BMX5" s="30"/>
      <c r="BMY5" s="30"/>
      <c r="BMZ5" s="30"/>
      <c r="BNA5" s="30"/>
      <c r="BNB5" s="30"/>
      <c r="BNC5" s="30"/>
      <c r="BND5" s="30"/>
      <c r="BNE5" s="30"/>
      <c r="BNF5" s="30"/>
      <c r="BNG5" s="30"/>
      <c r="BNH5" s="30"/>
      <c r="BNI5" s="30"/>
      <c r="BNJ5" s="30"/>
      <c r="BNK5" s="30"/>
      <c r="BNL5" s="30"/>
      <c r="BNM5" s="30"/>
      <c r="BNN5" s="30"/>
      <c r="BNO5" s="30"/>
      <c r="BNP5" s="30"/>
      <c r="BNQ5" s="30"/>
      <c r="BNR5" s="30"/>
      <c r="BNS5" s="30"/>
      <c r="BNT5" s="30"/>
      <c r="BNU5" s="30"/>
      <c r="BNV5" s="30"/>
      <c r="BNW5" s="30"/>
      <c r="BNX5" s="30"/>
      <c r="BNY5" s="30"/>
      <c r="BNZ5" s="30"/>
      <c r="BOA5" s="30"/>
      <c r="BOB5" s="30"/>
      <c r="BOC5" s="30"/>
      <c r="BOD5" s="30"/>
      <c r="BOE5" s="30"/>
      <c r="BOF5" s="30"/>
      <c r="BOG5" s="30"/>
      <c r="BOH5" s="30"/>
      <c r="BOI5" s="30"/>
      <c r="BOJ5" s="30"/>
      <c r="BOK5" s="30"/>
      <c r="BOL5" s="30"/>
      <c r="BOM5" s="30"/>
      <c r="BON5" s="30"/>
      <c r="BOO5" s="30"/>
      <c r="BOP5" s="30"/>
      <c r="BOQ5" s="30"/>
      <c r="BOR5" s="30"/>
      <c r="BOS5" s="30"/>
      <c r="BOT5" s="30"/>
      <c r="BOU5" s="30"/>
      <c r="BOV5" s="30"/>
      <c r="BOW5" s="30"/>
      <c r="BOX5" s="30"/>
      <c r="BOY5" s="30"/>
      <c r="BOZ5" s="30"/>
      <c r="BPA5" s="30"/>
      <c r="BPB5" s="30"/>
      <c r="BPC5" s="30"/>
      <c r="BPD5" s="30"/>
      <c r="BPE5" s="30"/>
      <c r="BPF5" s="30"/>
      <c r="BPG5" s="30"/>
      <c r="BPH5" s="30"/>
      <c r="BPI5" s="30"/>
      <c r="BPJ5" s="30"/>
      <c r="BPK5" s="30"/>
      <c r="BPL5" s="30"/>
      <c r="BPM5" s="30"/>
      <c r="BPN5" s="30"/>
      <c r="BPO5" s="30"/>
      <c r="BPP5" s="30"/>
      <c r="BPQ5" s="30"/>
      <c r="BPR5" s="30"/>
      <c r="BPS5" s="30"/>
      <c r="BPT5" s="30"/>
      <c r="BPU5" s="30"/>
      <c r="BPV5" s="30"/>
      <c r="BPW5" s="30"/>
      <c r="BPX5" s="30"/>
      <c r="BPY5" s="30"/>
      <c r="BPZ5" s="30"/>
      <c r="BQA5" s="30"/>
      <c r="BQB5" s="30"/>
      <c r="BQC5" s="30"/>
      <c r="BQD5" s="30"/>
      <c r="BQE5" s="30"/>
      <c r="BQF5" s="30"/>
      <c r="BQG5" s="30"/>
      <c r="BQH5" s="30"/>
      <c r="BQI5" s="30"/>
      <c r="BQJ5" s="30"/>
      <c r="BQK5" s="30"/>
      <c r="BQL5" s="30"/>
      <c r="BQM5" s="30"/>
      <c r="BQN5" s="30"/>
      <c r="BQO5" s="30"/>
      <c r="BQP5" s="30"/>
      <c r="BQQ5" s="30"/>
      <c r="BQR5" s="30"/>
      <c r="BQS5" s="30"/>
      <c r="BQT5" s="30"/>
      <c r="BQU5" s="30"/>
      <c r="BQV5" s="30"/>
      <c r="BQW5" s="30"/>
      <c r="BQX5" s="30"/>
      <c r="BQY5" s="30"/>
      <c r="BQZ5" s="30"/>
      <c r="BRA5" s="30"/>
      <c r="BRB5" s="30"/>
      <c r="BRC5" s="30"/>
      <c r="BRD5" s="30"/>
      <c r="BRE5" s="30"/>
      <c r="BRF5" s="30"/>
      <c r="BRG5" s="30"/>
      <c r="BRH5" s="30"/>
      <c r="BRI5" s="30"/>
      <c r="BRJ5" s="30"/>
      <c r="BRK5" s="30"/>
      <c r="BRL5" s="30"/>
      <c r="BRM5" s="30"/>
      <c r="BRN5" s="30"/>
      <c r="BRO5" s="30"/>
      <c r="BRP5" s="30"/>
      <c r="BRQ5" s="30"/>
      <c r="BRR5" s="30"/>
      <c r="BRS5" s="30"/>
      <c r="BRT5" s="30"/>
      <c r="BRU5" s="30"/>
      <c r="BRV5" s="30"/>
      <c r="BRW5" s="30"/>
      <c r="BRX5" s="30"/>
      <c r="BRY5" s="30"/>
      <c r="BRZ5" s="30"/>
      <c r="BSA5" s="30"/>
      <c r="BSB5" s="30"/>
      <c r="BSC5" s="30"/>
      <c r="BSD5" s="30"/>
      <c r="BSE5" s="30"/>
      <c r="BSF5" s="30"/>
      <c r="BSG5" s="30"/>
      <c r="BSH5" s="30"/>
      <c r="BSI5" s="30"/>
      <c r="BSJ5" s="30"/>
      <c r="BSK5" s="30"/>
      <c r="BSL5" s="30"/>
      <c r="BSM5" s="30"/>
      <c r="BSN5" s="30"/>
      <c r="BSO5" s="30"/>
      <c r="BSP5" s="30"/>
      <c r="BSQ5" s="30"/>
      <c r="BSR5" s="30"/>
      <c r="BSS5" s="30"/>
      <c r="BST5" s="30"/>
      <c r="BSU5" s="30"/>
      <c r="BSV5" s="30"/>
      <c r="BSW5" s="30"/>
      <c r="BSX5" s="30"/>
      <c r="BSY5" s="30"/>
      <c r="BSZ5" s="30"/>
      <c r="BTA5" s="30"/>
      <c r="BTB5" s="30"/>
      <c r="BTC5" s="30"/>
      <c r="BTD5" s="30"/>
      <c r="BTE5" s="30"/>
      <c r="BTF5" s="30"/>
      <c r="BTG5" s="30"/>
      <c r="BTH5" s="30"/>
      <c r="BTI5" s="30"/>
      <c r="BTJ5" s="30"/>
      <c r="BTK5" s="30"/>
      <c r="BTL5" s="30"/>
      <c r="BTM5" s="30"/>
      <c r="BTN5" s="30"/>
      <c r="BTO5" s="30"/>
      <c r="BTP5" s="30"/>
      <c r="BTQ5" s="30"/>
      <c r="BTR5" s="30"/>
      <c r="BTS5" s="30"/>
      <c r="BTT5" s="30"/>
      <c r="BTU5" s="30"/>
      <c r="BTV5" s="30"/>
      <c r="BTW5" s="30"/>
      <c r="BTX5" s="30"/>
      <c r="BTY5" s="30"/>
      <c r="BTZ5" s="30"/>
      <c r="BUA5" s="30"/>
      <c r="BUB5" s="30"/>
      <c r="BUC5" s="30"/>
      <c r="BUD5" s="30"/>
      <c r="BUE5" s="30"/>
      <c r="BUF5" s="30"/>
      <c r="BUG5" s="30"/>
      <c r="BUH5" s="30"/>
      <c r="BUI5" s="30"/>
      <c r="BUJ5" s="30"/>
      <c r="BUK5" s="30"/>
      <c r="BUL5" s="30"/>
      <c r="BUM5" s="30"/>
      <c r="BUN5" s="30"/>
      <c r="BUO5" s="30"/>
      <c r="BUP5" s="30"/>
      <c r="BUQ5" s="30"/>
      <c r="BUR5" s="30"/>
      <c r="BUS5" s="30"/>
      <c r="BUT5" s="30"/>
      <c r="BUU5" s="30"/>
      <c r="BUV5" s="30"/>
      <c r="BUW5" s="30"/>
      <c r="BUX5" s="30"/>
      <c r="BUY5" s="30"/>
      <c r="BUZ5" s="30"/>
      <c r="BVA5" s="30"/>
      <c r="BVB5" s="30"/>
      <c r="BVC5" s="30"/>
      <c r="BVD5" s="30"/>
      <c r="BVE5" s="30"/>
      <c r="BVF5" s="30"/>
      <c r="BVG5" s="30"/>
      <c r="BVH5" s="30"/>
      <c r="BVI5" s="30"/>
      <c r="BVJ5" s="30"/>
      <c r="BVK5" s="30"/>
      <c r="BVL5" s="30"/>
      <c r="BVM5" s="30"/>
      <c r="BVN5" s="30"/>
      <c r="BVO5" s="30"/>
      <c r="BVP5" s="30"/>
      <c r="BVQ5" s="30"/>
      <c r="BVR5" s="30"/>
      <c r="BVS5" s="30"/>
      <c r="BVT5" s="30"/>
      <c r="BVU5" s="30"/>
      <c r="BVV5" s="30"/>
      <c r="BVW5" s="30"/>
      <c r="BVX5" s="30"/>
      <c r="BVY5" s="30"/>
      <c r="BVZ5" s="30"/>
      <c r="BWA5" s="30"/>
      <c r="BWB5" s="30"/>
      <c r="BWC5" s="30"/>
      <c r="BWD5" s="30"/>
      <c r="BWE5" s="30"/>
      <c r="BWF5" s="30"/>
      <c r="BWG5" s="30"/>
      <c r="BWH5" s="30"/>
      <c r="BWI5" s="30"/>
      <c r="BWJ5" s="30"/>
      <c r="BWK5" s="30"/>
      <c r="BWL5" s="30"/>
      <c r="BWM5" s="30"/>
      <c r="BWN5" s="30"/>
      <c r="BWO5" s="30"/>
      <c r="BWP5" s="30"/>
      <c r="BWQ5" s="30"/>
      <c r="BWR5" s="30"/>
      <c r="BWS5" s="30"/>
      <c r="BWT5" s="30"/>
      <c r="BWU5" s="30"/>
      <c r="BWV5" s="30"/>
      <c r="BWW5" s="30"/>
      <c r="BWX5" s="30"/>
      <c r="BWY5" s="30"/>
      <c r="BWZ5" s="30"/>
      <c r="BXA5" s="30"/>
      <c r="BXB5" s="30"/>
      <c r="BXC5" s="30"/>
      <c r="BXD5" s="30"/>
      <c r="BXE5" s="30"/>
      <c r="BXF5" s="30"/>
      <c r="BXG5" s="30"/>
      <c r="BXH5" s="30"/>
      <c r="BXI5" s="30"/>
      <c r="BXJ5" s="30"/>
      <c r="BXK5" s="30"/>
      <c r="BXL5" s="30"/>
      <c r="BXM5" s="30"/>
      <c r="BXN5" s="30"/>
      <c r="BXO5" s="30"/>
      <c r="BXP5" s="30"/>
      <c r="BXQ5" s="30"/>
      <c r="BXR5" s="30"/>
      <c r="BXS5" s="30"/>
      <c r="BXT5" s="30"/>
      <c r="BXU5" s="30"/>
      <c r="BXV5" s="30"/>
      <c r="BXW5" s="30"/>
      <c r="BXX5" s="30"/>
      <c r="BXY5" s="30"/>
      <c r="BXZ5" s="30"/>
      <c r="BYA5" s="30"/>
      <c r="BYB5" s="30"/>
      <c r="BYC5" s="30"/>
      <c r="BYD5" s="30"/>
      <c r="BYE5" s="30"/>
      <c r="BYF5" s="30"/>
      <c r="BYG5" s="30"/>
      <c r="BYH5" s="30"/>
      <c r="BYI5" s="30"/>
      <c r="BYJ5" s="30"/>
      <c r="BYK5" s="30"/>
      <c r="BYL5" s="30"/>
      <c r="BYM5" s="30"/>
      <c r="BYN5" s="30"/>
      <c r="BYO5" s="30"/>
      <c r="BYP5" s="30"/>
      <c r="BYQ5" s="30"/>
      <c r="BYR5" s="30"/>
      <c r="BYS5" s="30"/>
      <c r="BYT5" s="30"/>
      <c r="BYU5" s="30"/>
      <c r="BYV5" s="30"/>
      <c r="BYW5" s="30"/>
      <c r="BYX5" s="30"/>
      <c r="BYY5" s="30"/>
      <c r="BYZ5" s="30"/>
      <c r="BZA5" s="30"/>
      <c r="BZB5" s="30"/>
      <c r="BZC5" s="30"/>
      <c r="BZD5" s="30"/>
      <c r="BZE5" s="30"/>
      <c r="BZF5" s="30"/>
      <c r="BZG5" s="30"/>
      <c r="BZH5" s="30"/>
      <c r="BZI5" s="30"/>
      <c r="BZJ5" s="30"/>
      <c r="BZK5" s="30"/>
      <c r="BZL5" s="30"/>
      <c r="BZM5" s="30"/>
      <c r="BZN5" s="30"/>
      <c r="BZO5" s="30"/>
      <c r="BZP5" s="30"/>
      <c r="BZQ5" s="30"/>
      <c r="BZR5" s="30"/>
      <c r="BZS5" s="30"/>
      <c r="BZT5" s="30"/>
      <c r="BZU5" s="30"/>
      <c r="BZV5" s="30"/>
      <c r="BZW5" s="30"/>
      <c r="BZX5" s="30"/>
      <c r="BZY5" s="30"/>
      <c r="BZZ5" s="30"/>
      <c r="CAA5" s="30"/>
      <c r="CAB5" s="30"/>
      <c r="CAC5" s="30"/>
      <c r="CAD5" s="30"/>
      <c r="CAE5" s="30"/>
      <c r="CAF5" s="30"/>
      <c r="CAG5" s="30"/>
      <c r="CAH5" s="30"/>
      <c r="CAI5" s="30"/>
      <c r="CAJ5" s="30"/>
      <c r="CAK5" s="30"/>
      <c r="CAL5" s="30"/>
      <c r="CAM5" s="30"/>
      <c r="CAN5" s="30"/>
      <c r="CAO5" s="30"/>
      <c r="CAP5" s="30"/>
      <c r="CAQ5" s="30"/>
      <c r="CAR5" s="30"/>
      <c r="CAS5" s="30"/>
      <c r="CAT5" s="30"/>
      <c r="CAU5" s="30"/>
      <c r="CAV5" s="30"/>
      <c r="CAW5" s="30"/>
      <c r="CAX5" s="30"/>
      <c r="CAY5" s="30"/>
      <c r="CAZ5" s="30"/>
      <c r="CBA5" s="30"/>
      <c r="CBB5" s="30"/>
      <c r="CBC5" s="30"/>
      <c r="CBD5" s="30"/>
      <c r="CBE5" s="30"/>
      <c r="CBF5" s="30"/>
      <c r="CBG5" s="30"/>
      <c r="CBH5" s="30"/>
      <c r="CBI5" s="30"/>
      <c r="CBJ5" s="30"/>
      <c r="CBK5" s="30"/>
      <c r="CBL5" s="30"/>
      <c r="CBM5" s="30"/>
      <c r="CBN5" s="30"/>
      <c r="CBO5" s="30"/>
      <c r="CBP5" s="30"/>
      <c r="CBQ5" s="30"/>
      <c r="CBR5" s="30"/>
      <c r="CBS5" s="30"/>
      <c r="CBT5" s="30"/>
      <c r="CBU5" s="30"/>
      <c r="CBV5" s="30"/>
      <c r="CBW5" s="30"/>
      <c r="CBX5" s="30"/>
      <c r="CBY5" s="30"/>
      <c r="CBZ5" s="30"/>
      <c r="CCA5" s="30"/>
      <c r="CCB5" s="30"/>
      <c r="CCC5" s="30"/>
      <c r="CCD5" s="30"/>
      <c r="CCE5" s="30"/>
      <c r="CCF5" s="30"/>
      <c r="CCG5" s="30"/>
      <c r="CCH5" s="30"/>
      <c r="CCI5" s="30"/>
      <c r="CCJ5" s="30"/>
      <c r="CCK5" s="30"/>
      <c r="CCL5" s="30"/>
      <c r="CCM5" s="30"/>
      <c r="CCN5" s="30"/>
      <c r="CCO5" s="30"/>
      <c r="CCP5" s="30"/>
      <c r="CCQ5" s="30"/>
      <c r="CCR5" s="30"/>
      <c r="CCS5" s="30"/>
      <c r="CCT5" s="30"/>
      <c r="CCU5" s="30"/>
      <c r="CCV5" s="30"/>
      <c r="CCW5" s="30"/>
      <c r="CCX5" s="30"/>
      <c r="CCY5" s="30"/>
      <c r="CCZ5" s="30"/>
      <c r="CDA5" s="30"/>
      <c r="CDB5" s="30"/>
      <c r="CDC5" s="30"/>
      <c r="CDD5" s="30"/>
      <c r="CDE5" s="30"/>
      <c r="CDF5" s="30"/>
      <c r="CDG5" s="30"/>
      <c r="CDH5" s="30"/>
      <c r="CDI5" s="30"/>
      <c r="CDJ5" s="30"/>
      <c r="CDK5" s="30"/>
      <c r="CDL5" s="30"/>
      <c r="CDM5" s="30"/>
      <c r="CDN5" s="30"/>
      <c r="CDO5" s="30"/>
      <c r="CDP5" s="30"/>
      <c r="CDQ5" s="30"/>
      <c r="CDR5" s="30"/>
      <c r="CDS5" s="30"/>
      <c r="CDT5" s="30"/>
      <c r="CDU5" s="30"/>
      <c r="CDV5" s="30"/>
      <c r="CDW5" s="30"/>
      <c r="CDX5" s="30"/>
      <c r="CDY5" s="30"/>
      <c r="CDZ5" s="30"/>
      <c r="CEA5" s="30"/>
      <c r="CEB5" s="30"/>
      <c r="CEC5" s="30"/>
      <c r="CED5" s="30"/>
      <c r="CEE5" s="30"/>
      <c r="CEF5" s="30"/>
      <c r="CEG5" s="30"/>
      <c r="CEH5" s="30"/>
      <c r="CEI5" s="30"/>
      <c r="CEJ5" s="30"/>
      <c r="CEK5" s="30"/>
      <c r="CEL5" s="30"/>
      <c r="CEM5" s="30"/>
      <c r="CEN5" s="30"/>
      <c r="CEO5" s="30"/>
      <c r="CEP5" s="30"/>
      <c r="CEQ5" s="30"/>
      <c r="CER5" s="30"/>
      <c r="CES5" s="30"/>
      <c r="CET5" s="30"/>
      <c r="CEU5" s="30"/>
      <c r="CEV5" s="30"/>
      <c r="CEW5" s="30"/>
      <c r="CEX5" s="30"/>
      <c r="CEY5" s="30"/>
      <c r="CEZ5" s="30"/>
      <c r="CFA5" s="30"/>
      <c r="CFB5" s="30"/>
      <c r="CFC5" s="30"/>
      <c r="CFD5" s="30"/>
      <c r="CFE5" s="30"/>
      <c r="CFF5" s="30"/>
      <c r="CFG5" s="30"/>
      <c r="CFH5" s="30"/>
      <c r="CFI5" s="30"/>
      <c r="CFJ5" s="30"/>
      <c r="CFK5" s="30"/>
      <c r="CFL5" s="30"/>
      <c r="CFM5" s="30"/>
      <c r="CFN5" s="30"/>
      <c r="CFO5" s="30"/>
      <c r="CFP5" s="30"/>
      <c r="CFQ5" s="30"/>
      <c r="CFR5" s="30"/>
      <c r="CFS5" s="30"/>
      <c r="CFT5" s="30"/>
      <c r="CFU5" s="30"/>
      <c r="CFV5" s="30"/>
      <c r="CFW5" s="30"/>
      <c r="CFX5" s="30"/>
      <c r="CFY5" s="30"/>
      <c r="CFZ5" s="30"/>
      <c r="CGA5" s="30"/>
      <c r="CGB5" s="30"/>
      <c r="CGC5" s="30"/>
      <c r="CGD5" s="30"/>
      <c r="CGE5" s="30"/>
      <c r="CGF5" s="30"/>
      <c r="CGG5" s="30"/>
      <c r="CGH5" s="30"/>
      <c r="CGI5" s="30"/>
      <c r="CGJ5" s="30"/>
      <c r="CGK5" s="30"/>
      <c r="CGL5" s="30"/>
      <c r="CGM5" s="30"/>
      <c r="CGN5" s="30"/>
      <c r="CGO5" s="30"/>
      <c r="CGP5" s="30"/>
      <c r="CGQ5" s="30"/>
      <c r="CGR5" s="30"/>
      <c r="CGS5" s="30"/>
      <c r="CGT5" s="30"/>
      <c r="CGU5" s="30"/>
      <c r="CGV5" s="30"/>
      <c r="CGW5" s="30"/>
      <c r="CGX5" s="30"/>
      <c r="CGY5" s="30"/>
      <c r="CGZ5" s="30"/>
      <c r="CHA5" s="30"/>
      <c r="CHB5" s="30"/>
      <c r="CHC5" s="30"/>
      <c r="CHD5" s="30"/>
      <c r="CHE5" s="30"/>
      <c r="CHF5" s="30"/>
      <c r="CHG5" s="30"/>
      <c r="CHH5" s="30"/>
      <c r="CHI5" s="30"/>
      <c r="CHJ5" s="30"/>
      <c r="CHK5" s="30"/>
      <c r="CHL5" s="30"/>
      <c r="CHM5" s="30"/>
      <c r="CHN5" s="30"/>
      <c r="CHO5" s="30"/>
      <c r="CHP5" s="30"/>
      <c r="CHQ5" s="30"/>
      <c r="CHR5" s="30"/>
      <c r="CHS5" s="30"/>
      <c r="CHT5" s="30"/>
      <c r="CHU5" s="30"/>
      <c r="CHV5" s="30"/>
      <c r="CHW5" s="30"/>
      <c r="CHX5" s="30"/>
      <c r="CHY5" s="30"/>
      <c r="CHZ5" s="30"/>
      <c r="CIA5" s="30"/>
      <c r="CIB5" s="30"/>
      <c r="CIC5" s="30"/>
      <c r="CID5" s="30"/>
      <c r="CIE5" s="30"/>
      <c r="CIF5" s="30"/>
      <c r="CIG5" s="30"/>
      <c r="CIH5" s="30"/>
      <c r="CII5" s="30"/>
      <c r="CIJ5" s="30"/>
    </row>
    <row r="6" spans="1:2272" ht="92.25" customHeight="1" thickBot="1">
      <c r="A6" s="227"/>
      <c r="B6" s="238" t="s">
        <v>123</v>
      </c>
      <c r="C6" s="7" t="s">
        <v>40</v>
      </c>
      <c r="D6" s="5" t="s">
        <v>124</v>
      </c>
      <c r="E6" s="8" t="s">
        <v>170</v>
      </c>
      <c r="F6" s="236" t="s">
        <v>261</v>
      </c>
      <c r="G6" s="20">
        <v>43708</v>
      </c>
      <c r="H6" s="121" t="s">
        <v>392</v>
      </c>
      <c r="I6" s="90">
        <f>AVERAGE(33)</f>
        <v>33</v>
      </c>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c r="IV6" s="30"/>
      <c r="IW6" s="30"/>
      <c r="IX6" s="30"/>
      <c r="IY6" s="30"/>
      <c r="IZ6" s="30"/>
      <c r="JA6" s="30"/>
      <c r="JB6" s="30"/>
      <c r="JC6" s="30"/>
      <c r="JD6" s="30"/>
      <c r="JE6" s="30"/>
      <c r="JF6" s="30"/>
      <c r="JG6" s="30"/>
      <c r="JH6" s="30"/>
      <c r="JI6" s="30"/>
      <c r="JJ6" s="30"/>
      <c r="JK6" s="30"/>
      <c r="JL6" s="30"/>
      <c r="JM6" s="30"/>
      <c r="JN6" s="30"/>
      <c r="JO6" s="30"/>
      <c r="JP6" s="30"/>
      <c r="JQ6" s="30"/>
      <c r="JR6" s="30"/>
      <c r="JS6" s="30"/>
      <c r="JT6" s="30"/>
      <c r="JU6" s="30"/>
      <c r="JV6" s="30"/>
      <c r="JW6" s="30"/>
      <c r="JX6" s="30"/>
      <c r="JY6" s="30"/>
      <c r="JZ6" s="30"/>
      <c r="KA6" s="30"/>
      <c r="KB6" s="30"/>
      <c r="KC6" s="30"/>
      <c r="KD6" s="30"/>
      <c r="KE6" s="30"/>
      <c r="KF6" s="30"/>
      <c r="KG6" s="30"/>
      <c r="KH6" s="30"/>
      <c r="KI6" s="30"/>
      <c r="KJ6" s="30"/>
      <c r="KK6" s="30"/>
      <c r="KL6" s="30"/>
      <c r="KM6" s="30"/>
      <c r="KN6" s="30"/>
      <c r="KO6" s="30"/>
      <c r="KP6" s="30"/>
      <c r="KQ6" s="30"/>
      <c r="KR6" s="30"/>
      <c r="KS6" s="30"/>
      <c r="KT6" s="30"/>
      <c r="KU6" s="30"/>
      <c r="KV6" s="30"/>
      <c r="KW6" s="30"/>
      <c r="KX6" s="30"/>
      <c r="KY6" s="30"/>
      <c r="KZ6" s="30"/>
      <c r="LA6" s="30"/>
      <c r="LB6" s="30"/>
      <c r="LC6" s="30"/>
      <c r="LD6" s="30"/>
      <c r="LE6" s="30"/>
      <c r="LF6" s="30"/>
      <c r="LG6" s="30"/>
      <c r="LH6" s="30"/>
      <c r="LI6" s="30"/>
      <c r="LJ6" s="30"/>
      <c r="LK6" s="30"/>
      <c r="LL6" s="30"/>
      <c r="LM6" s="30"/>
      <c r="LN6" s="30"/>
      <c r="LO6" s="30"/>
      <c r="LP6" s="30"/>
      <c r="LQ6" s="30"/>
      <c r="LR6" s="30"/>
      <c r="LS6" s="30"/>
      <c r="LT6" s="30"/>
      <c r="LU6" s="30"/>
      <c r="LV6" s="30"/>
      <c r="LW6" s="30"/>
      <c r="LX6" s="30"/>
      <c r="LY6" s="30"/>
      <c r="LZ6" s="30"/>
      <c r="MA6" s="30"/>
      <c r="MB6" s="30"/>
      <c r="MC6" s="30"/>
      <c r="MD6" s="30"/>
      <c r="ME6" s="30"/>
      <c r="MF6" s="30"/>
      <c r="MG6" s="30"/>
      <c r="MH6" s="30"/>
      <c r="MI6" s="30"/>
      <c r="MJ6" s="30"/>
      <c r="MK6" s="30"/>
      <c r="ML6" s="30"/>
      <c r="MM6" s="30"/>
      <c r="MN6" s="30"/>
      <c r="MO6" s="30"/>
      <c r="MP6" s="30"/>
      <c r="MQ6" s="30"/>
      <c r="MR6" s="30"/>
      <c r="MS6" s="30"/>
      <c r="MT6" s="30"/>
      <c r="MU6" s="30"/>
      <c r="MV6" s="30"/>
      <c r="MW6" s="30"/>
      <c r="MX6" s="30"/>
      <c r="MY6" s="30"/>
      <c r="MZ6" s="30"/>
      <c r="NA6" s="30"/>
      <c r="NB6" s="30"/>
      <c r="NC6" s="30"/>
      <c r="ND6" s="30"/>
      <c r="NE6" s="30"/>
      <c r="NF6" s="30"/>
      <c r="NG6" s="30"/>
      <c r="NH6" s="30"/>
      <c r="NI6" s="30"/>
      <c r="NJ6" s="30"/>
      <c r="NK6" s="30"/>
      <c r="NL6" s="30"/>
      <c r="NM6" s="30"/>
      <c r="NN6" s="30"/>
      <c r="NO6" s="30"/>
      <c r="NP6" s="30"/>
      <c r="NQ6" s="30"/>
      <c r="NR6" s="30"/>
      <c r="NS6" s="30"/>
      <c r="NT6" s="30"/>
      <c r="NU6" s="30"/>
      <c r="NV6" s="30"/>
      <c r="NW6" s="30"/>
      <c r="NX6" s="30"/>
      <c r="NY6" s="30"/>
      <c r="NZ6" s="30"/>
      <c r="OA6" s="30"/>
      <c r="OB6" s="30"/>
      <c r="OC6" s="30"/>
      <c r="OD6" s="30"/>
      <c r="OE6" s="30"/>
      <c r="OF6" s="30"/>
      <c r="OG6" s="30"/>
      <c r="OH6" s="30"/>
      <c r="OI6" s="30"/>
      <c r="OJ6" s="30"/>
      <c r="OK6" s="30"/>
      <c r="OL6" s="30"/>
      <c r="OM6" s="30"/>
      <c r="ON6" s="30"/>
      <c r="OO6" s="30"/>
      <c r="OP6" s="30"/>
      <c r="OQ6" s="30"/>
      <c r="OR6" s="30"/>
      <c r="OS6" s="30"/>
      <c r="OT6" s="30"/>
      <c r="OU6" s="30"/>
      <c r="OV6" s="30"/>
      <c r="OW6" s="30"/>
      <c r="OX6" s="30"/>
      <c r="OY6" s="30"/>
      <c r="OZ6" s="30"/>
      <c r="PA6" s="30"/>
      <c r="PB6" s="30"/>
      <c r="PC6" s="30"/>
      <c r="PD6" s="30"/>
      <c r="PE6" s="30"/>
      <c r="PF6" s="30"/>
      <c r="PG6" s="30"/>
      <c r="PH6" s="30"/>
      <c r="PI6" s="30"/>
      <c r="PJ6" s="30"/>
      <c r="PK6" s="30"/>
      <c r="PL6" s="30"/>
      <c r="PM6" s="30"/>
      <c r="PN6" s="30"/>
      <c r="PO6" s="30"/>
      <c r="PP6" s="30"/>
      <c r="PQ6" s="30"/>
      <c r="PR6" s="30"/>
      <c r="PS6" s="30"/>
      <c r="PT6" s="30"/>
      <c r="PU6" s="30"/>
      <c r="PV6" s="30"/>
      <c r="PW6" s="30"/>
      <c r="PX6" s="30"/>
      <c r="PY6" s="30"/>
      <c r="PZ6" s="30"/>
      <c r="QA6" s="30"/>
      <c r="QB6" s="30"/>
      <c r="QC6" s="30"/>
      <c r="QD6" s="30"/>
      <c r="QE6" s="30"/>
      <c r="QF6" s="30"/>
      <c r="QG6" s="30"/>
      <c r="QH6" s="30"/>
      <c r="QI6" s="30"/>
      <c r="QJ6" s="30"/>
      <c r="QK6" s="30"/>
      <c r="QL6" s="30"/>
      <c r="QM6" s="30"/>
      <c r="QN6" s="30"/>
      <c r="QO6" s="30"/>
      <c r="QP6" s="30"/>
      <c r="QQ6" s="30"/>
      <c r="QR6" s="30"/>
      <c r="QS6" s="30"/>
      <c r="QT6" s="30"/>
      <c r="QU6" s="30"/>
      <c r="QV6" s="30"/>
      <c r="QW6" s="30"/>
      <c r="QX6" s="30"/>
      <c r="QY6" s="30"/>
      <c r="QZ6" s="30"/>
      <c r="RA6" s="30"/>
      <c r="RB6" s="30"/>
      <c r="RC6" s="30"/>
      <c r="RD6" s="30"/>
      <c r="RE6" s="30"/>
      <c r="RF6" s="30"/>
      <c r="RG6" s="30"/>
      <c r="RH6" s="30"/>
      <c r="RI6" s="30"/>
      <c r="RJ6" s="30"/>
      <c r="RK6" s="30"/>
      <c r="RL6" s="30"/>
      <c r="RM6" s="30"/>
      <c r="RN6" s="30"/>
      <c r="RO6" s="30"/>
      <c r="RP6" s="30"/>
      <c r="RQ6" s="30"/>
      <c r="RR6" s="30"/>
      <c r="RS6" s="30"/>
      <c r="RT6" s="30"/>
      <c r="RU6" s="30"/>
      <c r="RV6" s="30"/>
      <c r="RW6" s="30"/>
      <c r="RX6" s="30"/>
      <c r="RY6" s="30"/>
      <c r="RZ6" s="30"/>
      <c r="SA6" s="30"/>
      <c r="SB6" s="30"/>
      <c r="SC6" s="30"/>
      <c r="SD6" s="30"/>
      <c r="SE6" s="30"/>
      <c r="SF6" s="30"/>
      <c r="SG6" s="30"/>
      <c r="SH6" s="30"/>
      <c r="SI6" s="30"/>
      <c r="SJ6" s="30"/>
      <c r="SK6" s="30"/>
      <c r="SL6" s="30"/>
      <c r="SM6" s="30"/>
      <c r="SN6" s="30"/>
      <c r="SO6" s="30"/>
      <c r="SP6" s="30"/>
      <c r="SQ6" s="30"/>
      <c r="SR6" s="30"/>
      <c r="SS6" s="30"/>
      <c r="ST6" s="30"/>
      <c r="SU6" s="30"/>
      <c r="SV6" s="30"/>
      <c r="SW6" s="30"/>
      <c r="SX6" s="30"/>
      <c r="SY6" s="30"/>
      <c r="SZ6" s="30"/>
      <c r="TA6" s="30"/>
      <c r="TB6" s="30"/>
      <c r="TC6" s="30"/>
      <c r="TD6" s="30"/>
      <c r="TE6" s="30"/>
      <c r="TF6" s="30"/>
      <c r="TG6" s="30"/>
      <c r="TH6" s="30"/>
      <c r="TI6" s="30"/>
      <c r="TJ6" s="30"/>
      <c r="TK6" s="30"/>
      <c r="TL6" s="30"/>
      <c r="TM6" s="30"/>
      <c r="TN6" s="30"/>
      <c r="TO6" s="30"/>
      <c r="TP6" s="30"/>
      <c r="TQ6" s="30"/>
      <c r="TR6" s="30"/>
      <c r="TS6" s="30"/>
      <c r="TT6" s="30"/>
      <c r="TU6" s="30"/>
      <c r="TV6" s="30"/>
      <c r="TW6" s="30"/>
      <c r="TX6" s="30"/>
      <c r="TY6" s="30"/>
      <c r="TZ6" s="30"/>
      <c r="UA6" s="30"/>
      <c r="UB6" s="30"/>
      <c r="UC6" s="30"/>
      <c r="UD6" s="30"/>
      <c r="UE6" s="30"/>
      <c r="UF6" s="30"/>
      <c r="UG6" s="30"/>
      <c r="UH6" s="30"/>
      <c r="UI6" s="30"/>
      <c r="UJ6" s="30"/>
      <c r="UK6" s="30"/>
      <c r="UL6" s="30"/>
      <c r="UM6" s="30"/>
      <c r="UN6" s="30"/>
      <c r="UO6" s="30"/>
      <c r="UP6" s="30"/>
      <c r="UQ6" s="30"/>
      <c r="UR6" s="30"/>
      <c r="US6" s="30"/>
      <c r="UT6" s="30"/>
      <c r="UU6" s="30"/>
      <c r="UV6" s="30"/>
      <c r="UW6" s="30"/>
      <c r="UX6" s="30"/>
      <c r="UY6" s="30"/>
      <c r="UZ6" s="30"/>
      <c r="VA6" s="30"/>
      <c r="VB6" s="30"/>
      <c r="VC6" s="30"/>
      <c r="VD6" s="30"/>
      <c r="VE6" s="30"/>
      <c r="VF6" s="30"/>
      <c r="VG6" s="30"/>
      <c r="VH6" s="30"/>
      <c r="VI6" s="30"/>
      <c r="VJ6" s="30"/>
      <c r="VK6" s="30"/>
      <c r="VL6" s="30"/>
      <c r="VM6" s="30"/>
      <c r="VN6" s="30"/>
      <c r="VO6" s="30"/>
      <c r="VP6" s="30"/>
      <c r="VQ6" s="30"/>
      <c r="VR6" s="30"/>
      <c r="VS6" s="30"/>
      <c r="VT6" s="30"/>
      <c r="VU6" s="30"/>
      <c r="VV6" s="30"/>
      <c r="VW6" s="30"/>
      <c r="VX6" s="30"/>
      <c r="VY6" s="30"/>
      <c r="VZ6" s="30"/>
      <c r="WA6" s="30"/>
      <c r="WB6" s="30"/>
      <c r="WC6" s="30"/>
      <c r="WD6" s="30"/>
      <c r="WE6" s="30"/>
      <c r="WF6" s="30"/>
      <c r="WG6" s="30"/>
      <c r="WH6" s="30"/>
      <c r="WI6" s="30"/>
      <c r="WJ6" s="30"/>
      <c r="WK6" s="30"/>
      <c r="WL6" s="30"/>
      <c r="WM6" s="30"/>
      <c r="WN6" s="30"/>
      <c r="WO6" s="30"/>
      <c r="WP6" s="30"/>
      <c r="WQ6" s="30"/>
      <c r="WR6" s="30"/>
      <c r="WS6" s="30"/>
      <c r="WT6" s="30"/>
      <c r="WU6" s="30"/>
      <c r="WV6" s="30"/>
      <c r="WW6" s="30"/>
      <c r="WX6" s="30"/>
      <c r="WY6" s="30"/>
      <c r="WZ6" s="30"/>
      <c r="XA6" s="30"/>
      <c r="XB6" s="30"/>
      <c r="XC6" s="30"/>
      <c r="XD6" s="30"/>
      <c r="XE6" s="30"/>
      <c r="XF6" s="30"/>
      <c r="XG6" s="30"/>
      <c r="XH6" s="30"/>
      <c r="XI6" s="30"/>
      <c r="XJ6" s="30"/>
      <c r="XK6" s="30"/>
      <c r="XL6" s="30"/>
      <c r="XM6" s="30"/>
      <c r="XN6" s="30"/>
      <c r="XO6" s="30"/>
      <c r="XP6" s="30"/>
      <c r="XQ6" s="30"/>
      <c r="XR6" s="30"/>
      <c r="XS6" s="30"/>
      <c r="XT6" s="30"/>
      <c r="XU6" s="30"/>
      <c r="XV6" s="30"/>
      <c r="XW6" s="30"/>
      <c r="XX6" s="30"/>
      <c r="XY6" s="30"/>
      <c r="XZ6" s="30"/>
      <c r="YA6" s="30"/>
      <c r="YB6" s="30"/>
      <c r="YC6" s="30"/>
      <c r="YD6" s="30"/>
      <c r="YE6" s="30"/>
      <c r="YF6" s="30"/>
      <c r="YG6" s="30"/>
      <c r="YH6" s="30"/>
      <c r="YI6" s="30"/>
      <c r="YJ6" s="30"/>
      <c r="YK6" s="30"/>
      <c r="YL6" s="30"/>
      <c r="YM6" s="30"/>
      <c r="YN6" s="30"/>
      <c r="YO6" s="30"/>
      <c r="YP6" s="30"/>
      <c r="YQ6" s="30"/>
      <c r="YR6" s="30"/>
      <c r="YS6" s="30"/>
      <c r="YT6" s="30"/>
      <c r="YU6" s="30"/>
      <c r="YV6" s="30"/>
      <c r="YW6" s="30"/>
      <c r="YX6" s="30"/>
      <c r="YY6" s="30"/>
      <c r="YZ6" s="30"/>
      <c r="ZA6" s="30"/>
      <c r="ZB6" s="30"/>
      <c r="ZC6" s="30"/>
      <c r="ZD6" s="30"/>
      <c r="ZE6" s="30"/>
      <c r="ZF6" s="30"/>
      <c r="ZG6" s="30"/>
      <c r="ZH6" s="30"/>
      <c r="ZI6" s="30"/>
      <c r="ZJ6" s="30"/>
      <c r="ZK6" s="30"/>
      <c r="ZL6" s="30"/>
      <c r="ZM6" s="30"/>
      <c r="ZN6" s="30"/>
      <c r="ZO6" s="30"/>
      <c r="ZP6" s="30"/>
      <c r="ZQ6" s="30"/>
      <c r="ZR6" s="30"/>
      <c r="ZS6" s="30"/>
      <c r="ZT6" s="30"/>
      <c r="ZU6" s="30"/>
      <c r="ZV6" s="30"/>
      <c r="ZW6" s="30"/>
      <c r="ZX6" s="30"/>
      <c r="ZY6" s="30"/>
      <c r="ZZ6" s="30"/>
      <c r="AAA6" s="30"/>
      <c r="AAB6" s="30"/>
      <c r="AAC6" s="30"/>
      <c r="AAD6" s="30"/>
      <c r="AAE6" s="30"/>
      <c r="AAF6" s="30"/>
      <c r="AAG6" s="30"/>
      <c r="AAH6" s="30"/>
      <c r="AAI6" s="30"/>
      <c r="AAJ6" s="30"/>
      <c r="AAK6" s="30"/>
      <c r="AAL6" s="30"/>
      <c r="AAM6" s="30"/>
      <c r="AAN6" s="30"/>
      <c r="AAO6" s="30"/>
      <c r="AAP6" s="30"/>
      <c r="AAQ6" s="30"/>
      <c r="AAR6" s="30"/>
      <c r="AAS6" s="30"/>
      <c r="AAT6" s="30"/>
      <c r="AAU6" s="30"/>
      <c r="AAV6" s="30"/>
      <c r="AAW6" s="30"/>
      <c r="AAX6" s="30"/>
      <c r="AAY6" s="30"/>
      <c r="AAZ6" s="30"/>
      <c r="ABA6" s="30"/>
      <c r="ABB6" s="30"/>
      <c r="ABC6" s="30"/>
      <c r="ABD6" s="30"/>
      <c r="ABE6" s="30"/>
      <c r="ABF6" s="30"/>
      <c r="ABG6" s="30"/>
      <c r="ABH6" s="30"/>
      <c r="ABI6" s="30"/>
      <c r="ABJ6" s="30"/>
      <c r="ABK6" s="30"/>
      <c r="ABL6" s="30"/>
      <c r="ABM6" s="30"/>
      <c r="ABN6" s="30"/>
      <c r="ABO6" s="30"/>
      <c r="ABP6" s="30"/>
      <c r="ABQ6" s="30"/>
      <c r="ABR6" s="30"/>
      <c r="ABS6" s="30"/>
      <c r="ABT6" s="30"/>
      <c r="ABU6" s="30"/>
      <c r="ABV6" s="30"/>
      <c r="ABW6" s="30"/>
      <c r="ABX6" s="30"/>
      <c r="ABY6" s="30"/>
      <c r="ABZ6" s="30"/>
      <c r="ACA6" s="30"/>
      <c r="ACB6" s="30"/>
      <c r="ACC6" s="30"/>
      <c r="ACD6" s="30"/>
      <c r="ACE6" s="30"/>
      <c r="ACF6" s="30"/>
      <c r="ACG6" s="30"/>
      <c r="ACH6" s="30"/>
      <c r="ACI6" s="30"/>
      <c r="ACJ6" s="30"/>
      <c r="ACK6" s="30"/>
      <c r="ACL6" s="30"/>
      <c r="ACM6" s="30"/>
      <c r="ACN6" s="30"/>
      <c r="ACO6" s="30"/>
      <c r="ACP6" s="30"/>
      <c r="ACQ6" s="30"/>
      <c r="ACR6" s="30"/>
      <c r="ACS6" s="30"/>
      <c r="ACT6" s="30"/>
      <c r="ACU6" s="30"/>
      <c r="ACV6" s="30"/>
      <c r="ACW6" s="30"/>
      <c r="ACX6" s="30"/>
      <c r="ACY6" s="30"/>
      <c r="ACZ6" s="30"/>
      <c r="ADA6" s="30"/>
      <c r="ADB6" s="30"/>
      <c r="ADC6" s="30"/>
      <c r="ADD6" s="30"/>
      <c r="ADE6" s="30"/>
      <c r="ADF6" s="30"/>
      <c r="ADG6" s="30"/>
      <c r="ADH6" s="30"/>
      <c r="ADI6" s="30"/>
      <c r="ADJ6" s="30"/>
      <c r="ADK6" s="30"/>
      <c r="ADL6" s="30"/>
      <c r="ADM6" s="30"/>
      <c r="ADN6" s="30"/>
      <c r="ADO6" s="30"/>
      <c r="ADP6" s="30"/>
      <c r="ADQ6" s="30"/>
      <c r="ADR6" s="30"/>
      <c r="ADS6" s="30"/>
      <c r="ADT6" s="30"/>
      <c r="ADU6" s="30"/>
      <c r="ADV6" s="30"/>
      <c r="ADW6" s="30"/>
      <c r="ADX6" s="30"/>
      <c r="ADY6" s="30"/>
      <c r="ADZ6" s="30"/>
      <c r="AEA6" s="30"/>
      <c r="AEB6" s="30"/>
      <c r="AEC6" s="30"/>
      <c r="AED6" s="30"/>
      <c r="AEE6" s="30"/>
      <c r="AEF6" s="30"/>
      <c r="AEG6" s="30"/>
      <c r="AEH6" s="30"/>
      <c r="AEI6" s="30"/>
      <c r="AEJ6" s="30"/>
      <c r="AEK6" s="30"/>
      <c r="AEL6" s="30"/>
      <c r="AEM6" s="30"/>
      <c r="AEN6" s="30"/>
      <c r="AEO6" s="30"/>
      <c r="AEP6" s="30"/>
      <c r="AEQ6" s="30"/>
      <c r="AER6" s="30"/>
      <c r="AES6" s="30"/>
      <c r="AET6" s="30"/>
      <c r="AEU6" s="30"/>
      <c r="AEV6" s="30"/>
      <c r="AEW6" s="30"/>
      <c r="AEX6" s="30"/>
      <c r="AEY6" s="30"/>
      <c r="AEZ6" s="30"/>
      <c r="AFA6" s="30"/>
      <c r="AFB6" s="30"/>
      <c r="AFC6" s="30"/>
      <c r="AFD6" s="30"/>
      <c r="AFE6" s="30"/>
      <c r="AFF6" s="30"/>
      <c r="AFG6" s="30"/>
      <c r="AFH6" s="30"/>
      <c r="AFI6" s="30"/>
      <c r="AFJ6" s="30"/>
      <c r="AFK6" s="30"/>
      <c r="AFL6" s="30"/>
      <c r="AFM6" s="30"/>
      <c r="AFN6" s="30"/>
      <c r="AFO6" s="30"/>
      <c r="AFP6" s="30"/>
      <c r="AFQ6" s="30"/>
      <c r="AFR6" s="30"/>
      <c r="AFS6" s="30"/>
      <c r="AFT6" s="30"/>
      <c r="AFU6" s="30"/>
      <c r="AFV6" s="30"/>
      <c r="AFW6" s="30"/>
      <c r="AFX6" s="30"/>
      <c r="AFY6" s="30"/>
      <c r="AFZ6" s="30"/>
      <c r="AGA6" s="30"/>
      <c r="AGB6" s="30"/>
      <c r="AGC6" s="30"/>
      <c r="AGD6" s="30"/>
      <c r="AGE6" s="30"/>
      <c r="AGF6" s="30"/>
      <c r="AGG6" s="30"/>
      <c r="AGH6" s="30"/>
      <c r="AGI6" s="30"/>
      <c r="AGJ6" s="30"/>
      <c r="AGK6" s="30"/>
      <c r="AGL6" s="30"/>
      <c r="AGM6" s="30"/>
      <c r="AGN6" s="30"/>
      <c r="AGO6" s="30"/>
      <c r="AGP6" s="30"/>
      <c r="AGQ6" s="30"/>
      <c r="AGR6" s="30"/>
      <c r="AGS6" s="30"/>
      <c r="AGT6" s="30"/>
      <c r="AGU6" s="30"/>
      <c r="AGV6" s="30"/>
      <c r="AGW6" s="30"/>
      <c r="AGX6" s="30"/>
      <c r="AGY6" s="30"/>
      <c r="AGZ6" s="30"/>
      <c r="AHA6" s="30"/>
      <c r="AHB6" s="30"/>
      <c r="AHC6" s="30"/>
      <c r="AHD6" s="30"/>
      <c r="AHE6" s="30"/>
      <c r="AHF6" s="30"/>
      <c r="AHG6" s="30"/>
      <c r="AHH6" s="30"/>
      <c r="AHI6" s="30"/>
      <c r="AHJ6" s="30"/>
      <c r="AHK6" s="30"/>
      <c r="AHL6" s="30"/>
      <c r="AHM6" s="30"/>
      <c r="AHN6" s="30"/>
      <c r="AHO6" s="30"/>
      <c r="AHP6" s="30"/>
      <c r="AHQ6" s="30"/>
      <c r="AHR6" s="30"/>
      <c r="AHS6" s="30"/>
      <c r="AHT6" s="30"/>
      <c r="AHU6" s="30"/>
      <c r="AHV6" s="30"/>
      <c r="AHW6" s="30"/>
      <c r="AHX6" s="30"/>
      <c r="AHY6" s="30"/>
      <c r="AHZ6" s="30"/>
      <c r="AIA6" s="30"/>
      <c r="AIB6" s="30"/>
      <c r="AIC6" s="30"/>
      <c r="AID6" s="30"/>
      <c r="AIE6" s="30"/>
      <c r="AIF6" s="30"/>
      <c r="AIG6" s="30"/>
      <c r="AIH6" s="30"/>
      <c r="AII6" s="30"/>
      <c r="AIJ6" s="30"/>
      <c r="AIK6" s="30"/>
      <c r="AIL6" s="30"/>
      <c r="AIM6" s="30"/>
      <c r="AIN6" s="30"/>
      <c r="AIO6" s="30"/>
      <c r="AIP6" s="30"/>
      <c r="AIQ6" s="30"/>
      <c r="AIR6" s="30"/>
      <c r="AIS6" s="30"/>
      <c r="AIT6" s="30"/>
      <c r="AIU6" s="30"/>
      <c r="AIV6" s="30"/>
      <c r="AIW6" s="30"/>
      <c r="AIX6" s="30"/>
      <c r="AIY6" s="30"/>
      <c r="AIZ6" s="30"/>
      <c r="AJA6" s="30"/>
      <c r="AJB6" s="30"/>
      <c r="AJC6" s="30"/>
      <c r="AJD6" s="30"/>
      <c r="AJE6" s="30"/>
      <c r="AJF6" s="30"/>
      <c r="AJG6" s="30"/>
      <c r="AJH6" s="30"/>
      <c r="AJI6" s="30"/>
      <c r="AJJ6" s="30"/>
      <c r="AJK6" s="30"/>
      <c r="AJL6" s="30"/>
      <c r="AJM6" s="30"/>
      <c r="AJN6" s="30"/>
      <c r="AJO6" s="30"/>
      <c r="AJP6" s="30"/>
      <c r="AJQ6" s="30"/>
      <c r="AJR6" s="30"/>
      <c r="AJS6" s="30"/>
      <c r="AJT6" s="30"/>
      <c r="AJU6" s="30"/>
      <c r="AJV6" s="30"/>
      <c r="AJW6" s="30"/>
      <c r="AJX6" s="30"/>
      <c r="AJY6" s="30"/>
      <c r="AJZ6" s="30"/>
      <c r="AKA6" s="30"/>
      <c r="AKB6" s="30"/>
      <c r="AKC6" s="30"/>
      <c r="AKD6" s="30"/>
      <c r="AKE6" s="30"/>
      <c r="AKF6" s="30"/>
      <c r="AKG6" s="30"/>
      <c r="AKH6" s="30"/>
      <c r="AKI6" s="30"/>
      <c r="AKJ6" s="30"/>
      <c r="AKK6" s="30"/>
      <c r="AKL6" s="30"/>
      <c r="AKM6" s="30"/>
      <c r="AKN6" s="30"/>
      <c r="AKO6" s="30"/>
      <c r="AKP6" s="30"/>
      <c r="AKQ6" s="30"/>
      <c r="AKR6" s="30"/>
      <c r="AKS6" s="30"/>
      <c r="AKT6" s="30"/>
      <c r="AKU6" s="30"/>
      <c r="AKV6" s="30"/>
      <c r="AKW6" s="30"/>
      <c r="AKX6" s="30"/>
      <c r="AKY6" s="30"/>
      <c r="AKZ6" s="30"/>
      <c r="ALA6" s="30"/>
      <c r="ALB6" s="30"/>
      <c r="ALC6" s="30"/>
      <c r="ALD6" s="30"/>
      <c r="ALE6" s="30"/>
      <c r="ALF6" s="30"/>
      <c r="ALG6" s="30"/>
      <c r="ALH6" s="30"/>
      <c r="ALI6" s="30"/>
      <c r="ALJ6" s="30"/>
      <c r="ALK6" s="30"/>
      <c r="ALL6" s="30"/>
      <c r="ALM6" s="30"/>
      <c r="ALN6" s="30"/>
      <c r="ALO6" s="30"/>
      <c r="ALP6" s="30"/>
      <c r="ALQ6" s="30"/>
      <c r="ALR6" s="30"/>
      <c r="ALS6" s="30"/>
      <c r="ALT6" s="30"/>
      <c r="ALU6" s="30"/>
      <c r="ALV6" s="30"/>
      <c r="ALW6" s="30"/>
      <c r="ALX6" s="30"/>
      <c r="ALY6" s="30"/>
      <c r="ALZ6" s="30"/>
      <c r="AMA6" s="30"/>
      <c r="AMB6" s="30"/>
      <c r="AMC6" s="30"/>
      <c r="AMD6" s="30"/>
      <c r="AME6" s="30"/>
      <c r="AMF6" s="30"/>
      <c r="AMG6" s="30"/>
      <c r="AMH6" s="30"/>
      <c r="AMI6" s="30"/>
      <c r="AMJ6" s="30"/>
      <c r="AMK6" s="30"/>
      <c r="AML6" s="30"/>
      <c r="AMM6" s="30"/>
      <c r="AMN6" s="30"/>
      <c r="AMO6" s="30"/>
      <c r="AMP6" s="30"/>
      <c r="AMQ6" s="30"/>
      <c r="AMR6" s="30"/>
      <c r="AMS6" s="30"/>
      <c r="AMT6" s="30"/>
      <c r="AMU6" s="30"/>
      <c r="AMV6" s="30"/>
      <c r="AMW6" s="30"/>
      <c r="AMX6" s="30"/>
      <c r="AMY6" s="30"/>
      <c r="AMZ6" s="30"/>
      <c r="ANA6" s="30"/>
      <c r="ANB6" s="30"/>
      <c r="ANC6" s="30"/>
      <c r="AND6" s="30"/>
      <c r="ANE6" s="30"/>
      <c r="ANF6" s="30"/>
      <c r="ANG6" s="30"/>
      <c r="ANH6" s="30"/>
      <c r="ANI6" s="30"/>
      <c r="ANJ6" s="30"/>
      <c r="ANK6" s="30"/>
      <c r="ANL6" s="30"/>
      <c r="ANM6" s="30"/>
      <c r="ANN6" s="30"/>
      <c r="ANO6" s="30"/>
      <c r="ANP6" s="30"/>
      <c r="ANQ6" s="30"/>
      <c r="ANR6" s="30"/>
      <c r="ANS6" s="30"/>
      <c r="ANT6" s="30"/>
      <c r="ANU6" s="30"/>
      <c r="ANV6" s="30"/>
      <c r="ANW6" s="30"/>
      <c r="ANX6" s="30"/>
      <c r="ANY6" s="30"/>
      <c r="ANZ6" s="30"/>
      <c r="AOA6" s="30"/>
      <c r="AOB6" s="30"/>
      <c r="AOC6" s="30"/>
      <c r="AOD6" s="30"/>
      <c r="AOE6" s="30"/>
      <c r="AOF6" s="30"/>
      <c r="AOG6" s="30"/>
      <c r="AOH6" s="30"/>
      <c r="AOI6" s="30"/>
      <c r="AOJ6" s="30"/>
      <c r="AOK6" s="30"/>
      <c r="AOL6" s="30"/>
      <c r="AOM6" s="30"/>
      <c r="AON6" s="30"/>
      <c r="AOO6" s="30"/>
      <c r="AOP6" s="30"/>
      <c r="AOQ6" s="30"/>
      <c r="AOR6" s="30"/>
      <c r="AOS6" s="30"/>
      <c r="AOT6" s="30"/>
      <c r="AOU6" s="30"/>
      <c r="AOV6" s="30"/>
      <c r="AOW6" s="30"/>
      <c r="AOX6" s="30"/>
      <c r="AOY6" s="30"/>
      <c r="AOZ6" s="30"/>
      <c r="APA6" s="30"/>
      <c r="APB6" s="30"/>
      <c r="APC6" s="30"/>
      <c r="APD6" s="30"/>
      <c r="APE6" s="30"/>
      <c r="APF6" s="30"/>
      <c r="APG6" s="30"/>
      <c r="APH6" s="30"/>
      <c r="API6" s="30"/>
      <c r="APJ6" s="30"/>
      <c r="APK6" s="30"/>
      <c r="APL6" s="30"/>
      <c r="APM6" s="30"/>
      <c r="APN6" s="30"/>
      <c r="APO6" s="30"/>
      <c r="APP6" s="30"/>
      <c r="APQ6" s="30"/>
      <c r="APR6" s="30"/>
      <c r="APS6" s="30"/>
      <c r="APT6" s="30"/>
      <c r="APU6" s="30"/>
      <c r="APV6" s="30"/>
      <c r="APW6" s="30"/>
      <c r="APX6" s="30"/>
      <c r="APY6" s="30"/>
      <c r="APZ6" s="30"/>
      <c r="AQA6" s="30"/>
      <c r="AQB6" s="30"/>
      <c r="AQC6" s="30"/>
      <c r="AQD6" s="30"/>
      <c r="AQE6" s="30"/>
      <c r="AQF6" s="30"/>
      <c r="AQG6" s="30"/>
      <c r="AQH6" s="30"/>
      <c r="AQI6" s="30"/>
      <c r="AQJ6" s="30"/>
      <c r="AQK6" s="30"/>
      <c r="AQL6" s="30"/>
      <c r="AQM6" s="30"/>
      <c r="AQN6" s="30"/>
      <c r="AQO6" s="30"/>
      <c r="AQP6" s="30"/>
      <c r="AQQ6" s="30"/>
      <c r="AQR6" s="30"/>
      <c r="AQS6" s="30"/>
      <c r="AQT6" s="30"/>
      <c r="AQU6" s="30"/>
      <c r="AQV6" s="30"/>
      <c r="AQW6" s="30"/>
      <c r="AQX6" s="30"/>
      <c r="AQY6" s="30"/>
      <c r="AQZ6" s="30"/>
      <c r="ARA6" s="30"/>
      <c r="ARB6" s="30"/>
      <c r="ARC6" s="30"/>
      <c r="ARD6" s="30"/>
      <c r="ARE6" s="30"/>
      <c r="ARF6" s="30"/>
      <c r="ARG6" s="30"/>
      <c r="ARH6" s="30"/>
      <c r="ARI6" s="30"/>
      <c r="ARJ6" s="30"/>
      <c r="ARK6" s="30"/>
      <c r="ARL6" s="30"/>
      <c r="ARM6" s="30"/>
      <c r="ARN6" s="30"/>
      <c r="ARO6" s="30"/>
      <c r="ARP6" s="30"/>
      <c r="ARQ6" s="30"/>
      <c r="ARR6" s="30"/>
      <c r="ARS6" s="30"/>
      <c r="ART6" s="30"/>
      <c r="ARU6" s="30"/>
      <c r="ARV6" s="30"/>
      <c r="ARW6" s="30"/>
      <c r="ARX6" s="30"/>
      <c r="ARY6" s="30"/>
      <c r="ARZ6" s="30"/>
      <c r="ASA6" s="30"/>
      <c r="ASB6" s="30"/>
      <c r="ASC6" s="30"/>
      <c r="ASD6" s="30"/>
      <c r="ASE6" s="30"/>
      <c r="ASF6" s="30"/>
      <c r="ASG6" s="30"/>
      <c r="ASH6" s="30"/>
      <c r="ASI6" s="30"/>
      <c r="ASJ6" s="30"/>
      <c r="ASK6" s="30"/>
      <c r="ASL6" s="30"/>
      <c r="ASM6" s="30"/>
      <c r="ASN6" s="30"/>
      <c r="ASO6" s="30"/>
      <c r="ASP6" s="30"/>
      <c r="ASQ6" s="30"/>
      <c r="ASR6" s="30"/>
      <c r="ASS6" s="30"/>
      <c r="AST6" s="30"/>
      <c r="ASU6" s="30"/>
      <c r="ASV6" s="30"/>
      <c r="ASW6" s="30"/>
      <c r="ASX6" s="30"/>
      <c r="ASY6" s="30"/>
      <c r="ASZ6" s="30"/>
      <c r="ATA6" s="30"/>
      <c r="ATB6" s="30"/>
      <c r="ATC6" s="30"/>
      <c r="ATD6" s="30"/>
      <c r="ATE6" s="30"/>
      <c r="ATF6" s="30"/>
      <c r="ATG6" s="30"/>
      <c r="ATH6" s="30"/>
      <c r="ATI6" s="30"/>
      <c r="ATJ6" s="30"/>
      <c r="ATK6" s="30"/>
      <c r="ATL6" s="30"/>
      <c r="ATM6" s="30"/>
      <c r="ATN6" s="30"/>
      <c r="ATO6" s="30"/>
      <c r="ATP6" s="30"/>
      <c r="ATQ6" s="30"/>
      <c r="ATR6" s="30"/>
      <c r="ATS6" s="30"/>
      <c r="ATT6" s="30"/>
      <c r="ATU6" s="30"/>
      <c r="ATV6" s="30"/>
      <c r="ATW6" s="30"/>
      <c r="ATX6" s="30"/>
      <c r="ATY6" s="30"/>
      <c r="ATZ6" s="30"/>
      <c r="AUA6" s="30"/>
      <c r="AUB6" s="30"/>
      <c r="AUC6" s="30"/>
      <c r="AUD6" s="30"/>
      <c r="AUE6" s="30"/>
      <c r="AUF6" s="30"/>
      <c r="AUG6" s="30"/>
      <c r="AUH6" s="30"/>
      <c r="AUI6" s="30"/>
      <c r="AUJ6" s="30"/>
      <c r="AUK6" s="30"/>
      <c r="AUL6" s="30"/>
      <c r="AUM6" s="30"/>
      <c r="AUN6" s="30"/>
      <c r="AUO6" s="30"/>
      <c r="AUP6" s="30"/>
      <c r="AUQ6" s="30"/>
      <c r="AUR6" s="30"/>
      <c r="AUS6" s="30"/>
      <c r="AUT6" s="30"/>
      <c r="AUU6" s="30"/>
      <c r="AUV6" s="30"/>
      <c r="AUW6" s="30"/>
      <c r="AUX6" s="30"/>
      <c r="AUY6" s="30"/>
      <c r="AUZ6" s="30"/>
      <c r="AVA6" s="30"/>
      <c r="AVB6" s="30"/>
      <c r="AVC6" s="30"/>
      <c r="AVD6" s="30"/>
      <c r="AVE6" s="30"/>
      <c r="AVF6" s="30"/>
      <c r="AVG6" s="30"/>
      <c r="AVH6" s="30"/>
      <c r="AVI6" s="30"/>
      <c r="AVJ6" s="30"/>
      <c r="AVK6" s="30"/>
      <c r="AVL6" s="30"/>
      <c r="AVM6" s="30"/>
      <c r="AVN6" s="30"/>
      <c r="AVO6" s="30"/>
      <c r="AVP6" s="30"/>
      <c r="AVQ6" s="30"/>
      <c r="AVR6" s="30"/>
      <c r="AVS6" s="30"/>
      <c r="AVT6" s="30"/>
      <c r="AVU6" s="30"/>
      <c r="AVV6" s="30"/>
      <c r="AVW6" s="30"/>
      <c r="AVX6" s="30"/>
      <c r="AVY6" s="30"/>
      <c r="AVZ6" s="30"/>
      <c r="AWA6" s="30"/>
      <c r="AWB6" s="30"/>
      <c r="AWC6" s="30"/>
      <c r="AWD6" s="30"/>
      <c r="AWE6" s="30"/>
      <c r="AWF6" s="30"/>
      <c r="AWG6" s="30"/>
      <c r="AWH6" s="30"/>
      <c r="AWI6" s="30"/>
      <c r="AWJ6" s="30"/>
      <c r="AWK6" s="30"/>
      <c r="AWL6" s="30"/>
      <c r="AWM6" s="30"/>
      <c r="AWN6" s="30"/>
      <c r="AWO6" s="30"/>
      <c r="AWP6" s="30"/>
      <c r="AWQ6" s="30"/>
      <c r="AWR6" s="30"/>
      <c r="AWS6" s="30"/>
      <c r="AWT6" s="30"/>
      <c r="AWU6" s="30"/>
      <c r="AWV6" s="30"/>
      <c r="AWW6" s="30"/>
      <c r="AWX6" s="30"/>
      <c r="AWY6" s="30"/>
      <c r="AWZ6" s="30"/>
      <c r="AXA6" s="30"/>
      <c r="AXB6" s="30"/>
      <c r="AXC6" s="30"/>
      <c r="AXD6" s="30"/>
      <c r="AXE6" s="30"/>
      <c r="AXF6" s="30"/>
      <c r="AXG6" s="30"/>
      <c r="AXH6" s="30"/>
      <c r="AXI6" s="30"/>
      <c r="AXJ6" s="30"/>
      <c r="AXK6" s="30"/>
      <c r="AXL6" s="30"/>
      <c r="AXM6" s="30"/>
      <c r="AXN6" s="30"/>
      <c r="AXO6" s="30"/>
      <c r="AXP6" s="30"/>
      <c r="AXQ6" s="30"/>
      <c r="AXR6" s="30"/>
      <c r="AXS6" s="30"/>
      <c r="AXT6" s="30"/>
      <c r="AXU6" s="30"/>
      <c r="AXV6" s="30"/>
      <c r="AXW6" s="30"/>
      <c r="AXX6" s="30"/>
      <c r="AXY6" s="30"/>
      <c r="AXZ6" s="30"/>
      <c r="AYA6" s="30"/>
      <c r="AYB6" s="30"/>
      <c r="AYC6" s="30"/>
      <c r="AYD6" s="30"/>
      <c r="AYE6" s="30"/>
      <c r="AYF6" s="30"/>
      <c r="AYG6" s="30"/>
      <c r="AYH6" s="30"/>
      <c r="AYI6" s="30"/>
      <c r="AYJ6" s="30"/>
      <c r="AYK6" s="30"/>
      <c r="AYL6" s="30"/>
      <c r="AYM6" s="30"/>
      <c r="AYN6" s="30"/>
      <c r="AYO6" s="30"/>
      <c r="AYP6" s="30"/>
      <c r="AYQ6" s="30"/>
      <c r="AYR6" s="30"/>
      <c r="AYS6" s="30"/>
      <c r="AYT6" s="30"/>
      <c r="AYU6" s="30"/>
      <c r="AYV6" s="30"/>
      <c r="AYW6" s="30"/>
      <c r="AYX6" s="30"/>
      <c r="AYY6" s="30"/>
      <c r="AYZ6" s="30"/>
      <c r="AZA6" s="30"/>
      <c r="AZB6" s="30"/>
      <c r="AZC6" s="30"/>
      <c r="AZD6" s="30"/>
      <c r="AZE6" s="30"/>
      <c r="AZF6" s="30"/>
      <c r="AZG6" s="30"/>
      <c r="AZH6" s="30"/>
      <c r="AZI6" s="30"/>
      <c r="AZJ6" s="30"/>
      <c r="AZK6" s="30"/>
      <c r="AZL6" s="30"/>
      <c r="AZM6" s="30"/>
      <c r="AZN6" s="30"/>
      <c r="AZO6" s="30"/>
      <c r="AZP6" s="30"/>
      <c r="AZQ6" s="30"/>
      <c r="AZR6" s="30"/>
      <c r="AZS6" s="30"/>
      <c r="AZT6" s="30"/>
      <c r="AZU6" s="30"/>
      <c r="AZV6" s="30"/>
      <c r="AZW6" s="30"/>
      <c r="AZX6" s="30"/>
      <c r="AZY6" s="30"/>
      <c r="AZZ6" s="30"/>
      <c r="BAA6" s="30"/>
      <c r="BAB6" s="30"/>
      <c r="BAC6" s="30"/>
      <c r="BAD6" s="30"/>
      <c r="BAE6" s="30"/>
      <c r="BAF6" s="30"/>
      <c r="BAG6" s="30"/>
      <c r="BAH6" s="30"/>
      <c r="BAI6" s="30"/>
      <c r="BAJ6" s="30"/>
      <c r="BAK6" s="30"/>
      <c r="BAL6" s="30"/>
      <c r="BAM6" s="30"/>
      <c r="BAN6" s="30"/>
      <c r="BAO6" s="30"/>
      <c r="BAP6" s="30"/>
      <c r="BAQ6" s="30"/>
      <c r="BAR6" s="30"/>
      <c r="BAS6" s="30"/>
      <c r="BAT6" s="30"/>
      <c r="BAU6" s="30"/>
      <c r="BAV6" s="30"/>
      <c r="BAW6" s="30"/>
      <c r="BAX6" s="30"/>
      <c r="BAY6" s="30"/>
      <c r="BAZ6" s="30"/>
      <c r="BBA6" s="30"/>
      <c r="BBB6" s="30"/>
      <c r="BBC6" s="30"/>
      <c r="BBD6" s="30"/>
      <c r="BBE6" s="30"/>
      <c r="BBF6" s="30"/>
      <c r="BBG6" s="30"/>
      <c r="BBH6" s="30"/>
      <c r="BBI6" s="30"/>
      <c r="BBJ6" s="30"/>
      <c r="BBK6" s="30"/>
      <c r="BBL6" s="30"/>
      <c r="BBM6" s="30"/>
      <c r="BBN6" s="30"/>
      <c r="BBO6" s="30"/>
      <c r="BBP6" s="30"/>
      <c r="BBQ6" s="30"/>
      <c r="BBR6" s="30"/>
      <c r="BBS6" s="30"/>
      <c r="BBT6" s="30"/>
      <c r="BBU6" s="30"/>
      <c r="BBV6" s="30"/>
      <c r="BBW6" s="30"/>
      <c r="BBX6" s="30"/>
      <c r="BBY6" s="30"/>
      <c r="BBZ6" s="30"/>
      <c r="BCA6" s="30"/>
      <c r="BCB6" s="30"/>
      <c r="BCC6" s="30"/>
      <c r="BCD6" s="30"/>
      <c r="BCE6" s="30"/>
      <c r="BCF6" s="30"/>
      <c r="BCG6" s="30"/>
      <c r="BCH6" s="30"/>
      <c r="BCI6" s="30"/>
      <c r="BCJ6" s="30"/>
      <c r="BCK6" s="30"/>
      <c r="BCL6" s="30"/>
      <c r="BCM6" s="30"/>
      <c r="BCN6" s="30"/>
      <c r="BCO6" s="30"/>
      <c r="BCP6" s="30"/>
      <c r="BCQ6" s="30"/>
      <c r="BCR6" s="30"/>
      <c r="BCS6" s="30"/>
      <c r="BCT6" s="30"/>
      <c r="BCU6" s="30"/>
      <c r="BCV6" s="30"/>
      <c r="BCW6" s="30"/>
      <c r="BCX6" s="30"/>
      <c r="BCY6" s="30"/>
      <c r="BCZ6" s="30"/>
      <c r="BDA6" s="30"/>
      <c r="BDB6" s="30"/>
      <c r="BDC6" s="30"/>
      <c r="BDD6" s="30"/>
      <c r="BDE6" s="30"/>
      <c r="BDF6" s="30"/>
      <c r="BDG6" s="30"/>
      <c r="BDH6" s="30"/>
      <c r="BDI6" s="30"/>
      <c r="BDJ6" s="30"/>
      <c r="BDK6" s="30"/>
      <c r="BDL6" s="30"/>
      <c r="BDM6" s="30"/>
      <c r="BDN6" s="30"/>
      <c r="BDO6" s="30"/>
      <c r="BDP6" s="30"/>
      <c r="BDQ6" s="30"/>
      <c r="BDR6" s="30"/>
      <c r="BDS6" s="30"/>
      <c r="BDT6" s="30"/>
      <c r="BDU6" s="30"/>
      <c r="BDV6" s="30"/>
      <c r="BDW6" s="30"/>
      <c r="BDX6" s="30"/>
      <c r="BDY6" s="30"/>
      <c r="BDZ6" s="30"/>
      <c r="BEA6" s="30"/>
      <c r="BEB6" s="30"/>
      <c r="BEC6" s="30"/>
      <c r="BED6" s="30"/>
      <c r="BEE6" s="30"/>
      <c r="BEF6" s="30"/>
      <c r="BEG6" s="30"/>
      <c r="BEH6" s="30"/>
      <c r="BEI6" s="30"/>
      <c r="BEJ6" s="30"/>
      <c r="BEK6" s="30"/>
      <c r="BEL6" s="30"/>
      <c r="BEM6" s="30"/>
      <c r="BEN6" s="30"/>
      <c r="BEO6" s="30"/>
      <c r="BEP6" s="30"/>
      <c r="BEQ6" s="30"/>
      <c r="BER6" s="30"/>
      <c r="BES6" s="30"/>
      <c r="BET6" s="30"/>
      <c r="BEU6" s="30"/>
      <c r="BEV6" s="30"/>
      <c r="BEW6" s="30"/>
      <c r="BEX6" s="30"/>
      <c r="BEY6" s="30"/>
      <c r="BEZ6" s="30"/>
      <c r="BFA6" s="30"/>
      <c r="BFB6" s="30"/>
      <c r="BFC6" s="30"/>
      <c r="BFD6" s="30"/>
      <c r="BFE6" s="30"/>
      <c r="BFF6" s="30"/>
      <c r="BFG6" s="30"/>
      <c r="BFH6" s="30"/>
      <c r="BFI6" s="30"/>
      <c r="BFJ6" s="30"/>
      <c r="BFK6" s="30"/>
      <c r="BFL6" s="30"/>
      <c r="BFM6" s="30"/>
      <c r="BFN6" s="30"/>
      <c r="BFO6" s="30"/>
      <c r="BFP6" s="30"/>
      <c r="BFQ6" s="30"/>
      <c r="BFR6" s="30"/>
      <c r="BFS6" s="30"/>
      <c r="BFT6" s="30"/>
      <c r="BFU6" s="30"/>
      <c r="BFV6" s="30"/>
      <c r="BFW6" s="30"/>
      <c r="BFX6" s="30"/>
      <c r="BFY6" s="30"/>
      <c r="BFZ6" s="30"/>
      <c r="BGA6" s="30"/>
      <c r="BGB6" s="30"/>
      <c r="BGC6" s="30"/>
      <c r="BGD6" s="30"/>
      <c r="BGE6" s="30"/>
      <c r="BGF6" s="30"/>
      <c r="BGG6" s="30"/>
      <c r="BGH6" s="30"/>
      <c r="BGI6" s="30"/>
      <c r="BGJ6" s="30"/>
      <c r="BGK6" s="30"/>
      <c r="BGL6" s="30"/>
      <c r="BGM6" s="30"/>
      <c r="BGN6" s="30"/>
      <c r="BGO6" s="30"/>
      <c r="BGP6" s="30"/>
      <c r="BGQ6" s="30"/>
      <c r="BGR6" s="30"/>
      <c r="BGS6" s="30"/>
      <c r="BGT6" s="30"/>
      <c r="BGU6" s="30"/>
      <c r="BGV6" s="30"/>
      <c r="BGW6" s="30"/>
      <c r="BGX6" s="30"/>
      <c r="BGY6" s="30"/>
      <c r="BGZ6" s="30"/>
      <c r="BHA6" s="30"/>
      <c r="BHB6" s="30"/>
      <c r="BHC6" s="30"/>
      <c r="BHD6" s="30"/>
      <c r="BHE6" s="30"/>
      <c r="BHF6" s="30"/>
      <c r="BHG6" s="30"/>
      <c r="BHH6" s="30"/>
      <c r="BHI6" s="30"/>
      <c r="BHJ6" s="30"/>
      <c r="BHK6" s="30"/>
      <c r="BHL6" s="30"/>
      <c r="BHM6" s="30"/>
      <c r="BHN6" s="30"/>
      <c r="BHO6" s="30"/>
      <c r="BHP6" s="30"/>
      <c r="BHQ6" s="30"/>
      <c r="BHR6" s="30"/>
      <c r="BHS6" s="30"/>
      <c r="BHT6" s="30"/>
      <c r="BHU6" s="30"/>
      <c r="BHV6" s="30"/>
      <c r="BHW6" s="30"/>
      <c r="BHX6" s="30"/>
      <c r="BHY6" s="30"/>
      <c r="BHZ6" s="30"/>
      <c r="BIA6" s="30"/>
      <c r="BIB6" s="30"/>
      <c r="BIC6" s="30"/>
      <c r="BID6" s="30"/>
      <c r="BIE6" s="30"/>
      <c r="BIF6" s="30"/>
      <c r="BIG6" s="30"/>
      <c r="BIH6" s="30"/>
      <c r="BII6" s="30"/>
      <c r="BIJ6" s="30"/>
      <c r="BIK6" s="30"/>
      <c r="BIL6" s="30"/>
      <c r="BIM6" s="30"/>
      <c r="BIN6" s="30"/>
      <c r="BIO6" s="30"/>
      <c r="BIP6" s="30"/>
      <c r="BIQ6" s="30"/>
      <c r="BIR6" s="30"/>
      <c r="BIS6" s="30"/>
      <c r="BIT6" s="30"/>
      <c r="BIU6" s="30"/>
      <c r="BIV6" s="30"/>
      <c r="BIW6" s="30"/>
      <c r="BIX6" s="30"/>
      <c r="BIY6" s="30"/>
      <c r="BIZ6" s="30"/>
      <c r="BJA6" s="30"/>
      <c r="BJB6" s="30"/>
      <c r="BJC6" s="30"/>
      <c r="BJD6" s="30"/>
      <c r="BJE6" s="30"/>
      <c r="BJF6" s="30"/>
      <c r="BJG6" s="30"/>
      <c r="BJH6" s="30"/>
      <c r="BJI6" s="30"/>
      <c r="BJJ6" s="30"/>
      <c r="BJK6" s="30"/>
      <c r="BJL6" s="30"/>
      <c r="BJM6" s="30"/>
      <c r="BJN6" s="30"/>
      <c r="BJO6" s="30"/>
      <c r="BJP6" s="30"/>
      <c r="BJQ6" s="30"/>
      <c r="BJR6" s="30"/>
      <c r="BJS6" s="30"/>
      <c r="BJT6" s="30"/>
      <c r="BJU6" s="30"/>
      <c r="BJV6" s="30"/>
      <c r="BJW6" s="30"/>
      <c r="BJX6" s="30"/>
      <c r="BJY6" s="30"/>
      <c r="BJZ6" s="30"/>
      <c r="BKA6" s="30"/>
      <c r="BKB6" s="30"/>
      <c r="BKC6" s="30"/>
      <c r="BKD6" s="30"/>
      <c r="BKE6" s="30"/>
      <c r="BKF6" s="30"/>
      <c r="BKG6" s="30"/>
      <c r="BKH6" s="30"/>
      <c r="BKI6" s="30"/>
      <c r="BKJ6" s="30"/>
      <c r="BKK6" s="30"/>
      <c r="BKL6" s="30"/>
      <c r="BKM6" s="30"/>
      <c r="BKN6" s="30"/>
      <c r="BKO6" s="30"/>
      <c r="BKP6" s="30"/>
      <c r="BKQ6" s="30"/>
      <c r="BKR6" s="30"/>
      <c r="BKS6" s="30"/>
      <c r="BKT6" s="30"/>
      <c r="BKU6" s="30"/>
      <c r="BKV6" s="30"/>
      <c r="BKW6" s="30"/>
      <c r="BKX6" s="30"/>
      <c r="BKY6" s="30"/>
      <c r="BKZ6" s="30"/>
      <c r="BLA6" s="30"/>
      <c r="BLB6" s="30"/>
      <c r="BLC6" s="30"/>
      <c r="BLD6" s="30"/>
      <c r="BLE6" s="30"/>
      <c r="BLF6" s="30"/>
      <c r="BLG6" s="30"/>
      <c r="BLH6" s="30"/>
      <c r="BLI6" s="30"/>
      <c r="BLJ6" s="30"/>
      <c r="BLK6" s="30"/>
      <c r="BLL6" s="30"/>
      <c r="BLM6" s="30"/>
      <c r="BLN6" s="30"/>
      <c r="BLO6" s="30"/>
      <c r="BLP6" s="30"/>
      <c r="BLQ6" s="30"/>
      <c r="BLR6" s="30"/>
      <c r="BLS6" s="30"/>
      <c r="BLT6" s="30"/>
      <c r="BLU6" s="30"/>
      <c r="BLV6" s="30"/>
      <c r="BLW6" s="30"/>
      <c r="BLX6" s="30"/>
      <c r="BLY6" s="30"/>
      <c r="BLZ6" s="30"/>
      <c r="BMA6" s="30"/>
      <c r="BMB6" s="30"/>
      <c r="BMC6" s="30"/>
      <c r="BMD6" s="30"/>
      <c r="BME6" s="30"/>
      <c r="BMF6" s="30"/>
      <c r="BMG6" s="30"/>
      <c r="BMH6" s="30"/>
      <c r="BMI6" s="30"/>
      <c r="BMJ6" s="30"/>
      <c r="BMK6" s="30"/>
      <c r="BML6" s="30"/>
      <c r="BMM6" s="30"/>
      <c r="BMN6" s="30"/>
      <c r="BMO6" s="30"/>
      <c r="BMP6" s="30"/>
      <c r="BMQ6" s="30"/>
      <c r="BMR6" s="30"/>
      <c r="BMS6" s="30"/>
      <c r="BMT6" s="30"/>
      <c r="BMU6" s="30"/>
      <c r="BMV6" s="30"/>
      <c r="BMW6" s="30"/>
      <c r="BMX6" s="30"/>
      <c r="BMY6" s="30"/>
      <c r="BMZ6" s="30"/>
      <c r="BNA6" s="30"/>
      <c r="BNB6" s="30"/>
      <c r="BNC6" s="30"/>
      <c r="BND6" s="30"/>
      <c r="BNE6" s="30"/>
      <c r="BNF6" s="30"/>
      <c r="BNG6" s="30"/>
      <c r="BNH6" s="30"/>
      <c r="BNI6" s="30"/>
      <c r="BNJ6" s="30"/>
      <c r="BNK6" s="30"/>
      <c r="BNL6" s="30"/>
      <c r="BNM6" s="30"/>
      <c r="BNN6" s="30"/>
      <c r="BNO6" s="30"/>
      <c r="BNP6" s="30"/>
      <c r="BNQ6" s="30"/>
      <c r="BNR6" s="30"/>
      <c r="BNS6" s="30"/>
      <c r="BNT6" s="30"/>
      <c r="BNU6" s="30"/>
      <c r="BNV6" s="30"/>
      <c r="BNW6" s="30"/>
      <c r="BNX6" s="30"/>
      <c r="BNY6" s="30"/>
      <c r="BNZ6" s="30"/>
      <c r="BOA6" s="30"/>
      <c r="BOB6" s="30"/>
      <c r="BOC6" s="30"/>
      <c r="BOD6" s="30"/>
      <c r="BOE6" s="30"/>
      <c r="BOF6" s="30"/>
      <c r="BOG6" s="30"/>
      <c r="BOH6" s="30"/>
      <c r="BOI6" s="30"/>
      <c r="BOJ6" s="30"/>
      <c r="BOK6" s="30"/>
      <c r="BOL6" s="30"/>
      <c r="BOM6" s="30"/>
      <c r="BON6" s="30"/>
      <c r="BOO6" s="30"/>
      <c r="BOP6" s="30"/>
      <c r="BOQ6" s="30"/>
      <c r="BOR6" s="30"/>
      <c r="BOS6" s="30"/>
      <c r="BOT6" s="30"/>
      <c r="BOU6" s="30"/>
      <c r="BOV6" s="30"/>
      <c r="BOW6" s="30"/>
      <c r="BOX6" s="30"/>
      <c r="BOY6" s="30"/>
      <c r="BOZ6" s="30"/>
      <c r="BPA6" s="30"/>
      <c r="BPB6" s="30"/>
      <c r="BPC6" s="30"/>
      <c r="BPD6" s="30"/>
      <c r="BPE6" s="30"/>
      <c r="BPF6" s="30"/>
      <c r="BPG6" s="30"/>
      <c r="BPH6" s="30"/>
      <c r="BPI6" s="30"/>
      <c r="BPJ6" s="30"/>
      <c r="BPK6" s="30"/>
      <c r="BPL6" s="30"/>
      <c r="BPM6" s="30"/>
      <c r="BPN6" s="30"/>
      <c r="BPO6" s="30"/>
      <c r="BPP6" s="30"/>
      <c r="BPQ6" s="30"/>
      <c r="BPR6" s="30"/>
      <c r="BPS6" s="30"/>
      <c r="BPT6" s="30"/>
      <c r="BPU6" s="30"/>
      <c r="BPV6" s="30"/>
      <c r="BPW6" s="30"/>
      <c r="BPX6" s="30"/>
      <c r="BPY6" s="30"/>
      <c r="BPZ6" s="30"/>
      <c r="BQA6" s="30"/>
      <c r="BQB6" s="30"/>
      <c r="BQC6" s="30"/>
      <c r="BQD6" s="30"/>
      <c r="BQE6" s="30"/>
      <c r="BQF6" s="30"/>
      <c r="BQG6" s="30"/>
      <c r="BQH6" s="30"/>
      <c r="BQI6" s="30"/>
      <c r="BQJ6" s="30"/>
      <c r="BQK6" s="30"/>
      <c r="BQL6" s="30"/>
      <c r="BQM6" s="30"/>
      <c r="BQN6" s="30"/>
      <c r="BQO6" s="30"/>
      <c r="BQP6" s="30"/>
      <c r="BQQ6" s="30"/>
      <c r="BQR6" s="30"/>
      <c r="BQS6" s="30"/>
      <c r="BQT6" s="30"/>
      <c r="BQU6" s="30"/>
      <c r="BQV6" s="30"/>
      <c r="BQW6" s="30"/>
      <c r="BQX6" s="30"/>
      <c r="BQY6" s="30"/>
      <c r="BQZ6" s="30"/>
      <c r="BRA6" s="30"/>
      <c r="BRB6" s="30"/>
      <c r="BRC6" s="30"/>
      <c r="BRD6" s="30"/>
      <c r="BRE6" s="30"/>
      <c r="BRF6" s="30"/>
      <c r="BRG6" s="30"/>
      <c r="BRH6" s="30"/>
      <c r="BRI6" s="30"/>
      <c r="BRJ6" s="30"/>
      <c r="BRK6" s="30"/>
      <c r="BRL6" s="30"/>
      <c r="BRM6" s="30"/>
      <c r="BRN6" s="30"/>
      <c r="BRO6" s="30"/>
      <c r="BRP6" s="30"/>
      <c r="BRQ6" s="30"/>
      <c r="BRR6" s="30"/>
      <c r="BRS6" s="30"/>
      <c r="BRT6" s="30"/>
      <c r="BRU6" s="30"/>
      <c r="BRV6" s="30"/>
      <c r="BRW6" s="30"/>
      <c r="BRX6" s="30"/>
      <c r="BRY6" s="30"/>
      <c r="BRZ6" s="30"/>
      <c r="BSA6" s="30"/>
      <c r="BSB6" s="30"/>
      <c r="BSC6" s="30"/>
      <c r="BSD6" s="30"/>
      <c r="BSE6" s="30"/>
      <c r="BSF6" s="30"/>
      <c r="BSG6" s="30"/>
      <c r="BSH6" s="30"/>
      <c r="BSI6" s="30"/>
      <c r="BSJ6" s="30"/>
      <c r="BSK6" s="30"/>
      <c r="BSL6" s="30"/>
      <c r="BSM6" s="30"/>
      <c r="BSN6" s="30"/>
      <c r="BSO6" s="30"/>
      <c r="BSP6" s="30"/>
      <c r="BSQ6" s="30"/>
      <c r="BSR6" s="30"/>
      <c r="BSS6" s="30"/>
      <c r="BST6" s="30"/>
      <c r="BSU6" s="30"/>
      <c r="BSV6" s="30"/>
      <c r="BSW6" s="30"/>
      <c r="BSX6" s="30"/>
      <c r="BSY6" s="30"/>
      <c r="BSZ6" s="30"/>
      <c r="BTA6" s="30"/>
      <c r="BTB6" s="30"/>
      <c r="BTC6" s="30"/>
      <c r="BTD6" s="30"/>
      <c r="BTE6" s="30"/>
      <c r="BTF6" s="30"/>
      <c r="BTG6" s="30"/>
      <c r="BTH6" s="30"/>
      <c r="BTI6" s="30"/>
      <c r="BTJ6" s="30"/>
      <c r="BTK6" s="30"/>
      <c r="BTL6" s="30"/>
      <c r="BTM6" s="30"/>
      <c r="BTN6" s="30"/>
      <c r="BTO6" s="30"/>
      <c r="BTP6" s="30"/>
      <c r="BTQ6" s="30"/>
      <c r="BTR6" s="30"/>
      <c r="BTS6" s="30"/>
      <c r="BTT6" s="30"/>
      <c r="BTU6" s="30"/>
      <c r="BTV6" s="30"/>
      <c r="BTW6" s="30"/>
      <c r="BTX6" s="30"/>
      <c r="BTY6" s="30"/>
      <c r="BTZ6" s="30"/>
      <c r="BUA6" s="30"/>
      <c r="BUB6" s="30"/>
      <c r="BUC6" s="30"/>
      <c r="BUD6" s="30"/>
      <c r="BUE6" s="30"/>
      <c r="BUF6" s="30"/>
      <c r="BUG6" s="30"/>
      <c r="BUH6" s="30"/>
      <c r="BUI6" s="30"/>
      <c r="BUJ6" s="30"/>
      <c r="BUK6" s="30"/>
      <c r="BUL6" s="30"/>
      <c r="BUM6" s="30"/>
      <c r="BUN6" s="30"/>
      <c r="BUO6" s="30"/>
      <c r="BUP6" s="30"/>
      <c r="BUQ6" s="30"/>
      <c r="BUR6" s="30"/>
      <c r="BUS6" s="30"/>
      <c r="BUT6" s="30"/>
      <c r="BUU6" s="30"/>
      <c r="BUV6" s="30"/>
      <c r="BUW6" s="30"/>
      <c r="BUX6" s="30"/>
      <c r="BUY6" s="30"/>
      <c r="BUZ6" s="30"/>
      <c r="BVA6" s="30"/>
      <c r="BVB6" s="30"/>
      <c r="BVC6" s="30"/>
      <c r="BVD6" s="30"/>
      <c r="BVE6" s="30"/>
      <c r="BVF6" s="30"/>
      <c r="BVG6" s="30"/>
      <c r="BVH6" s="30"/>
      <c r="BVI6" s="30"/>
      <c r="BVJ6" s="30"/>
      <c r="BVK6" s="30"/>
      <c r="BVL6" s="30"/>
      <c r="BVM6" s="30"/>
      <c r="BVN6" s="30"/>
      <c r="BVO6" s="30"/>
      <c r="BVP6" s="30"/>
      <c r="BVQ6" s="30"/>
      <c r="BVR6" s="30"/>
      <c r="BVS6" s="30"/>
      <c r="BVT6" s="30"/>
      <c r="BVU6" s="30"/>
      <c r="BVV6" s="30"/>
      <c r="BVW6" s="30"/>
      <c r="BVX6" s="30"/>
      <c r="BVY6" s="30"/>
      <c r="BVZ6" s="30"/>
      <c r="BWA6" s="30"/>
      <c r="BWB6" s="30"/>
      <c r="BWC6" s="30"/>
      <c r="BWD6" s="30"/>
      <c r="BWE6" s="30"/>
      <c r="BWF6" s="30"/>
      <c r="BWG6" s="30"/>
      <c r="BWH6" s="30"/>
      <c r="BWI6" s="30"/>
      <c r="BWJ6" s="30"/>
      <c r="BWK6" s="30"/>
      <c r="BWL6" s="30"/>
      <c r="BWM6" s="30"/>
      <c r="BWN6" s="30"/>
      <c r="BWO6" s="30"/>
      <c r="BWP6" s="30"/>
      <c r="BWQ6" s="30"/>
      <c r="BWR6" s="30"/>
      <c r="BWS6" s="30"/>
      <c r="BWT6" s="30"/>
      <c r="BWU6" s="30"/>
      <c r="BWV6" s="30"/>
      <c r="BWW6" s="30"/>
      <c r="BWX6" s="30"/>
      <c r="BWY6" s="30"/>
      <c r="BWZ6" s="30"/>
      <c r="BXA6" s="30"/>
      <c r="BXB6" s="30"/>
      <c r="BXC6" s="30"/>
      <c r="BXD6" s="30"/>
      <c r="BXE6" s="30"/>
      <c r="BXF6" s="30"/>
      <c r="BXG6" s="30"/>
      <c r="BXH6" s="30"/>
      <c r="BXI6" s="30"/>
      <c r="BXJ6" s="30"/>
      <c r="BXK6" s="30"/>
      <c r="BXL6" s="30"/>
      <c r="BXM6" s="30"/>
      <c r="BXN6" s="30"/>
      <c r="BXO6" s="30"/>
      <c r="BXP6" s="30"/>
      <c r="BXQ6" s="30"/>
      <c r="BXR6" s="30"/>
      <c r="BXS6" s="30"/>
      <c r="BXT6" s="30"/>
      <c r="BXU6" s="30"/>
      <c r="BXV6" s="30"/>
      <c r="BXW6" s="30"/>
      <c r="BXX6" s="30"/>
      <c r="BXY6" s="30"/>
      <c r="BXZ6" s="30"/>
      <c r="BYA6" s="30"/>
      <c r="BYB6" s="30"/>
      <c r="BYC6" s="30"/>
      <c r="BYD6" s="30"/>
      <c r="BYE6" s="30"/>
      <c r="BYF6" s="30"/>
      <c r="BYG6" s="30"/>
      <c r="BYH6" s="30"/>
      <c r="BYI6" s="30"/>
      <c r="BYJ6" s="30"/>
      <c r="BYK6" s="30"/>
      <c r="BYL6" s="30"/>
      <c r="BYM6" s="30"/>
      <c r="BYN6" s="30"/>
      <c r="BYO6" s="30"/>
      <c r="BYP6" s="30"/>
      <c r="BYQ6" s="30"/>
      <c r="BYR6" s="30"/>
      <c r="BYS6" s="30"/>
      <c r="BYT6" s="30"/>
      <c r="BYU6" s="30"/>
      <c r="BYV6" s="30"/>
      <c r="BYW6" s="30"/>
      <c r="BYX6" s="30"/>
      <c r="BYY6" s="30"/>
      <c r="BYZ6" s="30"/>
      <c r="BZA6" s="30"/>
      <c r="BZB6" s="30"/>
      <c r="BZC6" s="30"/>
      <c r="BZD6" s="30"/>
      <c r="BZE6" s="30"/>
      <c r="BZF6" s="30"/>
      <c r="BZG6" s="30"/>
      <c r="BZH6" s="30"/>
      <c r="BZI6" s="30"/>
      <c r="BZJ6" s="30"/>
      <c r="BZK6" s="30"/>
      <c r="BZL6" s="30"/>
      <c r="BZM6" s="30"/>
      <c r="BZN6" s="30"/>
      <c r="BZO6" s="30"/>
      <c r="BZP6" s="30"/>
      <c r="BZQ6" s="30"/>
      <c r="BZR6" s="30"/>
      <c r="BZS6" s="30"/>
      <c r="BZT6" s="30"/>
      <c r="BZU6" s="30"/>
      <c r="BZV6" s="30"/>
      <c r="BZW6" s="30"/>
      <c r="BZX6" s="30"/>
      <c r="BZY6" s="30"/>
      <c r="BZZ6" s="30"/>
      <c r="CAA6" s="30"/>
      <c r="CAB6" s="30"/>
      <c r="CAC6" s="30"/>
      <c r="CAD6" s="30"/>
      <c r="CAE6" s="30"/>
      <c r="CAF6" s="30"/>
      <c r="CAG6" s="30"/>
      <c r="CAH6" s="30"/>
      <c r="CAI6" s="30"/>
      <c r="CAJ6" s="30"/>
      <c r="CAK6" s="30"/>
      <c r="CAL6" s="30"/>
      <c r="CAM6" s="30"/>
      <c r="CAN6" s="30"/>
      <c r="CAO6" s="30"/>
      <c r="CAP6" s="30"/>
      <c r="CAQ6" s="30"/>
      <c r="CAR6" s="30"/>
      <c r="CAS6" s="30"/>
      <c r="CAT6" s="30"/>
      <c r="CAU6" s="30"/>
      <c r="CAV6" s="30"/>
      <c r="CAW6" s="30"/>
      <c r="CAX6" s="30"/>
      <c r="CAY6" s="30"/>
      <c r="CAZ6" s="30"/>
      <c r="CBA6" s="30"/>
      <c r="CBB6" s="30"/>
      <c r="CBC6" s="30"/>
      <c r="CBD6" s="30"/>
      <c r="CBE6" s="30"/>
      <c r="CBF6" s="30"/>
      <c r="CBG6" s="30"/>
      <c r="CBH6" s="30"/>
      <c r="CBI6" s="30"/>
      <c r="CBJ6" s="30"/>
      <c r="CBK6" s="30"/>
      <c r="CBL6" s="30"/>
      <c r="CBM6" s="30"/>
      <c r="CBN6" s="30"/>
      <c r="CBO6" s="30"/>
      <c r="CBP6" s="30"/>
      <c r="CBQ6" s="30"/>
      <c r="CBR6" s="30"/>
      <c r="CBS6" s="30"/>
      <c r="CBT6" s="30"/>
      <c r="CBU6" s="30"/>
      <c r="CBV6" s="30"/>
      <c r="CBW6" s="30"/>
      <c r="CBX6" s="30"/>
      <c r="CBY6" s="30"/>
      <c r="CBZ6" s="30"/>
      <c r="CCA6" s="30"/>
      <c r="CCB6" s="30"/>
      <c r="CCC6" s="30"/>
      <c r="CCD6" s="30"/>
      <c r="CCE6" s="30"/>
      <c r="CCF6" s="30"/>
      <c r="CCG6" s="30"/>
      <c r="CCH6" s="30"/>
      <c r="CCI6" s="30"/>
      <c r="CCJ6" s="30"/>
      <c r="CCK6" s="30"/>
      <c r="CCL6" s="30"/>
      <c r="CCM6" s="30"/>
      <c r="CCN6" s="30"/>
      <c r="CCO6" s="30"/>
      <c r="CCP6" s="30"/>
      <c r="CCQ6" s="30"/>
      <c r="CCR6" s="30"/>
      <c r="CCS6" s="30"/>
      <c r="CCT6" s="30"/>
      <c r="CCU6" s="30"/>
      <c r="CCV6" s="30"/>
      <c r="CCW6" s="30"/>
      <c r="CCX6" s="30"/>
      <c r="CCY6" s="30"/>
      <c r="CCZ6" s="30"/>
      <c r="CDA6" s="30"/>
      <c r="CDB6" s="30"/>
      <c r="CDC6" s="30"/>
      <c r="CDD6" s="30"/>
      <c r="CDE6" s="30"/>
      <c r="CDF6" s="30"/>
      <c r="CDG6" s="30"/>
      <c r="CDH6" s="30"/>
      <c r="CDI6" s="30"/>
      <c r="CDJ6" s="30"/>
      <c r="CDK6" s="30"/>
      <c r="CDL6" s="30"/>
      <c r="CDM6" s="30"/>
      <c r="CDN6" s="30"/>
      <c r="CDO6" s="30"/>
      <c r="CDP6" s="30"/>
      <c r="CDQ6" s="30"/>
      <c r="CDR6" s="30"/>
      <c r="CDS6" s="30"/>
      <c r="CDT6" s="30"/>
      <c r="CDU6" s="30"/>
      <c r="CDV6" s="30"/>
      <c r="CDW6" s="30"/>
      <c r="CDX6" s="30"/>
      <c r="CDY6" s="30"/>
      <c r="CDZ6" s="30"/>
      <c r="CEA6" s="30"/>
      <c r="CEB6" s="30"/>
      <c r="CEC6" s="30"/>
      <c r="CED6" s="30"/>
      <c r="CEE6" s="30"/>
      <c r="CEF6" s="30"/>
      <c r="CEG6" s="30"/>
      <c r="CEH6" s="30"/>
      <c r="CEI6" s="30"/>
      <c r="CEJ6" s="30"/>
      <c r="CEK6" s="30"/>
      <c r="CEL6" s="30"/>
      <c r="CEM6" s="30"/>
      <c r="CEN6" s="30"/>
      <c r="CEO6" s="30"/>
      <c r="CEP6" s="30"/>
      <c r="CEQ6" s="30"/>
      <c r="CER6" s="30"/>
      <c r="CES6" s="30"/>
      <c r="CET6" s="30"/>
      <c r="CEU6" s="30"/>
      <c r="CEV6" s="30"/>
      <c r="CEW6" s="30"/>
      <c r="CEX6" s="30"/>
      <c r="CEY6" s="30"/>
      <c r="CEZ6" s="30"/>
      <c r="CFA6" s="30"/>
      <c r="CFB6" s="30"/>
      <c r="CFC6" s="30"/>
      <c r="CFD6" s="30"/>
      <c r="CFE6" s="30"/>
      <c r="CFF6" s="30"/>
      <c r="CFG6" s="30"/>
      <c r="CFH6" s="30"/>
      <c r="CFI6" s="30"/>
      <c r="CFJ6" s="30"/>
      <c r="CFK6" s="30"/>
      <c r="CFL6" s="30"/>
      <c r="CFM6" s="30"/>
      <c r="CFN6" s="30"/>
      <c r="CFO6" s="30"/>
      <c r="CFP6" s="30"/>
      <c r="CFQ6" s="30"/>
      <c r="CFR6" s="30"/>
      <c r="CFS6" s="30"/>
      <c r="CFT6" s="30"/>
      <c r="CFU6" s="30"/>
      <c r="CFV6" s="30"/>
      <c r="CFW6" s="30"/>
      <c r="CFX6" s="30"/>
      <c r="CFY6" s="30"/>
      <c r="CFZ6" s="30"/>
      <c r="CGA6" s="30"/>
      <c r="CGB6" s="30"/>
      <c r="CGC6" s="30"/>
      <c r="CGD6" s="30"/>
      <c r="CGE6" s="30"/>
      <c r="CGF6" s="30"/>
      <c r="CGG6" s="30"/>
      <c r="CGH6" s="30"/>
      <c r="CGI6" s="30"/>
      <c r="CGJ6" s="30"/>
      <c r="CGK6" s="30"/>
      <c r="CGL6" s="30"/>
      <c r="CGM6" s="30"/>
      <c r="CGN6" s="30"/>
      <c r="CGO6" s="30"/>
      <c r="CGP6" s="30"/>
      <c r="CGQ6" s="30"/>
      <c r="CGR6" s="30"/>
      <c r="CGS6" s="30"/>
      <c r="CGT6" s="30"/>
      <c r="CGU6" s="30"/>
      <c r="CGV6" s="30"/>
      <c r="CGW6" s="30"/>
      <c r="CGX6" s="30"/>
      <c r="CGY6" s="30"/>
      <c r="CGZ6" s="30"/>
      <c r="CHA6" s="30"/>
      <c r="CHB6" s="30"/>
      <c r="CHC6" s="30"/>
      <c r="CHD6" s="30"/>
      <c r="CHE6" s="30"/>
      <c r="CHF6" s="30"/>
      <c r="CHG6" s="30"/>
      <c r="CHH6" s="30"/>
      <c r="CHI6" s="30"/>
      <c r="CHJ6" s="30"/>
      <c r="CHK6" s="30"/>
      <c r="CHL6" s="30"/>
      <c r="CHM6" s="30"/>
      <c r="CHN6" s="30"/>
      <c r="CHO6" s="30"/>
      <c r="CHP6" s="30"/>
      <c r="CHQ6" s="30"/>
      <c r="CHR6" s="30"/>
      <c r="CHS6" s="30"/>
      <c r="CHT6" s="30"/>
      <c r="CHU6" s="30"/>
      <c r="CHV6" s="30"/>
      <c r="CHW6" s="30"/>
      <c r="CHX6" s="30"/>
      <c r="CHY6" s="30"/>
      <c r="CHZ6" s="30"/>
      <c r="CIA6" s="30"/>
      <c r="CIB6" s="30"/>
      <c r="CIC6" s="30"/>
      <c r="CID6" s="30"/>
      <c r="CIE6" s="30"/>
      <c r="CIF6" s="30"/>
      <c r="CIG6" s="30"/>
      <c r="CIH6" s="30"/>
      <c r="CII6" s="30"/>
      <c r="CIJ6" s="30"/>
    </row>
    <row r="7" spans="1:2272" ht="93.75" customHeight="1" thickBot="1">
      <c r="A7" s="227"/>
      <c r="B7" s="239"/>
      <c r="C7" s="7" t="s">
        <v>41</v>
      </c>
      <c r="D7" s="5" t="s">
        <v>125</v>
      </c>
      <c r="E7" s="5" t="s">
        <v>126</v>
      </c>
      <c r="F7" s="237"/>
      <c r="G7" s="20">
        <v>43830</v>
      </c>
      <c r="H7" s="121" t="s">
        <v>392</v>
      </c>
      <c r="I7" s="90">
        <f>AVERAGE(33)</f>
        <v>33</v>
      </c>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c r="BI7" s="30"/>
      <c r="BJ7" s="30"/>
      <c r="BK7" s="30"/>
      <c r="BL7" s="30"/>
      <c r="BM7" s="30"/>
      <c r="BN7" s="30"/>
      <c r="BO7" s="30"/>
      <c r="BP7" s="30"/>
      <c r="BQ7" s="30"/>
      <c r="BR7" s="30"/>
      <c r="BS7" s="30"/>
      <c r="BT7" s="30"/>
      <c r="BU7" s="30"/>
      <c r="BV7" s="30"/>
      <c r="BW7" s="30"/>
      <c r="BX7" s="30"/>
      <c r="BY7" s="30"/>
      <c r="BZ7" s="30"/>
      <c r="CA7" s="30"/>
      <c r="CB7" s="30"/>
      <c r="CC7" s="30"/>
      <c r="CD7" s="30"/>
      <c r="CE7" s="30"/>
      <c r="CF7" s="30"/>
      <c r="CG7" s="30"/>
      <c r="CH7" s="30"/>
      <c r="CI7" s="30"/>
      <c r="CJ7" s="30"/>
      <c r="CK7" s="30"/>
      <c r="CL7" s="30"/>
      <c r="CM7" s="30"/>
      <c r="CN7" s="30"/>
      <c r="CO7" s="30"/>
      <c r="CP7" s="30"/>
      <c r="CQ7" s="30"/>
      <c r="CR7" s="30"/>
      <c r="CS7" s="30"/>
      <c r="CT7" s="30"/>
      <c r="CU7" s="30"/>
      <c r="CV7" s="30"/>
      <c r="CW7" s="30"/>
      <c r="CX7" s="30"/>
      <c r="CY7" s="30"/>
      <c r="CZ7" s="30"/>
      <c r="DA7" s="30"/>
      <c r="DB7" s="30"/>
      <c r="DC7" s="30"/>
      <c r="DD7" s="30"/>
      <c r="DE7" s="30"/>
      <c r="DF7" s="30"/>
      <c r="DG7" s="30"/>
      <c r="DH7" s="30"/>
      <c r="DI7" s="30"/>
      <c r="DJ7" s="30"/>
      <c r="DK7" s="30"/>
      <c r="DL7" s="30"/>
      <c r="DM7" s="30"/>
      <c r="DN7" s="30"/>
      <c r="DO7" s="30"/>
      <c r="DP7" s="30"/>
      <c r="DQ7" s="30"/>
      <c r="DR7" s="30"/>
      <c r="DS7" s="30"/>
      <c r="DT7" s="30"/>
      <c r="DU7" s="30"/>
      <c r="DV7" s="30"/>
      <c r="DW7" s="30"/>
      <c r="DX7" s="30"/>
      <c r="DY7" s="30"/>
      <c r="DZ7" s="30"/>
      <c r="EA7" s="30"/>
      <c r="EB7" s="30"/>
      <c r="EC7" s="30"/>
      <c r="ED7" s="30"/>
      <c r="EE7" s="30"/>
      <c r="EF7" s="30"/>
      <c r="EG7" s="30"/>
      <c r="EH7" s="30"/>
      <c r="EI7" s="30"/>
      <c r="EJ7" s="30"/>
      <c r="EK7" s="30"/>
      <c r="EL7" s="30"/>
      <c r="EM7" s="30"/>
      <c r="EN7" s="30"/>
      <c r="EO7" s="30"/>
      <c r="EP7" s="30"/>
      <c r="EQ7" s="30"/>
      <c r="ER7" s="30"/>
      <c r="ES7" s="30"/>
      <c r="ET7" s="30"/>
      <c r="EU7" s="30"/>
      <c r="EV7" s="30"/>
      <c r="EW7" s="30"/>
      <c r="EX7" s="30"/>
      <c r="EY7" s="30"/>
      <c r="EZ7" s="30"/>
      <c r="FA7" s="30"/>
      <c r="FB7" s="30"/>
      <c r="FC7" s="30"/>
      <c r="FD7" s="30"/>
      <c r="FE7" s="30"/>
      <c r="FF7" s="30"/>
      <c r="FG7" s="30"/>
      <c r="FH7" s="30"/>
      <c r="FI7" s="30"/>
      <c r="FJ7" s="30"/>
      <c r="FK7" s="30"/>
      <c r="FL7" s="30"/>
      <c r="FM7" s="30"/>
      <c r="FN7" s="30"/>
      <c r="FO7" s="30"/>
      <c r="FP7" s="30"/>
      <c r="FQ7" s="30"/>
      <c r="FR7" s="30"/>
      <c r="FS7" s="30"/>
      <c r="FT7" s="30"/>
      <c r="FU7" s="30"/>
      <c r="FV7" s="30"/>
      <c r="FW7" s="30"/>
      <c r="FX7" s="30"/>
      <c r="FY7" s="30"/>
      <c r="FZ7" s="30"/>
      <c r="GA7" s="30"/>
      <c r="GB7" s="30"/>
      <c r="GC7" s="30"/>
      <c r="GD7" s="30"/>
      <c r="GE7" s="30"/>
      <c r="GF7" s="30"/>
      <c r="GG7" s="30"/>
      <c r="GH7" s="30"/>
      <c r="GI7" s="30"/>
      <c r="GJ7" s="30"/>
      <c r="GK7" s="30"/>
      <c r="GL7" s="30"/>
      <c r="GM7" s="30"/>
      <c r="GN7" s="30"/>
      <c r="GO7" s="30"/>
      <c r="GP7" s="30"/>
      <c r="GQ7" s="30"/>
      <c r="GR7" s="30"/>
      <c r="GS7" s="30"/>
      <c r="GT7" s="30"/>
      <c r="GU7" s="30"/>
      <c r="GV7" s="30"/>
      <c r="GW7" s="30"/>
      <c r="GX7" s="30"/>
      <c r="GY7" s="30"/>
      <c r="GZ7" s="30"/>
      <c r="HA7" s="30"/>
      <c r="HB7" s="30"/>
      <c r="HC7" s="30"/>
      <c r="HD7" s="30"/>
      <c r="HE7" s="30"/>
      <c r="HF7" s="30"/>
      <c r="HG7" s="30"/>
      <c r="HH7" s="30"/>
      <c r="HI7" s="30"/>
      <c r="HJ7" s="30"/>
      <c r="HK7" s="30"/>
      <c r="HL7" s="30"/>
      <c r="HM7" s="30"/>
      <c r="HN7" s="30"/>
      <c r="HO7" s="30"/>
      <c r="HP7" s="30"/>
      <c r="HQ7" s="30"/>
      <c r="HR7" s="30"/>
      <c r="HS7" s="30"/>
      <c r="HT7" s="30"/>
      <c r="HU7" s="30"/>
      <c r="HV7" s="30"/>
      <c r="HW7" s="30"/>
      <c r="HX7" s="30"/>
      <c r="HY7" s="30"/>
      <c r="HZ7" s="30"/>
      <c r="IA7" s="30"/>
      <c r="IB7" s="30"/>
      <c r="IC7" s="30"/>
      <c r="ID7" s="30"/>
      <c r="IE7" s="30"/>
      <c r="IF7" s="30"/>
      <c r="IG7" s="30"/>
      <c r="IH7" s="30"/>
      <c r="II7" s="30"/>
      <c r="IJ7" s="30"/>
      <c r="IK7" s="30"/>
      <c r="IL7" s="30"/>
      <c r="IM7" s="30"/>
      <c r="IN7" s="30"/>
      <c r="IO7" s="30"/>
      <c r="IP7" s="30"/>
      <c r="IQ7" s="30"/>
      <c r="IR7" s="30"/>
      <c r="IS7" s="30"/>
      <c r="IT7" s="30"/>
      <c r="IU7" s="30"/>
      <c r="IV7" s="30"/>
      <c r="IW7" s="30"/>
      <c r="IX7" s="30"/>
      <c r="IY7" s="30"/>
      <c r="IZ7" s="30"/>
      <c r="JA7" s="30"/>
      <c r="JB7" s="30"/>
      <c r="JC7" s="30"/>
      <c r="JD7" s="30"/>
      <c r="JE7" s="30"/>
      <c r="JF7" s="30"/>
      <c r="JG7" s="30"/>
      <c r="JH7" s="30"/>
      <c r="JI7" s="30"/>
      <c r="JJ7" s="30"/>
      <c r="JK7" s="30"/>
      <c r="JL7" s="30"/>
      <c r="JM7" s="30"/>
      <c r="JN7" s="30"/>
      <c r="JO7" s="30"/>
      <c r="JP7" s="30"/>
      <c r="JQ7" s="30"/>
      <c r="JR7" s="30"/>
      <c r="JS7" s="30"/>
      <c r="JT7" s="30"/>
      <c r="JU7" s="30"/>
      <c r="JV7" s="30"/>
      <c r="JW7" s="30"/>
      <c r="JX7" s="30"/>
      <c r="JY7" s="30"/>
      <c r="JZ7" s="30"/>
      <c r="KA7" s="30"/>
      <c r="KB7" s="30"/>
      <c r="KC7" s="30"/>
      <c r="KD7" s="30"/>
      <c r="KE7" s="30"/>
      <c r="KF7" s="30"/>
      <c r="KG7" s="30"/>
      <c r="KH7" s="30"/>
      <c r="KI7" s="30"/>
      <c r="KJ7" s="30"/>
      <c r="KK7" s="30"/>
      <c r="KL7" s="30"/>
      <c r="KM7" s="30"/>
      <c r="KN7" s="30"/>
      <c r="KO7" s="30"/>
      <c r="KP7" s="30"/>
      <c r="KQ7" s="30"/>
      <c r="KR7" s="30"/>
      <c r="KS7" s="30"/>
      <c r="KT7" s="30"/>
      <c r="KU7" s="30"/>
      <c r="KV7" s="30"/>
      <c r="KW7" s="30"/>
      <c r="KX7" s="30"/>
      <c r="KY7" s="30"/>
      <c r="KZ7" s="30"/>
      <c r="LA7" s="30"/>
      <c r="LB7" s="30"/>
      <c r="LC7" s="30"/>
      <c r="LD7" s="30"/>
      <c r="LE7" s="30"/>
      <c r="LF7" s="30"/>
      <c r="LG7" s="30"/>
      <c r="LH7" s="30"/>
      <c r="LI7" s="30"/>
      <c r="LJ7" s="30"/>
      <c r="LK7" s="30"/>
      <c r="LL7" s="30"/>
      <c r="LM7" s="30"/>
      <c r="LN7" s="30"/>
      <c r="LO7" s="30"/>
      <c r="LP7" s="30"/>
      <c r="LQ7" s="30"/>
      <c r="LR7" s="30"/>
      <c r="LS7" s="30"/>
      <c r="LT7" s="30"/>
      <c r="LU7" s="30"/>
      <c r="LV7" s="30"/>
      <c r="LW7" s="30"/>
      <c r="LX7" s="30"/>
      <c r="LY7" s="30"/>
      <c r="LZ7" s="30"/>
      <c r="MA7" s="30"/>
      <c r="MB7" s="30"/>
      <c r="MC7" s="30"/>
      <c r="MD7" s="30"/>
      <c r="ME7" s="30"/>
      <c r="MF7" s="30"/>
      <c r="MG7" s="30"/>
      <c r="MH7" s="30"/>
      <c r="MI7" s="30"/>
      <c r="MJ7" s="30"/>
      <c r="MK7" s="30"/>
      <c r="ML7" s="30"/>
      <c r="MM7" s="30"/>
      <c r="MN7" s="30"/>
      <c r="MO7" s="30"/>
      <c r="MP7" s="30"/>
      <c r="MQ7" s="30"/>
      <c r="MR7" s="30"/>
      <c r="MS7" s="30"/>
      <c r="MT7" s="30"/>
      <c r="MU7" s="30"/>
      <c r="MV7" s="30"/>
      <c r="MW7" s="30"/>
      <c r="MX7" s="30"/>
      <c r="MY7" s="30"/>
      <c r="MZ7" s="30"/>
      <c r="NA7" s="30"/>
      <c r="NB7" s="30"/>
      <c r="NC7" s="30"/>
      <c r="ND7" s="30"/>
      <c r="NE7" s="30"/>
      <c r="NF7" s="30"/>
      <c r="NG7" s="30"/>
      <c r="NH7" s="30"/>
      <c r="NI7" s="30"/>
      <c r="NJ7" s="30"/>
      <c r="NK7" s="30"/>
      <c r="NL7" s="30"/>
      <c r="NM7" s="30"/>
      <c r="NN7" s="30"/>
      <c r="NO7" s="30"/>
      <c r="NP7" s="30"/>
      <c r="NQ7" s="30"/>
      <c r="NR7" s="30"/>
      <c r="NS7" s="30"/>
      <c r="NT7" s="30"/>
      <c r="NU7" s="30"/>
      <c r="NV7" s="30"/>
      <c r="NW7" s="30"/>
      <c r="NX7" s="30"/>
      <c r="NY7" s="30"/>
      <c r="NZ7" s="30"/>
      <c r="OA7" s="30"/>
      <c r="OB7" s="30"/>
      <c r="OC7" s="30"/>
      <c r="OD7" s="30"/>
      <c r="OE7" s="30"/>
      <c r="OF7" s="30"/>
      <c r="OG7" s="30"/>
      <c r="OH7" s="30"/>
      <c r="OI7" s="30"/>
      <c r="OJ7" s="30"/>
      <c r="OK7" s="30"/>
      <c r="OL7" s="30"/>
      <c r="OM7" s="30"/>
      <c r="ON7" s="30"/>
      <c r="OO7" s="30"/>
      <c r="OP7" s="30"/>
      <c r="OQ7" s="30"/>
      <c r="OR7" s="30"/>
      <c r="OS7" s="30"/>
      <c r="OT7" s="30"/>
      <c r="OU7" s="30"/>
      <c r="OV7" s="30"/>
      <c r="OW7" s="30"/>
      <c r="OX7" s="30"/>
      <c r="OY7" s="30"/>
      <c r="OZ7" s="30"/>
      <c r="PA7" s="30"/>
      <c r="PB7" s="30"/>
      <c r="PC7" s="30"/>
      <c r="PD7" s="30"/>
      <c r="PE7" s="30"/>
      <c r="PF7" s="30"/>
      <c r="PG7" s="30"/>
      <c r="PH7" s="30"/>
      <c r="PI7" s="30"/>
      <c r="PJ7" s="30"/>
      <c r="PK7" s="30"/>
      <c r="PL7" s="30"/>
      <c r="PM7" s="30"/>
      <c r="PN7" s="30"/>
      <c r="PO7" s="30"/>
      <c r="PP7" s="30"/>
      <c r="PQ7" s="30"/>
      <c r="PR7" s="30"/>
      <c r="PS7" s="30"/>
      <c r="PT7" s="30"/>
      <c r="PU7" s="30"/>
      <c r="PV7" s="30"/>
      <c r="PW7" s="30"/>
      <c r="PX7" s="30"/>
      <c r="PY7" s="30"/>
      <c r="PZ7" s="30"/>
      <c r="QA7" s="30"/>
      <c r="QB7" s="30"/>
      <c r="QC7" s="30"/>
      <c r="QD7" s="30"/>
      <c r="QE7" s="30"/>
      <c r="QF7" s="30"/>
      <c r="QG7" s="30"/>
      <c r="QH7" s="30"/>
      <c r="QI7" s="30"/>
      <c r="QJ7" s="30"/>
      <c r="QK7" s="30"/>
      <c r="QL7" s="30"/>
      <c r="QM7" s="30"/>
      <c r="QN7" s="30"/>
      <c r="QO7" s="30"/>
      <c r="QP7" s="30"/>
      <c r="QQ7" s="30"/>
      <c r="QR7" s="30"/>
      <c r="QS7" s="30"/>
      <c r="QT7" s="30"/>
      <c r="QU7" s="30"/>
      <c r="QV7" s="30"/>
      <c r="QW7" s="30"/>
      <c r="QX7" s="30"/>
      <c r="QY7" s="30"/>
      <c r="QZ7" s="30"/>
      <c r="RA7" s="30"/>
      <c r="RB7" s="30"/>
      <c r="RC7" s="30"/>
      <c r="RD7" s="30"/>
      <c r="RE7" s="30"/>
      <c r="RF7" s="30"/>
      <c r="RG7" s="30"/>
      <c r="RH7" s="30"/>
      <c r="RI7" s="30"/>
      <c r="RJ7" s="30"/>
      <c r="RK7" s="30"/>
      <c r="RL7" s="30"/>
      <c r="RM7" s="30"/>
      <c r="RN7" s="30"/>
      <c r="RO7" s="30"/>
      <c r="RP7" s="30"/>
      <c r="RQ7" s="30"/>
      <c r="RR7" s="30"/>
      <c r="RS7" s="30"/>
      <c r="RT7" s="30"/>
      <c r="RU7" s="30"/>
      <c r="RV7" s="30"/>
      <c r="RW7" s="30"/>
      <c r="RX7" s="30"/>
      <c r="RY7" s="30"/>
      <c r="RZ7" s="30"/>
      <c r="SA7" s="30"/>
      <c r="SB7" s="30"/>
      <c r="SC7" s="30"/>
      <c r="SD7" s="30"/>
      <c r="SE7" s="30"/>
      <c r="SF7" s="30"/>
      <c r="SG7" s="30"/>
      <c r="SH7" s="30"/>
      <c r="SI7" s="30"/>
      <c r="SJ7" s="30"/>
      <c r="SK7" s="30"/>
      <c r="SL7" s="30"/>
      <c r="SM7" s="30"/>
      <c r="SN7" s="30"/>
      <c r="SO7" s="30"/>
      <c r="SP7" s="30"/>
      <c r="SQ7" s="30"/>
      <c r="SR7" s="30"/>
      <c r="SS7" s="30"/>
      <c r="ST7" s="30"/>
      <c r="SU7" s="30"/>
      <c r="SV7" s="30"/>
      <c r="SW7" s="30"/>
      <c r="SX7" s="30"/>
      <c r="SY7" s="30"/>
      <c r="SZ7" s="30"/>
      <c r="TA7" s="30"/>
      <c r="TB7" s="30"/>
      <c r="TC7" s="30"/>
      <c r="TD7" s="30"/>
      <c r="TE7" s="30"/>
      <c r="TF7" s="30"/>
      <c r="TG7" s="30"/>
      <c r="TH7" s="30"/>
      <c r="TI7" s="30"/>
      <c r="TJ7" s="30"/>
      <c r="TK7" s="30"/>
      <c r="TL7" s="30"/>
      <c r="TM7" s="30"/>
      <c r="TN7" s="30"/>
      <c r="TO7" s="30"/>
      <c r="TP7" s="30"/>
      <c r="TQ7" s="30"/>
      <c r="TR7" s="30"/>
      <c r="TS7" s="30"/>
      <c r="TT7" s="30"/>
      <c r="TU7" s="30"/>
      <c r="TV7" s="30"/>
      <c r="TW7" s="30"/>
      <c r="TX7" s="30"/>
      <c r="TY7" s="30"/>
      <c r="TZ7" s="30"/>
      <c r="UA7" s="30"/>
      <c r="UB7" s="30"/>
      <c r="UC7" s="30"/>
      <c r="UD7" s="30"/>
      <c r="UE7" s="30"/>
      <c r="UF7" s="30"/>
      <c r="UG7" s="30"/>
      <c r="UH7" s="30"/>
      <c r="UI7" s="30"/>
      <c r="UJ7" s="30"/>
      <c r="UK7" s="30"/>
      <c r="UL7" s="30"/>
      <c r="UM7" s="30"/>
      <c r="UN7" s="30"/>
      <c r="UO7" s="30"/>
      <c r="UP7" s="30"/>
      <c r="UQ7" s="30"/>
      <c r="UR7" s="30"/>
      <c r="US7" s="30"/>
      <c r="UT7" s="30"/>
      <c r="UU7" s="30"/>
      <c r="UV7" s="30"/>
      <c r="UW7" s="30"/>
      <c r="UX7" s="30"/>
      <c r="UY7" s="30"/>
      <c r="UZ7" s="30"/>
      <c r="VA7" s="30"/>
      <c r="VB7" s="30"/>
      <c r="VC7" s="30"/>
      <c r="VD7" s="30"/>
      <c r="VE7" s="30"/>
      <c r="VF7" s="30"/>
      <c r="VG7" s="30"/>
      <c r="VH7" s="30"/>
      <c r="VI7" s="30"/>
      <c r="VJ7" s="30"/>
      <c r="VK7" s="30"/>
      <c r="VL7" s="30"/>
      <c r="VM7" s="30"/>
      <c r="VN7" s="30"/>
      <c r="VO7" s="30"/>
      <c r="VP7" s="30"/>
      <c r="VQ7" s="30"/>
      <c r="VR7" s="30"/>
      <c r="VS7" s="30"/>
      <c r="VT7" s="30"/>
      <c r="VU7" s="30"/>
      <c r="VV7" s="30"/>
      <c r="VW7" s="30"/>
      <c r="VX7" s="30"/>
      <c r="VY7" s="30"/>
      <c r="VZ7" s="30"/>
      <c r="WA7" s="30"/>
      <c r="WB7" s="30"/>
      <c r="WC7" s="30"/>
      <c r="WD7" s="30"/>
      <c r="WE7" s="30"/>
      <c r="WF7" s="30"/>
      <c r="WG7" s="30"/>
      <c r="WH7" s="30"/>
      <c r="WI7" s="30"/>
      <c r="WJ7" s="30"/>
      <c r="WK7" s="30"/>
      <c r="WL7" s="30"/>
      <c r="WM7" s="30"/>
      <c r="WN7" s="30"/>
      <c r="WO7" s="30"/>
      <c r="WP7" s="30"/>
      <c r="WQ7" s="30"/>
      <c r="WR7" s="30"/>
      <c r="WS7" s="30"/>
      <c r="WT7" s="30"/>
      <c r="WU7" s="30"/>
      <c r="WV7" s="30"/>
      <c r="WW7" s="30"/>
      <c r="WX7" s="30"/>
      <c r="WY7" s="30"/>
      <c r="WZ7" s="30"/>
      <c r="XA7" s="30"/>
      <c r="XB7" s="30"/>
      <c r="XC7" s="30"/>
      <c r="XD7" s="30"/>
      <c r="XE7" s="30"/>
      <c r="XF7" s="30"/>
      <c r="XG7" s="30"/>
      <c r="XH7" s="30"/>
      <c r="XI7" s="30"/>
      <c r="XJ7" s="30"/>
      <c r="XK7" s="30"/>
      <c r="XL7" s="30"/>
      <c r="XM7" s="30"/>
      <c r="XN7" s="30"/>
      <c r="XO7" s="30"/>
      <c r="XP7" s="30"/>
      <c r="XQ7" s="30"/>
      <c r="XR7" s="30"/>
      <c r="XS7" s="30"/>
      <c r="XT7" s="30"/>
      <c r="XU7" s="30"/>
      <c r="XV7" s="30"/>
      <c r="XW7" s="30"/>
      <c r="XX7" s="30"/>
      <c r="XY7" s="30"/>
      <c r="XZ7" s="30"/>
      <c r="YA7" s="30"/>
      <c r="YB7" s="30"/>
      <c r="YC7" s="30"/>
      <c r="YD7" s="30"/>
      <c r="YE7" s="30"/>
      <c r="YF7" s="30"/>
      <c r="YG7" s="30"/>
      <c r="YH7" s="30"/>
      <c r="YI7" s="30"/>
      <c r="YJ7" s="30"/>
      <c r="YK7" s="30"/>
      <c r="YL7" s="30"/>
      <c r="YM7" s="30"/>
      <c r="YN7" s="30"/>
      <c r="YO7" s="30"/>
      <c r="YP7" s="30"/>
      <c r="YQ7" s="30"/>
      <c r="YR7" s="30"/>
      <c r="YS7" s="30"/>
      <c r="YT7" s="30"/>
      <c r="YU7" s="30"/>
      <c r="YV7" s="30"/>
      <c r="YW7" s="30"/>
      <c r="YX7" s="30"/>
      <c r="YY7" s="30"/>
      <c r="YZ7" s="30"/>
      <c r="ZA7" s="30"/>
      <c r="ZB7" s="30"/>
      <c r="ZC7" s="30"/>
      <c r="ZD7" s="30"/>
      <c r="ZE7" s="30"/>
      <c r="ZF7" s="30"/>
      <c r="ZG7" s="30"/>
      <c r="ZH7" s="30"/>
      <c r="ZI7" s="30"/>
      <c r="ZJ7" s="30"/>
      <c r="ZK7" s="30"/>
      <c r="ZL7" s="30"/>
      <c r="ZM7" s="30"/>
      <c r="ZN7" s="30"/>
      <c r="ZO7" s="30"/>
      <c r="ZP7" s="30"/>
      <c r="ZQ7" s="30"/>
      <c r="ZR7" s="30"/>
      <c r="ZS7" s="30"/>
      <c r="ZT7" s="30"/>
      <c r="ZU7" s="30"/>
      <c r="ZV7" s="30"/>
      <c r="ZW7" s="30"/>
      <c r="ZX7" s="30"/>
      <c r="ZY7" s="30"/>
      <c r="ZZ7" s="30"/>
      <c r="AAA7" s="30"/>
      <c r="AAB7" s="30"/>
      <c r="AAC7" s="30"/>
      <c r="AAD7" s="30"/>
      <c r="AAE7" s="30"/>
      <c r="AAF7" s="30"/>
      <c r="AAG7" s="30"/>
      <c r="AAH7" s="30"/>
      <c r="AAI7" s="30"/>
      <c r="AAJ7" s="30"/>
      <c r="AAK7" s="30"/>
      <c r="AAL7" s="30"/>
      <c r="AAM7" s="30"/>
      <c r="AAN7" s="30"/>
      <c r="AAO7" s="30"/>
      <c r="AAP7" s="30"/>
      <c r="AAQ7" s="30"/>
      <c r="AAR7" s="30"/>
      <c r="AAS7" s="30"/>
      <c r="AAT7" s="30"/>
      <c r="AAU7" s="30"/>
      <c r="AAV7" s="30"/>
      <c r="AAW7" s="30"/>
      <c r="AAX7" s="30"/>
      <c r="AAY7" s="30"/>
      <c r="AAZ7" s="30"/>
      <c r="ABA7" s="30"/>
      <c r="ABB7" s="30"/>
      <c r="ABC7" s="30"/>
      <c r="ABD7" s="30"/>
      <c r="ABE7" s="30"/>
      <c r="ABF7" s="30"/>
      <c r="ABG7" s="30"/>
      <c r="ABH7" s="30"/>
      <c r="ABI7" s="30"/>
      <c r="ABJ7" s="30"/>
      <c r="ABK7" s="30"/>
      <c r="ABL7" s="30"/>
      <c r="ABM7" s="30"/>
      <c r="ABN7" s="30"/>
      <c r="ABO7" s="30"/>
      <c r="ABP7" s="30"/>
      <c r="ABQ7" s="30"/>
      <c r="ABR7" s="30"/>
      <c r="ABS7" s="30"/>
      <c r="ABT7" s="30"/>
      <c r="ABU7" s="30"/>
      <c r="ABV7" s="30"/>
      <c r="ABW7" s="30"/>
      <c r="ABX7" s="30"/>
      <c r="ABY7" s="30"/>
      <c r="ABZ7" s="30"/>
      <c r="ACA7" s="30"/>
      <c r="ACB7" s="30"/>
      <c r="ACC7" s="30"/>
      <c r="ACD7" s="30"/>
      <c r="ACE7" s="30"/>
      <c r="ACF7" s="30"/>
      <c r="ACG7" s="30"/>
      <c r="ACH7" s="30"/>
      <c r="ACI7" s="30"/>
      <c r="ACJ7" s="30"/>
      <c r="ACK7" s="30"/>
      <c r="ACL7" s="30"/>
      <c r="ACM7" s="30"/>
      <c r="ACN7" s="30"/>
      <c r="ACO7" s="30"/>
      <c r="ACP7" s="30"/>
      <c r="ACQ7" s="30"/>
      <c r="ACR7" s="30"/>
      <c r="ACS7" s="30"/>
      <c r="ACT7" s="30"/>
      <c r="ACU7" s="30"/>
      <c r="ACV7" s="30"/>
      <c r="ACW7" s="30"/>
      <c r="ACX7" s="30"/>
      <c r="ACY7" s="30"/>
      <c r="ACZ7" s="30"/>
      <c r="ADA7" s="30"/>
      <c r="ADB7" s="30"/>
      <c r="ADC7" s="30"/>
      <c r="ADD7" s="30"/>
      <c r="ADE7" s="30"/>
      <c r="ADF7" s="30"/>
      <c r="ADG7" s="30"/>
      <c r="ADH7" s="30"/>
      <c r="ADI7" s="30"/>
      <c r="ADJ7" s="30"/>
      <c r="ADK7" s="30"/>
      <c r="ADL7" s="30"/>
      <c r="ADM7" s="30"/>
      <c r="ADN7" s="30"/>
      <c r="ADO7" s="30"/>
      <c r="ADP7" s="30"/>
      <c r="ADQ7" s="30"/>
      <c r="ADR7" s="30"/>
      <c r="ADS7" s="30"/>
      <c r="ADT7" s="30"/>
      <c r="ADU7" s="30"/>
      <c r="ADV7" s="30"/>
      <c r="ADW7" s="30"/>
      <c r="ADX7" s="30"/>
      <c r="ADY7" s="30"/>
      <c r="ADZ7" s="30"/>
      <c r="AEA7" s="30"/>
      <c r="AEB7" s="30"/>
      <c r="AEC7" s="30"/>
      <c r="AED7" s="30"/>
      <c r="AEE7" s="30"/>
      <c r="AEF7" s="30"/>
      <c r="AEG7" s="30"/>
      <c r="AEH7" s="30"/>
      <c r="AEI7" s="30"/>
      <c r="AEJ7" s="30"/>
      <c r="AEK7" s="30"/>
      <c r="AEL7" s="30"/>
      <c r="AEM7" s="30"/>
      <c r="AEN7" s="30"/>
      <c r="AEO7" s="30"/>
      <c r="AEP7" s="30"/>
      <c r="AEQ7" s="30"/>
      <c r="AER7" s="30"/>
      <c r="AES7" s="30"/>
      <c r="AET7" s="30"/>
      <c r="AEU7" s="30"/>
      <c r="AEV7" s="30"/>
      <c r="AEW7" s="30"/>
      <c r="AEX7" s="30"/>
      <c r="AEY7" s="30"/>
      <c r="AEZ7" s="30"/>
      <c r="AFA7" s="30"/>
      <c r="AFB7" s="30"/>
      <c r="AFC7" s="30"/>
      <c r="AFD7" s="30"/>
      <c r="AFE7" s="30"/>
      <c r="AFF7" s="30"/>
      <c r="AFG7" s="30"/>
      <c r="AFH7" s="30"/>
      <c r="AFI7" s="30"/>
      <c r="AFJ7" s="30"/>
      <c r="AFK7" s="30"/>
      <c r="AFL7" s="30"/>
      <c r="AFM7" s="30"/>
      <c r="AFN7" s="30"/>
      <c r="AFO7" s="30"/>
      <c r="AFP7" s="30"/>
      <c r="AFQ7" s="30"/>
      <c r="AFR7" s="30"/>
      <c r="AFS7" s="30"/>
      <c r="AFT7" s="30"/>
      <c r="AFU7" s="30"/>
      <c r="AFV7" s="30"/>
      <c r="AFW7" s="30"/>
      <c r="AFX7" s="30"/>
      <c r="AFY7" s="30"/>
      <c r="AFZ7" s="30"/>
      <c r="AGA7" s="30"/>
      <c r="AGB7" s="30"/>
      <c r="AGC7" s="30"/>
      <c r="AGD7" s="30"/>
      <c r="AGE7" s="30"/>
      <c r="AGF7" s="30"/>
      <c r="AGG7" s="30"/>
      <c r="AGH7" s="30"/>
      <c r="AGI7" s="30"/>
      <c r="AGJ7" s="30"/>
      <c r="AGK7" s="30"/>
      <c r="AGL7" s="30"/>
      <c r="AGM7" s="30"/>
      <c r="AGN7" s="30"/>
      <c r="AGO7" s="30"/>
      <c r="AGP7" s="30"/>
      <c r="AGQ7" s="30"/>
      <c r="AGR7" s="30"/>
      <c r="AGS7" s="30"/>
      <c r="AGT7" s="30"/>
      <c r="AGU7" s="30"/>
      <c r="AGV7" s="30"/>
      <c r="AGW7" s="30"/>
      <c r="AGX7" s="30"/>
      <c r="AGY7" s="30"/>
      <c r="AGZ7" s="30"/>
      <c r="AHA7" s="30"/>
      <c r="AHB7" s="30"/>
      <c r="AHC7" s="30"/>
      <c r="AHD7" s="30"/>
      <c r="AHE7" s="30"/>
      <c r="AHF7" s="30"/>
      <c r="AHG7" s="30"/>
      <c r="AHH7" s="30"/>
      <c r="AHI7" s="30"/>
      <c r="AHJ7" s="30"/>
      <c r="AHK7" s="30"/>
      <c r="AHL7" s="30"/>
      <c r="AHM7" s="30"/>
      <c r="AHN7" s="30"/>
      <c r="AHO7" s="30"/>
      <c r="AHP7" s="30"/>
      <c r="AHQ7" s="30"/>
      <c r="AHR7" s="30"/>
      <c r="AHS7" s="30"/>
      <c r="AHT7" s="30"/>
      <c r="AHU7" s="30"/>
      <c r="AHV7" s="30"/>
      <c r="AHW7" s="30"/>
      <c r="AHX7" s="30"/>
      <c r="AHY7" s="30"/>
      <c r="AHZ7" s="30"/>
      <c r="AIA7" s="30"/>
      <c r="AIB7" s="30"/>
      <c r="AIC7" s="30"/>
      <c r="AID7" s="30"/>
      <c r="AIE7" s="30"/>
      <c r="AIF7" s="30"/>
      <c r="AIG7" s="30"/>
      <c r="AIH7" s="30"/>
      <c r="AII7" s="30"/>
      <c r="AIJ7" s="30"/>
      <c r="AIK7" s="30"/>
      <c r="AIL7" s="30"/>
      <c r="AIM7" s="30"/>
      <c r="AIN7" s="30"/>
      <c r="AIO7" s="30"/>
      <c r="AIP7" s="30"/>
      <c r="AIQ7" s="30"/>
      <c r="AIR7" s="30"/>
      <c r="AIS7" s="30"/>
      <c r="AIT7" s="30"/>
      <c r="AIU7" s="30"/>
      <c r="AIV7" s="30"/>
      <c r="AIW7" s="30"/>
      <c r="AIX7" s="30"/>
      <c r="AIY7" s="30"/>
      <c r="AIZ7" s="30"/>
      <c r="AJA7" s="30"/>
      <c r="AJB7" s="30"/>
      <c r="AJC7" s="30"/>
      <c r="AJD7" s="30"/>
      <c r="AJE7" s="30"/>
      <c r="AJF7" s="30"/>
      <c r="AJG7" s="30"/>
      <c r="AJH7" s="30"/>
      <c r="AJI7" s="30"/>
      <c r="AJJ7" s="30"/>
      <c r="AJK7" s="30"/>
      <c r="AJL7" s="30"/>
      <c r="AJM7" s="30"/>
      <c r="AJN7" s="30"/>
      <c r="AJO7" s="30"/>
      <c r="AJP7" s="30"/>
      <c r="AJQ7" s="30"/>
      <c r="AJR7" s="30"/>
      <c r="AJS7" s="30"/>
      <c r="AJT7" s="30"/>
      <c r="AJU7" s="30"/>
      <c r="AJV7" s="30"/>
      <c r="AJW7" s="30"/>
      <c r="AJX7" s="30"/>
      <c r="AJY7" s="30"/>
      <c r="AJZ7" s="30"/>
      <c r="AKA7" s="30"/>
      <c r="AKB7" s="30"/>
      <c r="AKC7" s="30"/>
      <c r="AKD7" s="30"/>
      <c r="AKE7" s="30"/>
      <c r="AKF7" s="30"/>
      <c r="AKG7" s="30"/>
      <c r="AKH7" s="30"/>
      <c r="AKI7" s="30"/>
      <c r="AKJ7" s="30"/>
      <c r="AKK7" s="30"/>
      <c r="AKL7" s="30"/>
      <c r="AKM7" s="30"/>
      <c r="AKN7" s="30"/>
      <c r="AKO7" s="30"/>
      <c r="AKP7" s="30"/>
      <c r="AKQ7" s="30"/>
      <c r="AKR7" s="30"/>
      <c r="AKS7" s="30"/>
      <c r="AKT7" s="30"/>
      <c r="AKU7" s="30"/>
      <c r="AKV7" s="30"/>
      <c r="AKW7" s="30"/>
      <c r="AKX7" s="30"/>
      <c r="AKY7" s="30"/>
      <c r="AKZ7" s="30"/>
      <c r="ALA7" s="30"/>
      <c r="ALB7" s="30"/>
      <c r="ALC7" s="30"/>
      <c r="ALD7" s="30"/>
      <c r="ALE7" s="30"/>
      <c r="ALF7" s="30"/>
      <c r="ALG7" s="30"/>
      <c r="ALH7" s="30"/>
      <c r="ALI7" s="30"/>
      <c r="ALJ7" s="30"/>
      <c r="ALK7" s="30"/>
      <c r="ALL7" s="30"/>
      <c r="ALM7" s="30"/>
      <c r="ALN7" s="30"/>
      <c r="ALO7" s="30"/>
      <c r="ALP7" s="30"/>
      <c r="ALQ7" s="30"/>
      <c r="ALR7" s="30"/>
      <c r="ALS7" s="30"/>
      <c r="ALT7" s="30"/>
      <c r="ALU7" s="30"/>
      <c r="ALV7" s="30"/>
      <c r="ALW7" s="30"/>
      <c r="ALX7" s="30"/>
      <c r="ALY7" s="30"/>
      <c r="ALZ7" s="30"/>
      <c r="AMA7" s="30"/>
      <c r="AMB7" s="30"/>
      <c r="AMC7" s="30"/>
      <c r="AMD7" s="30"/>
      <c r="AME7" s="30"/>
      <c r="AMF7" s="30"/>
      <c r="AMG7" s="30"/>
      <c r="AMH7" s="30"/>
      <c r="AMI7" s="30"/>
      <c r="AMJ7" s="30"/>
      <c r="AMK7" s="30"/>
      <c r="AML7" s="30"/>
      <c r="AMM7" s="30"/>
      <c r="AMN7" s="30"/>
      <c r="AMO7" s="30"/>
      <c r="AMP7" s="30"/>
      <c r="AMQ7" s="30"/>
      <c r="AMR7" s="30"/>
      <c r="AMS7" s="30"/>
      <c r="AMT7" s="30"/>
      <c r="AMU7" s="30"/>
      <c r="AMV7" s="30"/>
      <c r="AMW7" s="30"/>
      <c r="AMX7" s="30"/>
      <c r="AMY7" s="30"/>
      <c r="AMZ7" s="30"/>
      <c r="ANA7" s="30"/>
      <c r="ANB7" s="30"/>
      <c r="ANC7" s="30"/>
      <c r="AND7" s="30"/>
      <c r="ANE7" s="30"/>
      <c r="ANF7" s="30"/>
      <c r="ANG7" s="30"/>
      <c r="ANH7" s="30"/>
      <c r="ANI7" s="30"/>
      <c r="ANJ7" s="30"/>
      <c r="ANK7" s="30"/>
      <c r="ANL7" s="30"/>
      <c r="ANM7" s="30"/>
      <c r="ANN7" s="30"/>
      <c r="ANO7" s="30"/>
      <c r="ANP7" s="30"/>
      <c r="ANQ7" s="30"/>
      <c r="ANR7" s="30"/>
      <c r="ANS7" s="30"/>
      <c r="ANT7" s="30"/>
      <c r="ANU7" s="30"/>
      <c r="ANV7" s="30"/>
      <c r="ANW7" s="30"/>
      <c r="ANX7" s="30"/>
      <c r="ANY7" s="30"/>
      <c r="ANZ7" s="30"/>
      <c r="AOA7" s="30"/>
      <c r="AOB7" s="30"/>
      <c r="AOC7" s="30"/>
      <c r="AOD7" s="30"/>
      <c r="AOE7" s="30"/>
      <c r="AOF7" s="30"/>
      <c r="AOG7" s="30"/>
      <c r="AOH7" s="30"/>
      <c r="AOI7" s="30"/>
      <c r="AOJ7" s="30"/>
      <c r="AOK7" s="30"/>
      <c r="AOL7" s="30"/>
      <c r="AOM7" s="30"/>
      <c r="AON7" s="30"/>
      <c r="AOO7" s="30"/>
      <c r="AOP7" s="30"/>
      <c r="AOQ7" s="30"/>
      <c r="AOR7" s="30"/>
      <c r="AOS7" s="30"/>
      <c r="AOT7" s="30"/>
      <c r="AOU7" s="30"/>
      <c r="AOV7" s="30"/>
      <c r="AOW7" s="30"/>
      <c r="AOX7" s="30"/>
      <c r="AOY7" s="30"/>
      <c r="AOZ7" s="30"/>
      <c r="APA7" s="30"/>
      <c r="APB7" s="30"/>
      <c r="APC7" s="30"/>
      <c r="APD7" s="30"/>
      <c r="APE7" s="30"/>
      <c r="APF7" s="30"/>
      <c r="APG7" s="30"/>
      <c r="APH7" s="30"/>
      <c r="API7" s="30"/>
      <c r="APJ7" s="30"/>
      <c r="APK7" s="30"/>
      <c r="APL7" s="30"/>
      <c r="APM7" s="30"/>
      <c r="APN7" s="30"/>
      <c r="APO7" s="30"/>
      <c r="APP7" s="30"/>
      <c r="APQ7" s="30"/>
      <c r="APR7" s="30"/>
      <c r="APS7" s="30"/>
      <c r="APT7" s="30"/>
      <c r="APU7" s="30"/>
      <c r="APV7" s="30"/>
      <c r="APW7" s="30"/>
      <c r="APX7" s="30"/>
      <c r="APY7" s="30"/>
      <c r="APZ7" s="30"/>
      <c r="AQA7" s="30"/>
      <c r="AQB7" s="30"/>
      <c r="AQC7" s="30"/>
      <c r="AQD7" s="30"/>
      <c r="AQE7" s="30"/>
      <c r="AQF7" s="30"/>
      <c r="AQG7" s="30"/>
      <c r="AQH7" s="30"/>
      <c r="AQI7" s="30"/>
      <c r="AQJ7" s="30"/>
      <c r="AQK7" s="30"/>
      <c r="AQL7" s="30"/>
      <c r="AQM7" s="30"/>
      <c r="AQN7" s="30"/>
      <c r="AQO7" s="30"/>
      <c r="AQP7" s="30"/>
      <c r="AQQ7" s="30"/>
      <c r="AQR7" s="30"/>
      <c r="AQS7" s="30"/>
      <c r="AQT7" s="30"/>
      <c r="AQU7" s="30"/>
      <c r="AQV7" s="30"/>
      <c r="AQW7" s="30"/>
      <c r="AQX7" s="30"/>
      <c r="AQY7" s="30"/>
      <c r="AQZ7" s="30"/>
      <c r="ARA7" s="30"/>
      <c r="ARB7" s="30"/>
      <c r="ARC7" s="30"/>
      <c r="ARD7" s="30"/>
      <c r="ARE7" s="30"/>
      <c r="ARF7" s="30"/>
      <c r="ARG7" s="30"/>
      <c r="ARH7" s="30"/>
      <c r="ARI7" s="30"/>
      <c r="ARJ7" s="30"/>
      <c r="ARK7" s="30"/>
      <c r="ARL7" s="30"/>
      <c r="ARM7" s="30"/>
      <c r="ARN7" s="30"/>
      <c r="ARO7" s="30"/>
      <c r="ARP7" s="30"/>
      <c r="ARQ7" s="30"/>
      <c r="ARR7" s="30"/>
      <c r="ARS7" s="30"/>
      <c r="ART7" s="30"/>
      <c r="ARU7" s="30"/>
      <c r="ARV7" s="30"/>
      <c r="ARW7" s="30"/>
      <c r="ARX7" s="30"/>
      <c r="ARY7" s="30"/>
      <c r="ARZ7" s="30"/>
      <c r="ASA7" s="30"/>
      <c r="ASB7" s="30"/>
      <c r="ASC7" s="30"/>
      <c r="ASD7" s="30"/>
      <c r="ASE7" s="30"/>
      <c r="ASF7" s="30"/>
      <c r="ASG7" s="30"/>
      <c r="ASH7" s="30"/>
      <c r="ASI7" s="30"/>
      <c r="ASJ7" s="30"/>
      <c r="ASK7" s="30"/>
      <c r="ASL7" s="30"/>
      <c r="ASM7" s="30"/>
      <c r="ASN7" s="30"/>
      <c r="ASO7" s="30"/>
      <c r="ASP7" s="30"/>
      <c r="ASQ7" s="30"/>
      <c r="ASR7" s="30"/>
      <c r="ASS7" s="30"/>
      <c r="AST7" s="30"/>
      <c r="ASU7" s="30"/>
      <c r="ASV7" s="30"/>
      <c r="ASW7" s="30"/>
      <c r="ASX7" s="30"/>
      <c r="ASY7" s="30"/>
      <c r="ASZ7" s="30"/>
      <c r="ATA7" s="30"/>
      <c r="ATB7" s="30"/>
      <c r="ATC7" s="30"/>
      <c r="ATD7" s="30"/>
      <c r="ATE7" s="30"/>
      <c r="ATF7" s="30"/>
      <c r="ATG7" s="30"/>
      <c r="ATH7" s="30"/>
      <c r="ATI7" s="30"/>
      <c r="ATJ7" s="30"/>
      <c r="ATK7" s="30"/>
      <c r="ATL7" s="30"/>
      <c r="ATM7" s="30"/>
      <c r="ATN7" s="30"/>
      <c r="ATO7" s="30"/>
      <c r="ATP7" s="30"/>
      <c r="ATQ7" s="30"/>
      <c r="ATR7" s="30"/>
      <c r="ATS7" s="30"/>
      <c r="ATT7" s="30"/>
      <c r="ATU7" s="30"/>
      <c r="ATV7" s="30"/>
      <c r="ATW7" s="30"/>
      <c r="ATX7" s="30"/>
      <c r="ATY7" s="30"/>
      <c r="ATZ7" s="30"/>
      <c r="AUA7" s="30"/>
      <c r="AUB7" s="30"/>
      <c r="AUC7" s="30"/>
      <c r="AUD7" s="30"/>
      <c r="AUE7" s="30"/>
      <c r="AUF7" s="30"/>
      <c r="AUG7" s="30"/>
      <c r="AUH7" s="30"/>
      <c r="AUI7" s="30"/>
      <c r="AUJ7" s="30"/>
      <c r="AUK7" s="30"/>
      <c r="AUL7" s="30"/>
      <c r="AUM7" s="30"/>
      <c r="AUN7" s="30"/>
      <c r="AUO7" s="30"/>
      <c r="AUP7" s="30"/>
      <c r="AUQ7" s="30"/>
      <c r="AUR7" s="30"/>
      <c r="AUS7" s="30"/>
      <c r="AUT7" s="30"/>
      <c r="AUU7" s="30"/>
      <c r="AUV7" s="30"/>
      <c r="AUW7" s="30"/>
      <c r="AUX7" s="30"/>
      <c r="AUY7" s="30"/>
      <c r="AUZ7" s="30"/>
      <c r="AVA7" s="30"/>
      <c r="AVB7" s="30"/>
      <c r="AVC7" s="30"/>
      <c r="AVD7" s="30"/>
      <c r="AVE7" s="30"/>
      <c r="AVF7" s="30"/>
      <c r="AVG7" s="30"/>
      <c r="AVH7" s="30"/>
      <c r="AVI7" s="30"/>
      <c r="AVJ7" s="30"/>
      <c r="AVK7" s="30"/>
      <c r="AVL7" s="30"/>
      <c r="AVM7" s="30"/>
      <c r="AVN7" s="30"/>
      <c r="AVO7" s="30"/>
      <c r="AVP7" s="30"/>
      <c r="AVQ7" s="30"/>
      <c r="AVR7" s="30"/>
      <c r="AVS7" s="30"/>
      <c r="AVT7" s="30"/>
      <c r="AVU7" s="30"/>
      <c r="AVV7" s="30"/>
      <c r="AVW7" s="30"/>
      <c r="AVX7" s="30"/>
      <c r="AVY7" s="30"/>
      <c r="AVZ7" s="30"/>
      <c r="AWA7" s="30"/>
      <c r="AWB7" s="30"/>
      <c r="AWC7" s="30"/>
      <c r="AWD7" s="30"/>
      <c r="AWE7" s="30"/>
      <c r="AWF7" s="30"/>
      <c r="AWG7" s="30"/>
      <c r="AWH7" s="30"/>
      <c r="AWI7" s="30"/>
      <c r="AWJ7" s="30"/>
      <c r="AWK7" s="30"/>
      <c r="AWL7" s="30"/>
      <c r="AWM7" s="30"/>
      <c r="AWN7" s="30"/>
      <c r="AWO7" s="30"/>
      <c r="AWP7" s="30"/>
      <c r="AWQ7" s="30"/>
      <c r="AWR7" s="30"/>
      <c r="AWS7" s="30"/>
      <c r="AWT7" s="30"/>
      <c r="AWU7" s="30"/>
      <c r="AWV7" s="30"/>
      <c r="AWW7" s="30"/>
      <c r="AWX7" s="30"/>
      <c r="AWY7" s="30"/>
      <c r="AWZ7" s="30"/>
      <c r="AXA7" s="30"/>
      <c r="AXB7" s="30"/>
      <c r="AXC7" s="30"/>
      <c r="AXD7" s="30"/>
      <c r="AXE7" s="30"/>
      <c r="AXF7" s="30"/>
      <c r="AXG7" s="30"/>
      <c r="AXH7" s="30"/>
      <c r="AXI7" s="30"/>
      <c r="AXJ7" s="30"/>
      <c r="AXK7" s="30"/>
      <c r="AXL7" s="30"/>
      <c r="AXM7" s="30"/>
      <c r="AXN7" s="30"/>
      <c r="AXO7" s="30"/>
      <c r="AXP7" s="30"/>
      <c r="AXQ7" s="30"/>
      <c r="AXR7" s="30"/>
      <c r="AXS7" s="30"/>
      <c r="AXT7" s="30"/>
      <c r="AXU7" s="30"/>
      <c r="AXV7" s="30"/>
      <c r="AXW7" s="30"/>
      <c r="AXX7" s="30"/>
      <c r="AXY7" s="30"/>
      <c r="AXZ7" s="30"/>
      <c r="AYA7" s="30"/>
      <c r="AYB7" s="30"/>
      <c r="AYC7" s="30"/>
      <c r="AYD7" s="30"/>
      <c r="AYE7" s="30"/>
      <c r="AYF7" s="30"/>
      <c r="AYG7" s="30"/>
      <c r="AYH7" s="30"/>
      <c r="AYI7" s="30"/>
      <c r="AYJ7" s="30"/>
      <c r="AYK7" s="30"/>
      <c r="AYL7" s="30"/>
      <c r="AYM7" s="30"/>
      <c r="AYN7" s="30"/>
      <c r="AYO7" s="30"/>
      <c r="AYP7" s="30"/>
      <c r="AYQ7" s="30"/>
      <c r="AYR7" s="30"/>
      <c r="AYS7" s="30"/>
      <c r="AYT7" s="30"/>
      <c r="AYU7" s="30"/>
      <c r="AYV7" s="30"/>
      <c r="AYW7" s="30"/>
      <c r="AYX7" s="30"/>
      <c r="AYY7" s="30"/>
      <c r="AYZ7" s="30"/>
      <c r="AZA7" s="30"/>
      <c r="AZB7" s="30"/>
      <c r="AZC7" s="30"/>
      <c r="AZD7" s="30"/>
      <c r="AZE7" s="30"/>
      <c r="AZF7" s="30"/>
      <c r="AZG7" s="30"/>
      <c r="AZH7" s="30"/>
      <c r="AZI7" s="30"/>
      <c r="AZJ7" s="30"/>
      <c r="AZK7" s="30"/>
      <c r="AZL7" s="30"/>
      <c r="AZM7" s="30"/>
      <c r="AZN7" s="30"/>
      <c r="AZO7" s="30"/>
      <c r="AZP7" s="30"/>
      <c r="AZQ7" s="30"/>
      <c r="AZR7" s="30"/>
      <c r="AZS7" s="30"/>
      <c r="AZT7" s="30"/>
      <c r="AZU7" s="30"/>
      <c r="AZV7" s="30"/>
      <c r="AZW7" s="30"/>
      <c r="AZX7" s="30"/>
      <c r="AZY7" s="30"/>
      <c r="AZZ7" s="30"/>
      <c r="BAA7" s="30"/>
      <c r="BAB7" s="30"/>
      <c r="BAC7" s="30"/>
      <c r="BAD7" s="30"/>
      <c r="BAE7" s="30"/>
      <c r="BAF7" s="30"/>
      <c r="BAG7" s="30"/>
      <c r="BAH7" s="30"/>
      <c r="BAI7" s="30"/>
      <c r="BAJ7" s="30"/>
      <c r="BAK7" s="30"/>
      <c r="BAL7" s="30"/>
      <c r="BAM7" s="30"/>
      <c r="BAN7" s="30"/>
      <c r="BAO7" s="30"/>
      <c r="BAP7" s="30"/>
      <c r="BAQ7" s="30"/>
      <c r="BAR7" s="30"/>
      <c r="BAS7" s="30"/>
      <c r="BAT7" s="30"/>
      <c r="BAU7" s="30"/>
      <c r="BAV7" s="30"/>
      <c r="BAW7" s="30"/>
      <c r="BAX7" s="30"/>
      <c r="BAY7" s="30"/>
      <c r="BAZ7" s="30"/>
      <c r="BBA7" s="30"/>
      <c r="BBB7" s="30"/>
      <c r="BBC7" s="30"/>
      <c r="BBD7" s="30"/>
      <c r="BBE7" s="30"/>
      <c r="BBF7" s="30"/>
      <c r="BBG7" s="30"/>
      <c r="BBH7" s="30"/>
      <c r="BBI7" s="30"/>
      <c r="BBJ7" s="30"/>
      <c r="BBK7" s="30"/>
      <c r="BBL7" s="30"/>
      <c r="BBM7" s="30"/>
      <c r="BBN7" s="30"/>
      <c r="BBO7" s="30"/>
      <c r="BBP7" s="30"/>
      <c r="BBQ7" s="30"/>
      <c r="BBR7" s="30"/>
      <c r="BBS7" s="30"/>
      <c r="BBT7" s="30"/>
      <c r="BBU7" s="30"/>
      <c r="BBV7" s="30"/>
      <c r="BBW7" s="30"/>
      <c r="BBX7" s="30"/>
      <c r="BBY7" s="30"/>
      <c r="BBZ7" s="30"/>
      <c r="BCA7" s="30"/>
      <c r="BCB7" s="30"/>
      <c r="BCC7" s="30"/>
      <c r="BCD7" s="30"/>
      <c r="BCE7" s="30"/>
      <c r="BCF7" s="30"/>
      <c r="BCG7" s="30"/>
      <c r="BCH7" s="30"/>
      <c r="BCI7" s="30"/>
      <c r="BCJ7" s="30"/>
      <c r="BCK7" s="30"/>
      <c r="BCL7" s="30"/>
      <c r="BCM7" s="30"/>
      <c r="BCN7" s="30"/>
      <c r="BCO7" s="30"/>
      <c r="BCP7" s="30"/>
      <c r="BCQ7" s="30"/>
      <c r="BCR7" s="30"/>
      <c r="BCS7" s="30"/>
      <c r="BCT7" s="30"/>
      <c r="BCU7" s="30"/>
      <c r="BCV7" s="30"/>
      <c r="BCW7" s="30"/>
      <c r="BCX7" s="30"/>
      <c r="BCY7" s="30"/>
      <c r="BCZ7" s="30"/>
      <c r="BDA7" s="30"/>
      <c r="BDB7" s="30"/>
      <c r="BDC7" s="30"/>
      <c r="BDD7" s="30"/>
      <c r="BDE7" s="30"/>
      <c r="BDF7" s="30"/>
      <c r="BDG7" s="30"/>
      <c r="BDH7" s="30"/>
      <c r="BDI7" s="30"/>
      <c r="BDJ7" s="30"/>
      <c r="BDK7" s="30"/>
      <c r="BDL7" s="30"/>
      <c r="BDM7" s="30"/>
      <c r="BDN7" s="30"/>
      <c r="BDO7" s="30"/>
      <c r="BDP7" s="30"/>
      <c r="BDQ7" s="30"/>
      <c r="BDR7" s="30"/>
      <c r="BDS7" s="30"/>
      <c r="BDT7" s="30"/>
      <c r="BDU7" s="30"/>
      <c r="BDV7" s="30"/>
      <c r="BDW7" s="30"/>
      <c r="BDX7" s="30"/>
      <c r="BDY7" s="30"/>
      <c r="BDZ7" s="30"/>
      <c r="BEA7" s="30"/>
      <c r="BEB7" s="30"/>
      <c r="BEC7" s="30"/>
      <c r="BED7" s="30"/>
      <c r="BEE7" s="30"/>
      <c r="BEF7" s="30"/>
      <c r="BEG7" s="30"/>
      <c r="BEH7" s="30"/>
      <c r="BEI7" s="30"/>
      <c r="BEJ7" s="30"/>
      <c r="BEK7" s="30"/>
      <c r="BEL7" s="30"/>
      <c r="BEM7" s="30"/>
      <c r="BEN7" s="30"/>
      <c r="BEO7" s="30"/>
      <c r="BEP7" s="30"/>
      <c r="BEQ7" s="30"/>
      <c r="BER7" s="30"/>
      <c r="BES7" s="30"/>
      <c r="BET7" s="30"/>
      <c r="BEU7" s="30"/>
      <c r="BEV7" s="30"/>
      <c r="BEW7" s="30"/>
      <c r="BEX7" s="30"/>
      <c r="BEY7" s="30"/>
      <c r="BEZ7" s="30"/>
      <c r="BFA7" s="30"/>
      <c r="BFB7" s="30"/>
      <c r="BFC7" s="30"/>
      <c r="BFD7" s="30"/>
      <c r="BFE7" s="30"/>
      <c r="BFF7" s="30"/>
      <c r="BFG7" s="30"/>
      <c r="BFH7" s="30"/>
      <c r="BFI7" s="30"/>
      <c r="BFJ7" s="30"/>
      <c r="BFK7" s="30"/>
      <c r="BFL7" s="30"/>
      <c r="BFM7" s="30"/>
      <c r="BFN7" s="30"/>
      <c r="BFO7" s="30"/>
      <c r="BFP7" s="30"/>
      <c r="BFQ7" s="30"/>
      <c r="BFR7" s="30"/>
      <c r="BFS7" s="30"/>
      <c r="BFT7" s="30"/>
      <c r="BFU7" s="30"/>
      <c r="BFV7" s="30"/>
      <c r="BFW7" s="30"/>
      <c r="BFX7" s="30"/>
      <c r="BFY7" s="30"/>
      <c r="BFZ7" s="30"/>
      <c r="BGA7" s="30"/>
      <c r="BGB7" s="30"/>
      <c r="BGC7" s="30"/>
      <c r="BGD7" s="30"/>
      <c r="BGE7" s="30"/>
      <c r="BGF7" s="30"/>
      <c r="BGG7" s="30"/>
      <c r="BGH7" s="30"/>
      <c r="BGI7" s="30"/>
      <c r="BGJ7" s="30"/>
      <c r="BGK7" s="30"/>
      <c r="BGL7" s="30"/>
      <c r="BGM7" s="30"/>
      <c r="BGN7" s="30"/>
      <c r="BGO7" s="30"/>
      <c r="BGP7" s="30"/>
      <c r="BGQ7" s="30"/>
      <c r="BGR7" s="30"/>
      <c r="BGS7" s="30"/>
      <c r="BGT7" s="30"/>
      <c r="BGU7" s="30"/>
      <c r="BGV7" s="30"/>
      <c r="BGW7" s="30"/>
      <c r="BGX7" s="30"/>
      <c r="BGY7" s="30"/>
      <c r="BGZ7" s="30"/>
      <c r="BHA7" s="30"/>
      <c r="BHB7" s="30"/>
      <c r="BHC7" s="30"/>
      <c r="BHD7" s="30"/>
      <c r="BHE7" s="30"/>
      <c r="BHF7" s="30"/>
      <c r="BHG7" s="30"/>
      <c r="BHH7" s="30"/>
      <c r="BHI7" s="30"/>
      <c r="BHJ7" s="30"/>
      <c r="BHK7" s="30"/>
      <c r="BHL7" s="30"/>
      <c r="BHM7" s="30"/>
      <c r="BHN7" s="30"/>
      <c r="BHO7" s="30"/>
      <c r="BHP7" s="30"/>
      <c r="BHQ7" s="30"/>
      <c r="BHR7" s="30"/>
      <c r="BHS7" s="30"/>
      <c r="BHT7" s="30"/>
      <c r="BHU7" s="30"/>
      <c r="BHV7" s="30"/>
      <c r="BHW7" s="30"/>
      <c r="BHX7" s="30"/>
      <c r="BHY7" s="30"/>
      <c r="BHZ7" s="30"/>
      <c r="BIA7" s="30"/>
      <c r="BIB7" s="30"/>
      <c r="BIC7" s="30"/>
      <c r="BID7" s="30"/>
      <c r="BIE7" s="30"/>
      <c r="BIF7" s="30"/>
      <c r="BIG7" s="30"/>
      <c r="BIH7" s="30"/>
      <c r="BII7" s="30"/>
      <c r="BIJ7" s="30"/>
      <c r="BIK7" s="30"/>
      <c r="BIL7" s="30"/>
      <c r="BIM7" s="30"/>
      <c r="BIN7" s="30"/>
      <c r="BIO7" s="30"/>
      <c r="BIP7" s="30"/>
      <c r="BIQ7" s="30"/>
      <c r="BIR7" s="30"/>
      <c r="BIS7" s="30"/>
      <c r="BIT7" s="30"/>
      <c r="BIU7" s="30"/>
      <c r="BIV7" s="30"/>
      <c r="BIW7" s="30"/>
      <c r="BIX7" s="30"/>
      <c r="BIY7" s="30"/>
      <c r="BIZ7" s="30"/>
      <c r="BJA7" s="30"/>
      <c r="BJB7" s="30"/>
      <c r="BJC7" s="30"/>
      <c r="BJD7" s="30"/>
      <c r="BJE7" s="30"/>
      <c r="BJF7" s="30"/>
      <c r="BJG7" s="30"/>
      <c r="BJH7" s="30"/>
      <c r="BJI7" s="30"/>
      <c r="BJJ7" s="30"/>
      <c r="BJK7" s="30"/>
      <c r="BJL7" s="30"/>
      <c r="BJM7" s="30"/>
      <c r="BJN7" s="30"/>
      <c r="BJO7" s="30"/>
      <c r="BJP7" s="30"/>
      <c r="BJQ7" s="30"/>
      <c r="BJR7" s="30"/>
      <c r="BJS7" s="30"/>
      <c r="BJT7" s="30"/>
      <c r="BJU7" s="30"/>
      <c r="BJV7" s="30"/>
      <c r="BJW7" s="30"/>
      <c r="BJX7" s="30"/>
      <c r="BJY7" s="30"/>
      <c r="BJZ7" s="30"/>
      <c r="BKA7" s="30"/>
      <c r="BKB7" s="30"/>
      <c r="BKC7" s="30"/>
      <c r="BKD7" s="30"/>
      <c r="BKE7" s="30"/>
      <c r="BKF7" s="30"/>
      <c r="BKG7" s="30"/>
      <c r="BKH7" s="30"/>
      <c r="BKI7" s="30"/>
      <c r="BKJ7" s="30"/>
      <c r="BKK7" s="30"/>
      <c r="BKL7" s="30"/>
      <c r="BKM7" s="30"/>
      <c r="BKN7" s="30"/>
      <c r="BKO7" s="30"/>
      <c r="BKP7" s="30"/>
      <c r="BKQ7" s="30"/>
      <c r="BKR7" s="30"/>
      <c r="BKS7" s="30"/>
      <c r="BKT7" s="30"/>
      <c r="BKU7" s="30"/>
      <c r="BKV7" s="30"/>
      <c r="BKW7" s="30"/>
      <c r="BKX7" s="30"/>
      <c r="BKY7" s="30"/>
      <c r="BKZ7" s="30"/>
      <c r="BLA7" s="30"/>
      <c r="BLB7" s="30"/>
      <c r="BLC7" s="30"/>
      <c r="BLD7" s="30"/>
      <c r="BLE7" s="30"/>
      <c r="BLF7" s="30"/>
      <c r="BLG7" s="30"/>
      <c r="BLH7" s="30"/>
      <c r="BLI7" s="30"/>
      <c r="BLJ7" s="30"/>
      <c r="BLK7" s="30"/>
      <c r="BLL7" s="30"/>
      <c r="BLM7" s="30"/>
      <c r="BLN7" s="30"/>
      <c r="BLO7" s="30"/>
      <c r="BLP7" s="30"/>
      <c r="BLQ7" s="30"/>
      <c r="BLR7" s="30"/>
      <c r="BLS7" s="30"/>
      <c r="BLT7" s="30"/>
      <c r="BLU7" s="30"/>
      <c r="BLV7" s="30"/>
      <c r="BLW7" s="30"/>
      <c r="BLX7" s="30"/>
      <c r="BLY7" s="30"/>
      <c r="BLZ7" s="30"/>
      <c r="BMA7" s="30"/>
      <c r="BMB7" s="30"/>
      <c r="BMC7" s="30"/>
      <c r="BMD7" s="30"/>
      <c r="BME7" s="30"/>
      <c r="BMF7" s="30"/>
      <c r="BMG7" s="30"/>
      <c r="BMH7" s="30"/>
      <c r="BMI7" s="30"/>
      <c r="BMJ7" s="30"/>
      <c r="BMK7" s="30"/>
      <c r="BML7" s="30"/>
      <c r="BMM7" s="30"/>
      <c r="BMN7" s="30"/>
      <c r="BMO7" s="30"/>
      <c r="BMP7" s="30"/>
      <c r="BMQ7" s="30"/>
      <c r="BMR7" s="30"/>
      <c r="BMS7" s="30"/>
      <c r="BMT7" s="30"/>
      <c r="BMU7" s="30"/>
      <c r="BMV7" s="30"/>
      <c r="BMW7" s="30"/>
      <c r="BMX7" s="30"/>
      <c r="BMY7" s="30"/>
      <c r="BMZ7" s="30"/>
      <c r="BNA7" s="30"/>
      <c r="BNB7" s="30"/>
      <c r="BNC7" s="30"/>
      <c r="BND7" s="30"/>
      <c r="BNE7" s="30"/>
      <c r="BNF7" s="30"/>
      <c r="BNG7" s="30"/>
      <c r="BNH7" s="30"/>
      <c r="BNI7" s="30"/>
      <c r="BNJ7" s="30"/>
      <c r="BNK7" s="30"/>
      <c r="BNL7" s="30"/>
      <c r="BNM7" s="30"/>
      <c r="BNN7" s="30"/>
      <c r="BNO7" s="30"/>
      <c r="BNP7" s="30"/>
      <c r="BNQ7" s="30"/>
      <c r="BNR7" s="30"/>
      <c r="BNS7" s="30"/>
      <c r="BNT7" s="30"/>
      <c r="BNU7" s="30"/>
      <c r="BNV7" s="30"/>
      <c r="BNW7" s="30"/>
      <c r="BNX7" s="30"/>
      <c r="BNY7" s="30"/>
      <c r="BNZ7" s="30"/>
      <c r="BOA7" s="30"/>
      <c r="BOB7" s="30"/>
      <c r="BOC7" s="30"/>
      <c r="BOD7" s="30"/>
      <c r="BOE7" s="30"/>
      <c r="BOF7" s="30"/>
      <c r="BOG7" s="30"/>
      <c r="BOH7" s="30"/>
      <c r="BOI7" s="30"/>
      <c r="BOJ7" s="30"/>
      <c r="BOK7" s="30"/>
      <c r="BOL7" s="30"/>
      <c r="BOM7" s="30"/>
      <c r="BON7" s="30"/>
      <c r="BOO7" s="30"/>
      <c r="BOP7" s="30"/>
      <c r="BOQ7" s="30"/>
      <c r="BOR7" s="30"/>
      <c r="BOS7" s="30"/>
      <c r="BOT7" s="30"/>
      <c r="BOU7" s="30"/>
      <c r="BOV7" s="30"/>
      <c r="BOW7" s="30"/>
      <c r="BOX7" s="30"/>
      <c r="BOY7" s="30"/>
      <c r="BOZ7" s="30"/>
      <c r="BPA7" s="30"/>
      <c r="BPB7" s="30"/>
      <c r="BPC7" s="30"/>
      <c r="BPD7" s="30"/>
      <c r="BPE7" s="30"/>
      <c r="BPF7" s="30"/>
      <c r="BPG7" s="30"/>
      <c r="BPH7" s="30"/>
      <c r="BPI7" s="30"/>
      <c r="BPJ7" s="30"/>
      <c r="BPK7" s="30"/>
      <c r="BPL7" s="30"/>
      <c r="BPM7" s="30"/>
      <c r="BPN7" s="30"/>
      <c r="BPO7" s="30"/>
      <c r="BPP7" s="30"/>
      <c r="BPQ7" s="30"/>
      <c r="BPR7" s="30"/>
      <c r="BPS7" s="30"/>
      <c r="BPT7" s="30"/>
      <c r="BPU7" s="30"/>
      <c r="BPV7" s="30"/>
      <c r="BPW7" s="30"/>
      <c r="BPX7" s="30"/>
      <c r="BPY7" s="30"/>
      <c r="BPZ7" s="30"/>
      <c r="BQA7" s="30"/>
      <c r="BQB7" s="30"/>
      <c r="BQC7" s="30"/>
      <c r="BQD7" s="30"/>
      <c r="BQE7" s="30"/>
      <c r="BQF7" s="30"/>
      <c r="BQG7" s="30"/>
      <c r="BQH7" s="30"/>
      <c r="BQI7" s="30"/>
      <c r="BQJ7" s="30"/>
      <c r="BQK7" s="30"/>
      <c r="BQL7" s="30"/>
      <c r="BQM7" s="30"/>
      <c r="BQN7" s="30"/>
      <c r="BQO7" s="30"/>
      <c r="BQP7" s="30"/>
      <c r="BQQ7" s="30"/>
      <c r="BQR7" s="30"/>
      <c r="BQS7" s="30"/>
      <c r="BQT7" s="30"/>
      <c r="BQU7" s="30"/>
      <c r="BQV7" s="30"/>
      <c r="BQW7" s="30"/>
      <c r="BQX7" s="30"/>
      <c r="BQY7" s="30"/>
      <c r="BQZ7" s="30"/>
      <c r="BRA7" s="30"/>
      <c r="BRB7" s="30"/>
      <c r="BRC7" s="30"/>
      <c r="BRD7" s="30"/>
      <c r="BRE7" s="30"/>
      <c r="BRF7" s="30"/>
      <c r="BRG7" s="30"/>
      <c r="BRH7" s="30"/>
      <c r="BRI7" s="30"/>
      <c r="BRJ7" s="30"/>
      <c r="BRK7" s="30"/>
      <c r="BRL7" s="30"/>
      <c r="BRM7" s="30"/>
      <c r="BRN7" s="30"/>
      <c r="BRO7" s="30"/>
      <c r="BRP7" s="30"/>
      <c r="BRQ7" s="30"/>
      <c r="BRR7" s="30"/>
      <c r="BRS7" s="30"/>
      <c r="BRT7" s="30"/>
      <c r="BRU7" s="30"/>
      <c r="BRV7" s="30"/>
      <c r="BRW7" s="30"/>
      <c r="BRX7" s="30"/>
      <c r="BRY7" s="30"/>
      <c r="BRZ7" s="30"/>
      <c r="BSA7" s="30"/>
      <c r="BSB7" s="30"/>
      <c r="BSC7" s="30"/>
      <c r="BSD7" s="30"/>
      <c r="BSE7" s="30"/>
      <c r="BSF7" s="30"/>
      <c r="BSG7" s="30"/>
      <c r="BSH7" s="30"/>
      <c r="BSI7" s="30"/>
      <c r="BSJ7" s="30"/>
      <c r="BSK7" s="30"/>
      <c r="BSL7" s="30"/>
      <c r="BSM7" s="30"/>
      <c r="BSN7" s="30"/>
      <c r="BSO7" s="30"/>
      <c r="BSP7" s="30"/>
      <c r="BSQ7" s="30"/>
      <c r="BSR7" s="30"/>
      <c r="BSS7" s="30"/>
      <c r="BST7" s="30"/>
      <c r="BSU7" s="30"/>
      <c r="BSV7" s="30"/>
      <c r="BSW7" s="30"/>
      <c r="BSX7" s="30"/>
      <c r="BSY7" s="30"/>
      <c r="BSZ7" s="30"/>
      <c r="BTA7" s="30"/>
      <c r="BTB7" s="30"/>
      <c r="BTC7" s="30"/>
      <c r="BTD7" s="30"/>
      <c r="BTE7" s="30"/>
      <c r="BTF7" s="30"/>
      <c r="BTG7" s="30"/>
      <c r="BTH7" s="30"/>
      <c r="BTI7" s="30"/>
      <c r="BTJ7" s="30"/>
      <c r="BTK7" s="30"/>
      <c r="BTL7" s="30"/>
      <c r="BTM7" s="30"/>
      <c r="BTN7" s="30"/>
      <c r="BTO7" s="30"/>
      <c r="BTP7" s="30"/>
      <c r="BTQ7" s="30"/>
      <c r="BTR7" s="30"/>
      <c r="BTS7" s="30"/>
      <c r="BTT7" s="30"/>
      <c r="BTU7" s="30"/>
      <c r="BTV7" s="30"/>
      <c r="BTW7" s="30"/>
      <c r="BTX7" s="30"/>
      <c r="BTY7" s="30"/>
      <c r="BTZ7" s="30"/>
      <c r="BUA7" s="30"/>
      <c r="BUB7" s="30"/>
      <c r="BUC7" s="30"/>
      <c r="BUD7" s="30"/>
      <c r="BUE7" s="30"/>
      <c r="BUF7" s="30"/>
      <c r="BUG7" s="30"/>
      <c r="BUH7" s="30"/>
      <c r="BUI7" s="30"/>
      <c r="BUJ7" s="30"/>
      <c r="BUK7" s="30"/>
      <c r="BUL7" s="30"/>
      <c r="BUM7" s="30"/>
      <c r="BUN7" s="30"/>
      <c r="BUO7" s="30"/>
      <c r="BUP7" s="30"/>
      <c r="BUQ7" s="30"/>
      <c r="BUR7" s="30"/>
      <c r="BUS7" s="30"/>
      <c r="BUT7" s="30"/>
      <c r="BUU7" s="30"/>
      <c r="BUV7" s="30"/>
      <c r="BUW7" s="30"/>
      <c r="BUX7" s="30"/>
      <c r="BUY7" s="30"/>
      <c r="BUZ7" s="30"/>
      <c r="BVA7" s="30"/>
      <c r="BVB7" s="30"/>
      <c r="BVC7" s="30"/>
      <c r="BVD7" s="30"/>
      <c r="BVE7" s="30"/>
      <c r="BVF7" s="30"/>
      <c r="BVG7" s="30"/>
      <c r="BVH7" s="30"/>
      <c r="BVI7" s="30"/>
      <c r="BVJ7" s="30"/>
      <c r="BVK7" s="30"/>
      <c r="BVL7" s="30"/>
      <c r="BVM7" s="30"/>
      <c r="BVN7" s="30"/>
      <c r="BVO7" s="30"/>
      <c r="BVP7" s="30"/>
      <c r="BVQ7" s="30"/>
      <c r="BVR7" s="30"/>
      <c r="BVS7" s="30"/>
      <c r="BVT7" s="30"/>
      <c r="BVU7" s="30"/>
      <c r="BVV7" s="30"/>
      <c r="BVW7" s="30"/>
      <c r="BVX7" s="30"/>
      <c r="BVY7" s="30"/>
      <c r="BVZ7" s="30"/>
      <c r="BWA7" s="30"/>
      <c r="BWB7" s="30"/>
      <c r="BWC7" s="30"/>
      <c r="BWD7" s="30"/>
      <c r="BWE7" s="30"/>
      <c r="BWF7" s="30"/>
      <c r="BWG7" s="30"/>
      <c r="BWH7" s="30"/>
      <c r="BWI7" s="30"/>
      <c r="BWJ7" s="30"/>
      <c r="BWK7" s="30"/>
      <c r="BWL7" s="30"/>
      <c r="BWM7" s="30"/>
      <c r="BWN7" s="30"/>
      <c r="BWO7" s="30"/>
      <c r="BWP7" s="30"/>
      <c r="BWQ7" s="30"/>
      <c r="BWR7" s="30"/>
      <c r="BWS7" s="30"/>
      <c r="BWT7" s="30"/>
      <c r="BWU7" s="30"/>
      <c r="BWV7" s="30"/>
      <c r="BWW7" s="30"/>
      <c r="BWX7" s="30"/>
      <c r="BWY7" s="30"/>
      <c r="BWZ7" s="30"/>
      <c r="BXA7" s="30"/>
      <c r="BXB7" s="30"/>
      <c r="BXC7" s="30"/>
      <c r="BXD7" s="30"/>
      <c r="BXE7" s="30"/>
      <c r="BXF7" s="30"/>
      <c r="BXG7" s="30"/>
      <c r="BXH7" s="30"/>
      <c r="BXI7" s="30"/>
      <c r="BXJ7" s="30"/>
      <c r="BXK7" s="30"/>
      <c r="BXL7" s="30"/>
      <c r="BXM7" s="30"/>
      <c r="BXN7" s="30"/>
      <c r="BXO7" s="30"/>
      <c r="BXP7" s="30"/>
      <c r="BXQ7" s="30"/>
      <c r="BXR7" s="30"/>
      <c r="BXS7" s="30"/>
      <c r="BXT7" s="30"/>
      <c r="BXU7" s="30"/>
      <c r="BXV7" s="30"/>
      <c r="BXW7" s="30"/>
      <c r="BXX7" s="30"/>
      <c r="BXY7" s="30"/>
      <c r="BXZ7" s="30"/>
      <c r="BYA7" s="30"/>
      <c r="BYB7" s="30"/>
      <c r="BYC7" s="30"/>
      <c r="BYD7" s="30"/>
      <c r="BYE7" s="30"/>
      <c r="BYF7" s="30"/>
      <c r="BYG7" s="30"/>
      <c r="BYH7" s="30"/>
      <c r="BYI7" s="30"/>
      <c r="BYJ7" s="30"/>
      <c r="BYK7" s="30"/>
      <c r="BYL7" s="30"/>
      <c r="BYM7" s="30"/>
      <c r="BYN7" s="30"/>
      <c r="BYO7" s="30"/>
      <c r="BYP7" s="30"/>
      <c r="BYQ7" s="30"/>
      <c r="BYR7" s="30"/>
      <c r="BYS7" s="30"/>
      <c r="BYT7" s="30"/>
      <c r="BYU7" s="30"/>
      <c r="BYV7" s="30"/>
      <c r="BYW7" s="30"/>
      <c r="BYX7" s="30"/>
      <c r="BYY7" s="30"/>
      <c r="BYZ7" s="30"/>
      <c r="BZA7" s="30"/>
      <c r="BZB7" s="30"/>
      <c r="BZC7" s="30"/>
      <c r="BZD7" s="30"/>
      <c r="BZE7" s="30"/>
      <c r="BZF7" s="30"/>
      <c r="BZG7" s="30"/>
      <c r="BZH7" s="30"/>
      <c r="BZI7" s="30"/>
      <c r="BZJ7" s="30"/>
      <c r="BZK7" s="30"/>
      <c r="BZL7" s="30"/>
      <c r="BZM7" s="30"/>
      <c r="BZN7" s="30"/>
      <c r="BZO7" s="30"/>
      <c r="BZP7" s="30"/>
      <c r="BZQ7" s="30"/>
      <c r="BZR7" s="30"/>
      <c r="BZS7" s="30"/>
      <c r="BZT7" s="30"/>
      <c r="BZU7" s="30"/>
      <c r="BZV7" s="30"/>
      <c r="BZW7" s="30"/>
      <c r="BZX7" s="30"/>
      <c r="BZY7" s="30"/>
      <c r="BZZ7" s="30"/>
      <c r="CAA7" s="30"/>
      <c r="CAB7" s="30"/>
      <c r="CAC7" s="30"/>
      <c r="CAD7" s="30"/>
      <c r="CAE7" s="30"/>
      <c r="CAF7" s="30"/>
      <c r="CAG7" s="30"/>
      <c r="CAH7" s="30"/>
      <c r="CAI7" s="30"/>
      <c r="CAJ7" s="30"/>
      <c r="CAK7" s="30"/>
      <c r="CAL7" s="30"/>
      <c r="CAM7" s="30"/>
      <c r="CAN7" s="30"/>
      <c r="CAO7" s="30"/>
      <c r="CAP7" s="30"/>
      <c r="CAQ7" s="30"/>
      <c r="CAR7" s="30"/>
      <c r="CAS7" s="30"/>
      <c r="CAT7" s="30"/>
      <c r="CAU7" s="30"/>
      <c r="CAV7" s="30"/>
      <c r="CAW7" s="30"/>
      <c r="CAX7" s="30"/>
      <c r="CAY7" s="30"/>
      <c r="CAZ7" s="30"/>
      <c r="CBA7" s="30"/>
      <c r="CBB7" s="30"/>
      <c r="CBC7" s="30"/>
      <c r="CBD7" s="30"/>
      <c r="CBE7" s="30"/>
      <c r="CBF7" s="30"/>
      <c r="CBG7" s="30"/>
      <c r="CBH7" s="30"/>
      <c r="CBI7" s="30"/>
      <c r="CBJ7" s="30"/>
      <c r="CBK7" s="30"/>
      <c r="CBL7" s="30"/>
      <c r="CBM7" s="30"/>
      <c r="CBN7" s="30"/>
      <c r="CBO7" s="30"/>
      <c r="CBP7" s="30"/>
      <c r="CBQ7" s="30"/>
      <c r="CBR7" s="30"/>
      <c r="CBS7" s="30"/>
      <c r="CBT7" s="30"/>
      <c r="CBU7" s="30"/>
      <c r="CBV7" s="30"/>
      <c r="CBW7" s="30"/>
      <c r="CBX7" s="30"/>
      <c r="CBY7" s="30"/>
      <c r="CBZ7" s="30"/>
      <c r="CCA7" s="30"/>
      <c r="CCB7" s="30"/>
      <c r="CCC7" s="30"/>
      <c r="CCD7" s="30"/>
      <c r="CCE7" s="30"/>
      <c r="CCF7" s="30"/>
      <c r="CCG7" s="30"/>
      <c r="CCH7" s="30"/>
      <c r="CCI7" s="30"/>
      <c r="CCJ7" s="30"/>
      <c r="CCK7" s="30"/>
      <c r="CCL7" s="30"/>
      <c r="CCM7" s="30"/>
      <c r="CCN7" s="30"/>
      <c r="CCO7" s="30"/>
      <c r="CCP7" s="30"/>
      <c r="CCQ7" s="30"/>
      <c r="CCR7" s="30"/>
      <c r="CCS7" s="30"/>
      <c r="CCT7" s="30"/>
      <c r="CCU7" s="30"/>
      <c r="CCV7" s="30"/>
      <c r="CCW7" s="30"/>
      <c r="CCX7" s="30"/>
      <c r="CCY7" s="30"/>
      <c r="CCZ7" s="30"/>
      <c r="CDA7" s="30"/>
      <c r="CDB7" s="30"/>
      <c r="CDC7" s="30"/>
      <c r="CDD7" s="30"/>
      <c r="CDE7" s="30"/>
      <c r="CDF7" s="30"/>
      <c r="CDG7" s="30"/>
      <c r="CDH7" s="30"/>
      <c r="CDI7" s="30"/>
      <c r="CDJ7" s="30"/>
      <c r="CDK7" s="30"/>
      <c r="CDL7" s="30"/>
      <c r="CDM7" s="30"/>
      <c r="CDN7" s="30"/>
      <c r="CDO7" s="30"/>
      <c r="CDP7" s="30"/>
      <c r="CDQ7" s="30"/>
      <c r="CDR7" s="30"/>
      <c r="CDS7" s="30"/>
      <c r="CDT7" s="30"/>
      <c r="CDU7" s="30"/>
      <c r="CDV7" s="30"/>
      <c r="CDW7" s="30"/>
      <c r="CDX7" s="30"/>
      <c r="CDY7" s="30"/>
      <c r="CDZ7" s="30"/>
      <c r="CEA7" s="30"/>
      <c r="CEB7" s="30"/>
      <c r="CEC7" s="30"/>
      <c r="CED7" s="30"/>
      <c r="CEE7" s="30"/>
      <c r="CEF7" s="30"/>
      <c r="CEG7" s="30"/>
      <c r="CEH7" s="30"/>
      <c r="CEI7" s="30"/>
      <c r="CEJ7" s="30"/>
      <c r="CEK7" s="30"/>
      <c r="CEL7" s="30"/>
      <c r="CEM7" s="30"/>
      <c r="CEN7" s="30"/>
      <c r="CEO7" s="30"/>
      <c r="CEP7" s="30"/>
      <c r="CEQ7" s="30"/>
      <c r="CER7" s="30"/>
      <c r="CES7" s="30"/>
      <c r="CET7" s="30"/>
      <c r="CEU7" s="30"/>
      <c r="CEV7" s="30"/>
      <c r="CEW7" s="30"/>
      <c r="CEX7" s="30"/>
      <c r="CEY7" s="30"/>
      <c r="CEZ7" s="30"/>
      <c r="CFA7" s="30"/>
      <c r="CFB7" s="30"/>
      <c r="CFC7" s="30"/>
      <c r="CFD7" s="30"/>
      <c r="CFE7" s="30"/>
      <c r="CFF7" s="30"/>
      <c r="CFG7" s="30"/>
      <c r="CFH7" s="30"/>
      <c r="CFI7" s="30"/>
      <c r="CFJ7" s="30"/>
      <c r="CFK7" s="30"/>
      <c r="CFL7" s="30"/>
      <c r="CFM7" s="30"/>
      <c r="CFN7" s="30"/>
      <c r="CFO7" s="30"/>
      <c r="CFP7" s="30"/>
      <c r="CFQ7" s="30"/>
      <c r="CFR7" s="30"/>
      <c r="CFS7" s="30"/>
      <c r="CFT7" s="30"/>
      <c r="CFU7" s="30"/>
      <c r="CFV7" s="30"/>
      <c r="CFW7" s="30"/>
      <c r="CFX7" s="30"/>
      <c r="CFY7" s="30"/>
      <c r="CFZ7" s="30"/>
      <c r="CGA7" s="30"/>
      <c r="CGB7" s="30"/>
      <c r="CGC7" s="30"/>
      <c r="CGD7" s="30"/>
      <c r="CGE7" s="30"/>
      <c r="CGF7" s="30"/>
      <c r="CGG7" s="30"/>
      <c r="CGH7" s="30"/>
      <c r="CGI7" s="30"/>
      <c r="CGJ7" s="30"/>
      <c r="CGK7" s="30"/>
      <c r="CGL7" s="30"/>
      <c r="CGM7" s="30"/>
      <c r="CGN7" s="30"/>
      <c r="CGO7" s="30"/>
      <c r="CGP7" s="30"/>
      <c r="CGQ7" s="30"/>
      <c r="CGR7" s="30"/>
      <c r="CGS7" s="30"/>
      <c r="CGT7" s="30"/>
      <c r="CGU7" s="30"/>
      <c r="CGV7" s="30"/>
      <c r="CGW7" s="30"/>
      <c r="CGX7" s="30"/>
      <c r="CGY7" s="30"/>
      <c r="CGZ7" s="30"/>
      <c r="CHA7" s="30"/>
      <c r="CHB7" s="30"/>
      <c r="CHC7" s="30"/>
      <c r="CHD7" s="30"/>
      <c r="CHE7" s="30"/>
      <c r="CHF7" s="30"/>
      <c r="CHG7" s="30"/>
      <c r="CHH7" s="30"/>
      <c r="CHI7" s="30"/>
      <c r="CHJ7" s="30"/>
      <c r="CHK7" s="30"/>
      <c r="CHL7" s="30"/>
      <c r="CHM7" s="30"/>
      <c r="CHN7" s="30"/>
      <c r="CHO7" s="30"/>
      <c r="CHP7" s="30"/>
      <c r="CHQ7" s="30"/>
      <c r="CHR7" s="30"/>
      <c r="CHS7" s="30"/>
      <c r="CHT7" s="30"/>
      <c r="CHU7" s="30"/>
      <c r="CHV7" s="30"/>
      <c r="CHW7" s="30"/>
      <c r="CHX7" s="30"/>
      <c r="CHY7" s="30"/>
      <c r="CHZ7" s="30"/>
      <c r="CIA7" s="30"/>
      <c r="CIB7" s="30"/>
      <c r="CIC7" s="30"/>
      <c r="CID7" s="30"/>
      <c r="CIE7" s="30"/>
      <c r="CIF7" s="30"/>
      <c r="CIG7" s="30"/>
      <c r="CIH7" s="30"/>
      <c r="CII7" s="30"/>
      <c r="CIJ7" s="30"/>
    </row>
    <row r="8" spans="1:2272" s="30" customFormat="1" ht="408.75" customHeight="1" thickBot="1">
      <c r="B8" s="240"/>
      <c r="C8" s="18" t="s">
        <v>42</v>
      </c>
      <c r="D8" s="41" t="s">
        <v>87</v>
      </c>
      <c r="E8" s="36" t="s">
        <v>88</v>
      </c>
      <c r="F8" s="36" t="s">
        <v>265</v>
      </c>
      <c r="G8" s="38">
        <v>43830</v>
      </c>
      <c r="H8" s="121" t="s">
        <v>393</v>
      </c>
      <c r="I8" s="91">
        <f>AVERAGE(33.3,20)</f>
        <v>26.65</v>
      </c>
    </row>
    <row r="9" spans="1:2272" s="30" customFormat="1" ht="9" customHeight="1"/>
    <row r="10" spans="1:2272" s="30" customFormat="1" ht="18.75">
      <c r="H10" s="96" t="s">
        <v>377</v>
      </c>
      <c r="I10" s="111">
        <f>AVERAGE(I6:I9)</f>
        <v>30.883333333333336</v>
      </c>
    </row>
    <row r="11" spans="1:2272" s="30" customFormat="1"/>
    <row r="12" spans="1:2272" s="30" customFormat="1"/>
    <row r="13" spans="1:2272" s="30" customFormat="1"/>
    <row r="14" spans="1:2272" s="30" customFormat="1"/>
    <row r="15" spans="1:2272" s="30" customFormat="1"/>
    <row r="16" spans="1:2272" s="30" customFormat="1"/>
    <row r="17" s="30" customFormat="1"/>
    <row r="18" s="30" customFormat="1"/>
    <row r="19" s="30" customFormat="1"/>
    <row r="20" s="30" customFormat="1"/>
    <row r="21" s="30" customFormat="1"/>
    <row r="22" s="30" customFormat="1"/>
    <row r="23" s="30" customFormat="1"/>
    <row r="24" s="30" customFormat="1"/>
    <row r="25" s="30" customFormat="1"/>
    <row r="26" s="30" customFormat="1"/>
    <row r="27" s="30" customFormat="1"/>
    <row r="28" s="30" customFormat="1"/>
    <row r="29" s="30" customFormat="1"/>
    <row r="30" s="30" customFormat="1"/>
    <row r="31" s="30" customFormat="1"/>
    <row r="32" s="30" customFormat="1"/>
    <row r="33" s="30" customFormat="1"/>
    <row r="34" s="30" customFormat="1"/>
    <row r="35" s="30" customFormat="1"/>
    <row r="36" s="30" customFormat="1"/>
    <row r="37" s="30" customFormat="1"/>
    <row r="38" s="30" customFormat="1"/>
    <row r="39" s="30" customFormat="1"/>
    <row r="40" s="30" customFormat="1"/>
    <row r="41" s="30" customFormat="1"/>
    <row r="42" s="30" customFormat="1"/>
    <row r="43" s="30" customFormat="1"/>
    <row r="44" s="30" customFormat="1"/>
    <row r="45" s="30" customFormat="1"/>
    <row r="46" s="30" customFormat="1"/>
    <row r="47" s="30" customFormat="1"/>
    <row r="48" s="30" customFormat="1"/>
    <row r="49" s="30" customFormat="1"/>
    <row r="50" s="30" customFormat="1"/>
    <row r="51" s="30" customFormat="1"/>
    <row r="52" s="30" customFormat="1"/>
    <row r="53" s="30" customFormat="1"/>
    <row r="54" s="30" customFormat="1"/>
    <row r="55" s="30" customFormat="1"/>
    <row r="56" s="30" customFormat="1"/>
    <row r="57" s="30" customFormat="1"/>
  </sheetData>
  <mergeCells count="11">
    <mergeCell ref="H4:I4"/>
    <mergeCell ref="H2:I2"/>
    <mergeCell ref="H3:I3"/>
    <mergeCell ref="A1:A7"/>
    <mergeCell ref="B2:G2"/>
    <mergeCell ref="B4:G4"/>
    <mergeCell ref="B1:G1"/>
    <mergeCell ref="C5:D5"/>
    <mergeCell ref="F6:F7"/>
    <mergeCell ref="B6:B8"/>
    <mergeCell ref="B3:G3"/>
  </mergeCells>
  <pageMargins left="0.70866141732283472" right="0.70866141732283472" top="0.74803149606299213" bottom="0.74803149606299213" header="0.31496062992125984" footer="0.31496062992125984"/>
  <pageSetup paperSize="122" scale="7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11</vt:i4>
      </vt:variant>
    </vt:vector>
  </HeadingPairs>
  <TitlesOfParts>
    <vt:vector size="17" baseType="lpstr">
      <vt:lpstr>Riesgos corrupcion</vt:lpstr>
      <vt:lpstr>Racionalizacion de tramites_</vt:lpstr>
      <vt:lpstr>Servicio al ciudadano</vt:lpstr>
      <vt:lpstr>Rendición de Cuentas</vt:lpstr>
      <vt:lpstr>Transparencia</vt:lpstr>
      <vt:lpstr>Iniciativas Adici.</vt:lpstr>
      <vt:lpstr>'Iniciativas Adici.'!Área_de_impresión</vt:lpstr>
      <vt:lpstr>'Racionalizacion de tramites_'!Área_de_impresión</vt:lpstr>
      <vt:lpstr>'Rendición de Cuentas'!Área_de_impresión</vt:lpstr>
      <vt:lpstr>'Riesgos corrupcion'!Área_de_impresión</vt:lpstr>
      <vt:lpstr>'Servicio al ciudadano'!Área_de_impresión</vt:lpstr>
      <vt:lpstr>Transparencia!Área_de_impresión</vt:lpstr>
      <vt:lpstr>'Racionalizacion de tramites_'!Títulos_a_imprimir</vt:lpstr>
      <vt:lpstr>'Rendición de Cuentas'!Títulos_a_imprimir</vt:lpstr>
      <vt:lpstr>'Riesgos corrupcion'!Títulos_a_imprimir</vt:lpstr>
      <vt:lpstr>'Servicio al ciudadano'!Títulos_a_imprimir</vt:lpstr>
      <vt:lpstr>Transparencia!Títulos_a_imprimir</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Ernesto Bermudez Bello</dc:creator>
  <cp:lastModifiedBy>RAIMON GUILLERMO SALES CONTRERAS</cp:lastModifiedBy>
  <cp:lastPrinted>2019-04-09T17:03:57Z</cp:lastPrinted>
  <dcterms:created xsi:type="dcterms:W3CDTF">2016-12-28T14:45:40Z</dcterms:created>
  <dcterms:modified xsi:type="dcterms:W3CDTF">2019-05-10T21:44:15Z</dcterms:modified>
</cp:coreProperties>
</file>