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MARCELA\PARQUES\2024PNNC\ABRIL\FURAG\Operación Estadistica\GES204\GES204c\"/>
    </mc:Choice>
  </mc:AlternateContent>
  <xr:revisionPtr revIDLastSave="0" documentId="8_{E40E2FF6-7C6D-4E43-9221-BAD42C55413F}" xr6:coauthVersionLast="47" xr6:coauthVersionMax="47" xr10:uidLastSave="{00000000-0000-0000-0000-000000000000}"/>
  <bookViews>
    <workbookView xWindow="-120" yWindow="-120" windowWidth="20730" windowHeight="11160" xr2:uid="{25C46B53-39F5-4963-8706-0232F6F37BCB}"/>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15" i="1" l="1"/>
  <c r="X6" i="1" l="1"/>
  <c r="AA6" i="1"/>
  <c r="AH4" i="1"/>
  <c r="AA4" i="1"/>
  <c r="W14" i="1" l="1"/>
  <c r="W13" i="1"/>
  <c r="W12" i="1"/>
  <c r="AA11" i="1"/>
  <c r="X11" i="1"/>
  <c r="X10" i="1"/>
  <c r="W11" i="1"/>
  <c r="X9" i="1" l="1"/>
  <c r="AA10" i="1"/>
  <c r="AA8" i="1"/>
  <c r="AA7" i="1"/>
  <c r="AA15" i="1" l="1"/>
  <c r="AA14" i="1"/>
  <c r="X13" i="1"/>
  <c r="AH13" i="1" s="1"/>
  <c r="AA13" i="1"/>
  <c r="AH11" i="1"/>
  <c r="AA9" i="1"/>
  <c r="AH9" i="1" s="1"/>
  <c r="X15" i="1" l="1"/>
  <c r="X14" i="1"/>
  <c r="AH14" i="1" s="1"/>
  <c r="AA12" i="1"/>
  <c r="X12" i="1"/>
  <c r="AH12" i="1" s="1"/>
  <c r="AH10" i="1"/>
  <c r="X8" i="1"/>
  <c r="AH8" i="1" s="1"/>
  <c r="X7" i="1"/>
  <c r="AH7" i="1" s="1"/>
  <c r="X4" i="1"/>
  <c r="K11" i="1"/>
  <c r="N11" i="1"/>
  <c r="N8" i="1"/>
  <c r="N7" i="1"/>
  <c r="K15" i="1" l="1"/>
  <c r="K6" i="1" l="1"/>
  <c r="K14" i="1" l="1"/>
  <c r="N13" i="1"/>
  <c r="K13" i="1"/>
  <c r="N12" i="1"/>
  <c r="K12" i="1"/>
  <c r="N4" i="1"/>
  <c r="N9" i="1"/>
  <c r="N10" i="1"/>
  <c r="U10" i="1" l="1"/>
  <c r="K9" i="1"/>
  <c r="U9" i="1" s="1"/>
  <c r="K8" i="1"/>
  <c r="U8" i="1" s="1"/>
  <c r="K7" i="1"/>
  <c r="K4" i="1" l="1"/>
</calcChain>
</file>

<file path=xl/sharedStrings.xml><?xml version="1.0" encoding="utf-8"?>
<sst xmlns="http://schemas.openxmlformats.org/spreadsheetml/2006/main" count="357" uniqueCount="117">
  <si>
    <t>NO. INDICADOR</t>
  </si>
  <si>
    <t>5.PROCESO</t>
  </si>
  <si>
    <t>19. Coordinación del SINAP</t>
  </si>
  <si>
    <t>7.INDICADOR</t>
  </si>
  <si>
    <t>Porcentaje de mejora en el indice de efectividad de manejo de las áreas protegidas públicas</t>
  </si>
  <si>
    <t xml:space="preserve">Porcentaje de apropiación del Documento de política del SINAP.   </t>
  </si>
  <si>
    <t>Sistema de informacion y monitoreo para el SINAP  en operación</t>
  </si>
  <si>
    <t xml:space="preserve">Porcentaje de avance en el proceso de integración de las Areas Protegidas como determinantes ambientales en instrumentos de desarrollo y ordenamiento territorial. </t>
  </si>
  <si>
    <t xml:space="preserve">% de los subsistemas regionales y temáticos que implementan en sus planes de acción los lineamientos nacionales del SINAP.   </t>
  </si>
  <si>
    <t>Número de reportes sobre las áreas protegidas inscritas en el Registro Unico Nacional de Areas Protegidas RUNAP elaborados y divulgados.</t>
  </si>
  <si>
    <t>Numero de AP del SINAP inscritas en el Registro Unico Nacional de Areas Protegidas RUNAP .</t>
  </si>
  <si>
    <t>Pocentaje de ecosistemas o unidades de análisis ecosistémicas (UAE) representadas en el SINAP</t>
  </si>
  <si>
    <t xml:space="preserve">No. de autoridades ambientales competentes sensibilizadas en operación estadisticas "Areas protegidas integrantes del SINAP inscritas en el RUNAP". </t>
  </si>
  <si>
    <t xml:space="preserve"> % de solicitudes de registro de Reservas naturales de la sociedad civil resueltas. </t>
  </si>
  <si>
    <t>Porcentaje de RNSC registradas y notificadas, con información (alfanumérica y cartográfica) inscrita en el RUNAP</t>
  </si>
  <si>
    <t>Porcentaje de solicitudes de registro de RNSC abiertos a partir  de enero 1 de 2020 con actuaciones de impulso del trámite y/o de fondo</t>
  </si>
  <si>
    <t>Porcentaje de solicitudes de registro de organizaciones articuladoras de RNSC con actuaciones administrativas de impulso  y/o de fondo.</t>
  </si>
  <si>
    <t>% de espacios de articulación para impulsar acciones de conectividad entre las diferentes categorías de AP del SINAP y otras estrategia de conservación.</t>
  </si>
  <si>
    <t xml:space="preserve">8.VARIABLES (Qué se medirá) </t>
  </si>
  <si>
    <t xml:space="preserve">Mediana de la variación porcentual del índice de efectividad entre dos periodos		
Tasa de cambio del índice de efectividad del manejo de las áreas públicas del SINAP.				
Índice de efectividad del manejo en la línea de seguimiento obtenido para las áreas públicas del SINAP				
Índice de efectividad del manejo en el periodo anterior (línea base) obtenido para las áreas protegidas públicas del SINAP.	</t>
  </si>
  <si>
    <t xml:space="preserve">Etapas implementas de la ruta de apropiación de la PP. 
No Total de etapas de apropiación de la PP. </t>
  </si>
  <si>
    <t xml:space="preserve">Sistema de información y monitoreo para el SINAP  en operación en sus escalas de gestión 
Sistema de monitoreo. </t>
  </si>
  <si>
    <t>%Ap=Porcentaje de avance del área protegida				%DT=Porcentaje de avance de la DT			
%Nc=Porcentaje de avance del nivel central			
%AOT=Porcentaje de avance</t>
  </si>
  <si>
    <t>Porcentaje de los subsistemas regionales  (Incluidos los temáticos en su ambito de gestión) que incorporan e implementan en sus instrumentos de planificación acciones para al cumplimiento de las metas y directrices nacionales y que se reflejen  en los informes de gestion y las correspondientes evidencias enviadas para el I semestre y el anual  (2 informes). 
Porcentaje cumplimiento de informes consolidados de gestion de orientacion y acompañamiento de los SIRAPs elaborados por el GGIS  (informe semestral y anual)</t>
  </si>
  <si>
    <t xml:space="preserve">RRUNAP = Numero de reportes de áreas protegidas del SINAP inscritas en el Registro Único Nacional de Áreas Protegidas RUNAP elaborados y difundidos.				
RRUNAPR = Número de Reportes RUNAP elaborados y difundidos en el periodo. 				
RRUNAPP = Número de Reportes RUNAP Programados (Los reportes son mensuales por lo que se programan 12). </t>
  </si>
  <si>
    <t>AREAS PROTEGIDAS DEL SINAP INSCRITAS EN EL RUNAP</t>
  </si>
  <si>
    <t>Porcentaje de ecosistemas o unidades de análisis ecosistémicas representadas incluidas en el SINAP 
Número de ecosistemas o unidades de análisis ecosistémicas representadas 
Total del Número de unidades de análisis ecosistémico (399 a nivel nacional de acuerdo al atributo de Biomas IAvH del mapa de ecosistemas de país a escala 1:100.000 Versión 2.1, IDEAM 2017, sin contar la unidad de ¨NO APLICA¨)</t>
  </si>
  <si>
    <t>NTAS= Número Total de Autoridades Ambientales Competentes Sensibilizadas
NTAC= Número Total de Autodidades Ambientales Competentes
 NTACSS= Número Total de Autodidades Ambientales Competentes Sin Sensibilización</t>
  </si>
  <si>
    <t xml:space="preserve">NSRNSCR=No de solicitudes de registro de RNSC resueltas 	
NSRNSCP=No de solicitudes de registro programadas 		
%SRNSCR=% de solicitudes de registro de Reservas naturales de la sociedad civil resueltas. </t>
  </si>
  <si>
    <t xml:space="preserve">NSRNSCE=(No de solicitudes de  RNSC  registradas y notificadas con información alfanumérica y cartográfica inscrita en RUNAP- EJECUTA			NSRNSCP=No de solicitudes de  RNSC registradas y notificadas PROGRAMADAS				
%RNSCIR=Porcentaje de RNSC registradas y notificadas, con información (alfanumérica y cartográfica) inscrita en el RUNAP	</t>
  </si>
  <si>
    <t>Porcentaje de solicitudes de registro de organizaciones articuladoras de RNSC con actuaciones administrativas de impulso y/o de fondo.</t>
  </si>
  <si>
    <t>V1: Proyecto de Corredor Sur de los Andes - Piedemonte Andino Amazónico (en el marco del proceso No. 5 y 6). 
V2:  Corredor de conectividad cuenca Otún (en el marco del proceso No.4)
V3: Cuencas Samaná Sur y La Miel  (en el marco del proceso No.3)    
V4: Mesa de articulación DTCA-DTPA-DTAO (en el marco del proceso No.1)   
V5: Corredores conectividad  PNN SNSM-PNN Tayrona-SFF CGSM y pueblos de la SNSM (en el marco del proceso 07)    
V6: Proyecto implementación Corredores SE SFF Los Colorados (en el marco del proceso 08) 
V7: Fortalecimiento conectividades socioecosistémicas corredor SFF Los Colorados - SFF Corchal (en el marco del proceso 08).    
V8: Corredor Cuenca Tomarrazón – Camarones -SFF Los Flamencos -Proyecto KfW (en el marco del proceso 09).    
V9: Corredor Marino-Costero 3 Bahías (Portete-Honda-Hondita) (en el marco del proceso 09).
V10: Corredor Marino-Continental (PNN Bahía Portete-Serranía Jarara – PNN Macuira) (en el marco del proceso 09).    
V11: Corredores PNN Paramillo – SFF Acandí (examinar en el nivel de gestión del AP).(en el marco del proceso 10).    
NTEA: No. de espacios de articulación para impulsar acciones de conectividad entre las AP.</t>
  </si>
  <si>
    <t>9.FORMULA (Cómo se medirá)</t>
  </si>
  <si>
    <t>Mediana en la variación del indice de efectividad del manejo a nivel de sitio.
Nota: Esta es la formula que quedo registrada en la HM de Sinergia.</t>
  </si>
  <si>
    <t xml:space="preserve">(Etapas implementas de la ruta de apropiación de la PP/ No Total de etapas de apropiación de la PP)*100 </t>
  </si>
  <si>
    <t>Sistema de información monitoreo para el SINAP en operación / Sistema de monitoreo : SMO/SM*100</t>
  </si>
  <si>
    <t>%AOT = Promedio (%Ap+%DT+ %Nc)</t>
  </si>
  <si>
    <t>%Subtotal 1=( (% SIRAP1+ % SIRAP2+%SIRAP3+%SIRPA4+%SIRAP5+%SIRAP6) / 6)
%Subtotal 2: Informe acompañamiento  1 GGIS
Total Indicador=( %Subtotal 1+ %Subtotal 2)/2
El numero de informes por semestre que deben presentar las DT y GGIS se evalua  como Ausencia (0) y Cumplimiento (1)</t>
  </si>
  <si>
    <t>RRUNAP= RRUNAPP - RRUNAPR</t>
  </si>
  <si>
    <t>No. de AP Inscritas en el RUNAP</t>
  </si>
  <si>
    <t>Indicador Resultado Nivel Central:
% UAE REPRE SINAP = ((UAE REPRE SINAP)/ (Total UAE SINAP))*100</t>
  </si>
  <si>
    <t>NTAS=(NTAC-NTACSS)</t>
  </si>
  <si>
    <t>%RNSCIR=(NSRNCE/ NSRNSCP)*100
%SRNSCR= (NSRNSCR / NSRNSCP)*100</t>
  </si>
  <si>
    <t>(Número de expedientes de RNSC abiertos a partir  de enero 1 de 2020 con actuaciones administrativas de trámite y/o de fondo / No de expedientes de RNSC abiertos a partir  de enero 1 de 2020)*100</t>
  </si>
  <si>
    <t>(Número de solicitudes de registro de Organizaciones articuladoras de RNSC con actuaciones administrativas de impulso y/o de fondo / Solicitudes de registro de Organizaciones articuladoras de RNSC recibidas)*100</t>
  </si>
  <si>
    <t>%SRNSCR= (NSRNSCR / NSRNSCP)*100
%SRNSCR= (NSRNSCR / NSRNSCP)*100</t>
  </si>
  <si>
    <t>NTEA=Sumatoria: V1+V2….V11</t>
  </si>
  <si>
    <t>11.TIPOLOGÍA PAA</t>
  </si>
  <si>
    <t>FLUJO</t>
  </si>
  <si>
    <t>ACUMULADO</t>
  </si>
  <si>
    <t>STOCK</t>
  </si>
  <si>
    <t>12.PERIDIOCIDAD</t>
  </si>
  <si>
    <t>MENSUAL</t>
  </si>
  <si>
    <t>SEMESTRAL</t>
  </si>
  <si>
    <t>ANUAL</t>
  </si>
  <si>
    <t>PROGRAMADO
 2023</t>
  </si>
  <si>
    <t>PROGRAMADO
ENERO-SEPTIEMBRE</t>
  </si>
  <si>
    <t>EJECUTADO CORTE 30 DE SEPTIEMBRE</t>
  </si>
  <si>
    <t xml:space="preserve">DESCRIPCIÓN CUALITATIVA DEL AVANCE </t>
  </si>
  <si>
    <t>EVIDENCIA DE VERIFICACIÓN</t>
  </si>
  <si>
    <t>AVANCE ANUAL
ENE-SEP</t>
  </si>
  <si>
    <t>DTAN</t>
  </si>
  <si>
    <t>DTOR</t>
  </si>
  <si>
    <t>DTAO</t>
  </si>
  <si>
    <t>DTPA</t>
  </si>
  <si>
    <t>DTCA</t>
  </si>
  <si>
    <t>DTAM</t>
  </si>
  <si>
    <t>NC</t>
  </si>
  <si>
    <t>REPORTA GPM</t>
  </si>
  <si>
    <t>Se solicitó eliminación de la batería de indicadores</t>
  </si>
  <si>
    <t>Durante el mes de julio se participó en diversos espacios de coordinación para conocer los actores responsables y definir acciones puntuales de acuerdo con los indicadores establecidos y avanzar en el paso de la versión test a la versión operativa de la Plataforma SIM SINAP al interior de PNNC. A partir del 31 de julio, se cuenta con acceso a los repositorios de información de la Plataforma SIM-SINAP como Administrador de la misma y por ende con privilegios de escritura, lo que permitió la revisión de información cargada encontrando un total de 25 indicadores con sus respectivas hojas metodológicas.
Para los meses de agosto y septiembre, el trabajo se centró en la coordinación con el Proyecto HE-CO y el Proyecto NASA (Museo de Historia Natural de Nueva York y la Universidad de Temple de Filadelfia) fijando como prioridades la automatización de cálculos de huella humana, el monitoreo de áreas marinas. A pesar de tener bastantes diferencias tecnológicas y de tipo procedimental, se espera armonizar las plataformas para que la información pueda ser convalidada y utilizada de manera institucional y compartida de la mejor manera y con seguridad.
En el marco de la ejecución de acciones del Conpes 4050, se da claridad sobre los requerimientos de gestión de información del SIM-SINAP para armonizar la elaboración de metodologías estandarizadas para el análisis de información geográfica y no geográfica de áreas protegidas, es por ejemplo el caso de las acciones 2.1 y 2.2 que se relacionan con análisis sobre presiones conflictos socioambientales y los de conectividad y su modelado espacial.</t>
  </si>
  <si>
    <t>N/A</t>
  </si>
  <si>
    <t>DTAN: 50%
DTOR: 50%
DTAO: 50%
DTPA: 50%
DTCA:50%
DTAM: 50%
GGIS: 50%</t>
  </si>
  <si>
    <t>DTAN: 100%
DTOR: 100%
DTAO: 100%
DTPA: 100%
DTCA:100%
DTAM: 100%
GGIS: 100%</t>
  </si>
  <si>
    <t>Según el calendario de difusión de la OE"Áreas protegidas integrantes del SINAP inscritas en el RUNAP", se tiene programado la difusión de dos Reportes RUNAP  en el año, para los meses de Junio y Diciembre respectivamente, ya se realizó la difusión del mes de Junio y esta pendiente el reporte del mes de Diciembre.</t>
  </si>
  <si>
    <t>El indicador se mide de manera semestral, por lo tanto no se presenta la evidencia.</t>
  </si>
  <si>
    <t xml:space="preserve">Según el reporte oficial sobre las áreas protegidas que se encuentran inscritas en el RUNAP, con corte a 30 de septiembre del 2023, el Sistema Nacional de Áreas Protegidas – SINAP está conformado por 1652 áreas protegidas que ocupan una superficie de 49'794.333,78 hectáreas, equivalentes al 24,05 % del Territorio Nacional, los cuales están distribuidos en: 
-  19’323.447,91 hectáreas terrestres, equivalentes al 16.92 % de la superficie terrestre del País 
-  30’470.885.87 hectáreas marinas, equivalentes al 32.81 % de la superficie marina de la Nación. </t>
  </si>
  <si>
    <t>https://drive.google.com/drive/folders/14dFqxM_1Sr4FWwSXQwqsJi7Bx38jeyqZ?usp=sharing</t>
  </si>
  <si>
    <t>El incremento en dos unidades representadas en el SINAP para este indicador, se cumplió en el corte realizado al primer semestre del 2023, y se asoció con la ampliación del PNN Sierra Nevada de Santa Marta, puesto que ingresaron al SINAP dos unidades de análisis ecosistémicas (UAE) que no estaban incluidas en áreas protegidas. Las nuevas unidades (UAE) ahora representadas en el SINAP corresponden a los biomas: Hidrobioma Estribación sur Sierra Nevada de Santa Marta y Orobioma Subandino Ariguaní-Cesar. 
Se resalta que esta es una meta a nivel SINAP, por lo cual se continua con el proceso de acompañamiento y seguimiento a las diferentes Autoridades ambientales para el cargue de la información en el aplicativo RUNAP, dando el apoyo requerido. Adicionalmente, la entidad continúa surtiendo la ruta de declaratoria de los procesos de nuevas áreas y/o ampliaciones priorizados en el ámbito de gestión nacional, asi como avanzando en el registro de nuevas áreas protegidas privadas (Reservas Naturales de la Sociedad Civil - RNSC).
Adicionalmente, este es un indicador semestral y el análisis se corre en los meses de junio y diciembre.
En el mes de marzo se remitió a a OAP la propuesta de ajuste del indicador y su hoja metodológica. 
Por último, en el mes de agosto se realizó un análisis alfanumérico a nivel veredal en el cual se identificó el cubrimiento de unidades ecológicas (Biomas Iavh) no representadas, esto como apoyo a los SIRAP para promover las iniciativas de conservacion privada en esas unidades</t>
  </si>
  <si>
    <t>https://drive.google.com/drive/folders/1KgA1WdztxBIdP7Y8GUj3gfB_s7BsRqzv</t>
  </si>
  <si>
    <t>Las sensibilizaciones o capacitaciones a las autoridades ambientales se programaron para la primera quincena de noviembre en las siguiente seis jornadas; 7, 8, 9, 10, 15 y 16 de noviembre, fechas que fueron concertadas con las Secretarias Técnicas de los SIRAP's y/o directamente con las autoridadeas ambientales.  Ya se enviaron las comunicaciones oficiales de convocatoria.</t>
  </si>
  <si>
    <t>El indicador se mide de manera Anual, por lo tanto no se presenta la evidencia.</t>
  </si>
  <si>
    <t>DTAM: SIRAP Amazonía con el apoyo de WWF y la participación de otras ONG que apoyan diferentes procesos en las Áreas Protegidas de la Amazonía, se puso en marcha una propuesta para la Caracterización de Actores Estratégicos, necesaria para la conformación del SIRAP Amazonía. Así mismo se han apoyado los compromisos de la política CONPES 4050 referidos a definir los mecanismos de trabajo conjunto entre PNNC y los SIRAP para la ejecución y cumplimiento de los compromisos de la política y en el Inter-SIRAP con miras al proceso de construcción de la Ley para el SINAP que hace parte de los compromisos de la Acción 1.4 del CONPES 4050/21
DTAN: SIRAP Andes Nororientales ha apoyado los compromisos de la política CONPES 4050 referidos a definir los mecanismos de trabajo conjunto entre PNNC y los SIRAP para la ejecución y cumplimiento de los compromisos de la política y en el Inter-SIRAP con miras al proceso de construcción de la Ley para el SINAP que hace parte de los diferentes compromisos y Acciones del CONPES 4050/21
DTAO: "Se presenta el informe de avance de los espacios de articulación. La Dirección Territorial Andes Occidentales ha venido trabajando desde un enfoque estratégico territorial de gestión en conservación, denominado “Enfoque de Gobernanza para la Conservación y la Gestión de Paisajes con Visión Socio-Ecosistémica”, el cual ha sido acogido por parte del Subsistema Regional de Áreas Protegidas Andes Occidentales (SAO) y se concreta, en cuatro (4) líneas estratégicas: 1. Ordenamiento Ambiental del Territorio; 2. Participación para la Conservación; 3. Bienes y Servicios Eco sistémicos; y 4. Adaptación al Cambio Global con Énfasis en Cambio Climático; y una línea transversal de Soporte Operativo para la Eficiencia en la Gestión. También se avanzo en la armonización interinstitucional para la formulación y gestión del subnodo Cocha - Corota. "</t>
  </si>
  <si>
    <t>De un universo de 304 expedientes pendientes por resolver a 31 de diciembre de 2022, se propuso como meta para la vigencia 2023 avanzar en el 75%, es decir, 228 expedientes. 
Con corte al 30 de septiembre de 2023 se resolvieron 139 expedientes: corresponden a 101 resoluciones de registro de RNSC, se ocho (8) resoluciones de negación y 30 autos de archivo,  lo que corresponde al cumplimiento del 60,96% al indicador del Plan de Acción Anual.
Es preciso indicar que con corte al 30 de septiembre se han interpuesto trece (13) recursos de reposición en contra de autos de archivo, para los cuales la entidad repuso  la decisión de diez (10) trámites.</t>
  </si>
  <si>
    <t>https://drive.google.com/drive/folders/19qvl_wnwAN_8m2c7QDUYkZvVGs58Dt02</t>
  </si>
  <si>
    <t>% AVANCE 
ENERO-SEPTIEMBRE</t>
  </si>
  <si>
    <t>De un universo de 304 expedientes pendientes por resolver a 31 de diciembre de 2022, se propuso avanzar en el 40%, es decir, 122 expedientes de RNSC con información alfanumérica y cartográfica incluida en el RUNAP.  
Con corte al 30 de jseptiembre de 2023, se incluyeron 117 reservas registradas con cargue alfanumérico y cartográfico en RUNAP, lo cual corresponde a un avance del 96% de la meta.</t>
  </si>
  <si>
    <t>Durante el año 2023 se propuso impulsar el 95% de las solicitudes abiertas a partir del 1 de enero. Con corte al 30 de septiembre se radicaron 223 nuevas solicitudes de registro de Reservas Naturales de la Sociedad Civil entre las que se incluyen 22 allegadas a finales de 2022 y 201 radicadas en 2023, cuya meta correspondió a impulsar el 95%, es decir 212 solicitudes.
Con corte al 30 de septiembre, se impulsaron 208 solicitudes de la siguiente forma: 196 con autos de inicio, 4 con oficios de no inicio de trámite, 2 con solicitud a la URT, 2 solicitudes a la Agencia Nacional de Tierras, 2 solicitudes a la Superintendencia de Notariado y Registro y 2 a Juzgados., las demás se encuentran en revisión jurídica, lo que corresponde al 98,1% de avance de la meta propuesta.</t>
  </si>
  <si>
    <t>Durante el año 2023 se propuso impulsar el 100% de las solicitudes allegadas. Con corte al 30 de septiembre se han radicado ante Parques Nacionales Naturales de Colombia dos solicitudes relacionadas con el registro de nuevas organizaciones articuladoras de RNSC para las cuales se emitieron los autos de inicio respectivos.</t>
  </si>
  <si>
    <t>2.- https://drive.google.com/file/d/1dLLdf_8ek5JjpJzV1fHZ0QMkV6lQNX65/view
3.- https://drive.google.com/file/d/1HG4MVid1EmyEWfXkNS_fRmgkQwGqKBgZ/view
5.- https://drive.google.com/drive/folders/1Pt4m24XugakYGwVMjhyHZ9xlfiexvxPO
6.- https://drive.google.com/file/d/19M5VYOrtbPJ0uKyGrIQSAxzRZJ7GR5Y8/view?usp=drive_web</t>
  </si>
  <si>
    <t>https://drive.google.com/drive/folders/1Wyy0x6Dy9RLo6Htg1RZ-maSJ9GSkmDrx</t>
  </si>
  <si>
    <t>DTAO. Se participó en el evento de cierre del proceso participativo de la ruta para la declaratoria de la Serranía de Buriticá. No hay avance cuantitativo por tanto este indicador se reporta de manera trimestral. PNN Selva de Florencia, participa en el evento programado por la DTAO para la homologación de información de las áreas núcleo del Corredor Cordillera Central – CCC, en la ciudad de Palmira. Se participa dentro de la Red de Otras Estrategias de Conservación -OEC, liderada por CORPOCALDAS, en tres eventos: Encuentro Virtual de Fortalecimiento de la Red OEC, el encuentro presencial de Reconocimiento a OEC,en Cameguadua, Chinchiná. Se participa en evento convocado por CORPOCALDAS para la socialización de la ampliación de la RFP El Popal, en Pensilvania, y de la estructura de gobernanza en áreas protegidas de CORPOCALDAS; por otro lado se gestionan compromisos del proyecto presentado por la organización FCV a Rainforest Trust, el cual fue aprobado, para la compra de predios y constitución de la RNSC Andinobates – Boquerón. Se adelanta gestión de minuta para firma del convenio con la IES CINOC, con objeto de “Aunar esfuerzos técnicos, administrativos y académicos, para promover procesos de conservación y uso sostenible en las zonas priorizadas del Subsistema regional de áreas protegidas de Andes Occidentales”. Se realizan reuniones entre los presidentes de consejos de cuenca de los ríos Guarinó, La Miel y Samaná Sur, con CORPOCALDAS e ISAGEN, para buscar apoyo logístico y definir prioridades y coordinar acciones para la vigencia 2023; además el día 22 de febrero el Parque participa de la reunión del Consejo de Cuenca del río La Miel.
DTCA. No se han adelantado los procesos contractuales que poyen el desarrollo de este indicador.</t>
  </si>
  <si>
    <t>% AVANCE 
ENERO-DICIEMBRE</t>
  </si>
  <si>
    <t>PROGRAMADO
ENE-DIC
2023</t>
  </si>
  <si>
    <t>EJECUTADO CORTE 31 DE DICIEMBRE</t>
  </si>
  <si>
    <t>AVANCE ANUAL
ENE-DIC</t>
  </si>
  <si>
    <t>Según el calendario de difusión de la OE"Áreas protegidas integrantes del SINAP inscritas en el RUNAP", se tiene programado la difusión de dos Reportes RUNAP  en el año, para los meses de Junio y Diciembre respectivamente. Se realizó la difusión del mes de Junio, cuya evidencia se reportó en el segundo trimestre del 2023 y el segundo reporte se difunde el 30 Diciembre del año 2023.</t>
  </si>
  <si>
    <t>https://drive.google.com/drive/folders/1pzWB7RLg2khmFcvpQCtvjlz8APb0M66A</t>
  </si>
  <si>
    <t xml:space="preserve">Según el reporte oficial sobre las áreas protegidas que se encuentran inscritas en el RUNAP, con corte a 11 de diciembre del 2023, el Sistema Nacional de Áreas Protegidas – SINAP está conformado por 1.682 áreas protegidas que ocupan una superficie de 49'884,746.44 hectáreas, equivalentes al 24,09 % del Territorio Nacional, los cuales están distribuidos en: 
-  19’413,890.66 hectáreas terrestres, equivalentes al 17.00 % de la superficie terrestre del País 
-  30’470,855.78 hectáreas marinas, equivalentes al 32.81 % de la superficie marina de la Nación. </t>
  </si>
  <si>
    <t>https://drive.google.com/drive/folders/1MpskQLgw-GoYL2G28Qli8KtjmZms4WUY</t>
  </si>
  <si>
    <t>https://drive.google.com/drive/folders/1S85WEnpnebj61Vg3HQ4DmU0_PdItx7z_</t>
  </si>
  <si>
    <t xml:space="preserve">Se realizaron 6 sesiones de sensibilizaciones o capacitaciones a las autoridades ambientales los dias: 7, 8, 9, 10, 15 y 16 de noviembre, en las cuales participaron 30 de las 34 autoridades ambientales competentes (CARs, CDS's y MinAmbiente) </t>
  </si>
  <si>
    <t>Durante el período de enero a diciembre de 2023, se incremento la representatividad en cuatro (4) unidades que no estaban representadas en el SINAP, las cuales se asocian con: A) la ampliación del Parque Nacional Natural Sierra Nevada de Santa Marta, el cual abarca superficie de dos (2) unidades de análisis ecosistémicas (UAE), y B) el registro de la Reserva Natural de la Sociedad Civil (RNSC) El Raudal (ID 2103), que abarcó dos (2) unidades de análisis ecosistémicas (UAE). Las cuatro unidades que corresponden a: Hidrobioma Estribación sur Sierra Nevada de Santa Marta, Orobioma Subandino Ariguaní-Cesar, Zonobioma Húmedo Tropical Truandó, e Hidrobioma Truandó.
Adicionalmente, se destaca que la unidad de análisis ecosistémica (UAE) denominada Orobioma Azonal Andino Patía, la cual previamente estaba representada en el SINAP, con corte a diciembre de 2023 bajó a la categoría de “Sin Representatividad”, debido a la cancelación del registro de la Reserva Natural de la Sociedad Civil (RNSC) Guayacanes El Llano Verde (ID 28).
En este sentito, el total de unidades que se reportan en el indicador para el año 2023, son sólo 3 , con  las cuales se llega a un acumulado de 83,96%. Esto comparado con la linea base de 83% reportada  (83,26% en la tabla de seguimiento), da un incremento de 0,96 %, con lo cual se supera con la meta prevista para 2023.</t>
  </si>
  <si>
    <t>De un universo de 304 expedientes pendientes por resolver a 31 de diciembre de 2022, se propuso como meta para la vigencia 2023 avanzar en el 75%, es decir, 228 expedientes. Sin embargo en noviembre se ajustó la meta como sigue: se propone como meta para la vigencia 2023 avanzar en el 69%, es decir, resolver 211 trámites.
Con corte al 14 de diciembre de 2023 se resolvieron 180 expedientes, lo que corresponde al cumplimiento del 85.39% al indicador del Plan de Acción Anual. Es preciso indicar que con corte al 14 de diciembre se han interpuesto 16 recursos de reposición en contra de autos de archivo, para los cuales la entidad repuso la decisión de doce (12) trámites, por lo cual dichos expedientes continúan nuevamente en trámite</t>
  </si>
  <si>
    <t>https://drive.google.com/drive/folders/1Tyv2-oEgGzfu4TT-u4_QfStVDh0JIFj0</t>
  </si>
  <si>
    <t>De un universo de 304 expedientes pendientes por resolver a 31 de diciembre de 2022, se propuso avanzar en el 40%, es decir, 122 expedientes de RNSC con información alfanumérica y cartográfica incluida en el RUNAP. Sin embargo en noviembre se ajustó la meta como sigue: se propuso avanzar en el 56%, es decir, 169 expedientes de RNSC con información alfanumérica y cartográfica incluida en el RUNAP.     
Con corte al 14 de diciembre de 2023, se incluyeron 161 reservas registradas con cargue alfanumérico y cartográfico en RUNAP, lo cual corresponde a un avance del 95.3% de la meta.</t>
  </si>
  <si>
    <t xml:space="preserve">Durante el año 2023 se propuso impulsar el 95% de las solicitudes abiertas a partir del 1 de enero. Con corte al 14 de diciembre se radicaron 262 nuevas solicitudes de registro de Reservas Naturales de la Sociedad Civil entre las que se incluyen 22 allegadas a finales de 2022 y 240 radicadas en 2023, cuya meta correspondió a impulsar el 95%, es decir 249 solicitudes.
Con corte al 14 de diciembre, se impulsaron 249 solicitudes de la siguiente forma: 234 con autos de inicio, 5 con oficios de no inicio de trámite, 2 con solicitud a la Unidad de Restitución de Tierras, 4 solicitudes a la Agencia Nacional de Tierras, 2 solicitudes a la Superintendencia de Notariado y Registro y 2 a Juzgados, las demás se encuentran en revisión jurídica, lo que corresponde al 100% de avance de la meta propuesta. </t>
  </si>
  <si>
    <t>Durante el año 2023 se propuso impulsar el 100% de las solicitudes allegadas. Con corte al 14 de diciembre se han radicado ante Parques Nacionales Naturales de Colombia dos (2) solicitudes relacionadas con el registro de nuevas organizaciones articuladoras de RNSC para las cuales se emitieron los autos de inicio, 1 concepto técnico y una resolución de registro</t>
  </si>
  <si>
    <t>https://drive.google.com/drive/folders/13AxuPiVqxXP2-J2MEXE1Xizx8XBkB5Wh</t>
  </si>
  <si>
    <t>https://drive.google.com/drive/folders/1HY2Rmbo77M9DcKmuXYrsU8mCNJmlL1PX</t>
  </si>
  <si>
    <t>https://drive.google.com/drive/folders/1fZFKS7cBB8WmSyB5B7_a0WC79scM7U6T</t>
  </si>
  <si>
    <t>Para el ultimo trimestre, se iniciaron actividades de coordinación con el Museo de Ciencias Naturales de Nueva York y la Universidad de Temple (Filadelfia), instituciones encargadas de la puesta en marcha y operación del proyecto liderado por la NASA que busca la incorporación y automatización de nuevos indicadores y operación de mejora de los existentes, en la plataforma SIM-SINAP. Asi mismo, se socializó en el INTERSIRAP (con participación de las autoridades ambientales regionales y las secretarias del los Subsistemas de Áreas Protegidas) el funcionamiento de la plataforma de acuerdo a los atributos del SINAP, los indicadores establecidos para cada componente y de manera suscinta los elementos tecnológicos como metadatos y hojas metodológicas para el manejo de la información.</t>
  </si>
  <si>
    <t>https://drive.google.com/drive/folders/1EuN1dVFL0PGiTfpcohnXNu8BbFI4EfcQ</t>
  </si>
  <si>
    <r>
      <rPr>
        <b/>
        <sz val="11"/>
        <color theme="1"/>
        <rFont val="Calibri"/>
        <family val="2"/>
        <scheme val="minor"/>
      </rPr>
      <t>GGIS</t>
    </r>
    <r>
      <rPr>
        <sz val="11"/>
        <color theme="1"/>
        <rFont val="Calibri"/>
        <family val="2"/>
        <scheme val="minor"/>
      </rPr>
      <t xml:space="preserve">: Se avanzó en diversas acciones de los planes operativos y de trabajo de los Sistemas Regionales de áreas protegidas con la participación de los actores institucionales y sociales que hacen parte de estos en el marco de las instancias que los conforman; se desarrollaron entre otros temas aportes para la definición de la categoría de manejo de gobernanza comunitaria para el SINAP, avanzado en la implementación de la ruta metodológica como ejercicios pilotos en la definición de metas de conservación regional (casos de Sirap Eje cafetero y Sirap Orinoquia), avances en la estrategia de sostenibilidad financiera, entre otros temas; lo que aporta de manera conjunta al ejercicio de consolidación del Sistema Nacional de Áreas Protegidas – SINAP. Cada SIRAP avanzó en la implementación de su instrumento de planificación, como unidades de planificación del SINAP. Desde el nivel central PNNC como coordinador del SINAP, avanzó en el ejercicio de articulación de los diferentes actores responsables de la implementación de la política para el SINAP a través de la realización de varios Intersirap (en el desarrollo de la acción referidas a mejorar el sistema de categorías del SINAP; abordaje de algunas acciones de cada uno de los objetivos del PAS del Conpes 4050) que ha permitido la articulación con actores de las instancias regionales de los SIRAP, identificando posibles estrategias de articulación y/o la recolección de insumos desde región para el cumplimiento de los compromisos nacionales frente a diversas acciones.
</t>
    </r>
    <r>
      <rPr>
        <b/>
        <sz val="11"/>
        <color theme="1"/>
        <rFont val="Calibri"/>
        <family val="2"/>
        <scheme val="minor"/>
      </rPr>
      <t>DTOR</t>
    </r>
    <r>
      <rPr>
        <sz val="11"/>
        <color theme="1"/>
        <rFont val="Calibri"/>
        <family val="2"/>
        <scheme val="minor"/>
      </rPr>
      <t xml:space="preserve">: Durante el cuarto trimestre se realizó la implementación de las siguientes acciones del Plan de Operativo Anual del SIRAP Orinoquia: 1. Se desarrolló el V Encuentro Biodiversirap Orinoquia en la ciudad de Villavicencio, en el cual participaron actores del sector productivo y de la conservación para definir una ruta conjunta de trabajo.  2. Se realizó el I Encuentro InterSirap Orinoquia - Andes Nororientales - CEERCCO, con la participación de 50 delegados para construir conjuntamente un plan de trabajo articulado para la gestiónde las áresa protegidas en ecosistemas estratégicos de páramo y alta montaña. Se están consolidando las memorias y se adjunta lista de asistencia y agenda desarrollada. 3. Se generó el II informe de gestión 2023, con un cumplimiento del 98,25% el cual fue enviado al nivel central. Se consolidaron informes de soporte con el apoyo del equipo temático de la DTOR y SIRAPO para consolidar información de la gestión realizada en 2023. 4. Participación en los espacios virtuales InterSirap convocados por SGM GGIS con la presencia de delegados y secretarías técnicas del país. 5. Acompañamiento al SIDAP Meta en el encuentro de saberes ancestrales y reunión de comité técnico. 6. Participación en espacio regional de la mesa nacional de prioridades de conservación convocada por PNNC GGIS. 7. Participación en comité técnico del proyecto GEF Orinoquia. 8. Se realizó el III comité técnico del SIRAP Orinoquia para impulsar la implementación del POA 2023.  
</t>
    </r>
    <r>
      <rPr>
        <b/>
        <sz val="11"/>
        <color theme="1"/>
        <rFont val="Calibri"/>
        <family val="2"/>
        <scheme val="minor"/>
      </rPr>
      <t>DTAO:</t>
    </r>
    <r>
      <rPr>
        <sz val="11"/>
        <color theme="1"/>
        <rFont val="Calibri"/>
        <family val="2"/>
        <scheme val="minor"/>
      </rPr>
      <t xml:space="preserve"> Se realizo comité directivo del Subsistema con el objetivo de revisar los avances y las proyecciones en el marco de la implementación del plan estratégico del Subsistema Andes Occidentales, frente a la política SINAP. Los Subsistemas han avanzado en los siguientes temas: SIRAP Eje Cafetero: Plan de acción aprobado, presentaron el ejercicio de Análisis de efectividad para evaluar la finalidad del sistema. SIDAP Antioquia: avanza en cuatro sistemas de AP: SILAP Rionegro, SILAP Caracolí, SILAP Magdalena medio y SILAP Oriente. Están trabajando en conjunto con un aliado como la Universidad de Antioquia en la formulación de proyectos de ciencia, tecnología e innovación. Entre los objetivos está consolidar un sistema de información ambiental. SIDAP NARIÑO: En el marco del proceso de consolidación del SIDAP Nariño, la Secretaría técnica colegiada, desarrollo diferentes espacios de trabajo para la construcción de un proyecto GEF que permita contribuir a la conservación, aumentar la resiliencia climática y promover la construcción de paz sostenible en el departamento de Nariño (priorizando las áreas protegidas del Departamento). También se diligenció la herramienta de efectividad para evaluar el estado del Sistema entorno a su finalidad, buena gobernanza y condiciones. Adicionalmente, se desarrolló el encuentro de comunicadores generando un espacio de intercambio de experiencias entorno al territorio, la participación comunitaria y las áreas protegidas pertenecientes al sistema. Finalmente se estructuró y se llevó a cabo la Asamblea del SIDAP Nariño para el presente año, en cumplimiento de la ordenanza, para presentar los resultados del proceso, el nivel de efectividad del sistema y definir los representantes de los grupos comunitarios y entidades vinculados directa o indirectamente a los procesos de gestión. SIRAP MACIZO: Las acciones que se han adelantado en este subsistema: Participación en las discusiones técnicas en la formulación de planes de ordenamiento departamental y municipal, han participado en talleres para adelantar el análisis de efectividad de manejo de las AP del SAO. Participación en la mesa técnica de Bosque Seco Patía en el marco de las prioridades de conservación de país que lidera el MADS. Apoyo técnico para la conformación de SIMAP a nivel local. Participación en los nodos de cambio climático en el departamento y la elaboración POA PIGCC.
</t>
    </r>
    <r>
      <rPr>
        <b/>
        <sz val="11"/>
        <color theme="1"/>
        <rFont val="Calibri"/>
        <family val="2"/>
        <scheme val="minor"/>
      </rPr>
      <t>DTPA:</t>
    </r>
    <r>
      <rPr>
        <sz val="11"/>
        <color theme="1"/>
        <rFont val="Calibri"/>
        <family val="2"/>
        <scheme val="minor"/>
      </rPr>
      <t xml:space="preserve"> Un (1) comité Directivo presencial y un comité directivo virtual. Cinco (5) comités técnicos institucionales Un (1) comité técnico de la mesa regional. Dos (2) comités técnicos del proyecto Pacifico Biocultural. Un encuentro regional Comunitario e Institucional (categoría Comunitaria SINAP). Acciones adelantadas en el marco de la gestión del SIRAP PACÍFICO, durante el IV trimestre 2023 Participación de la DTPA en el encuentro comunitario e institucional con el objetivo de construir aportes y posiciones desde el SIRAP Pacífico que permitan avanzar en la construcción de una ley del SINA que logre recoger, consolidar y articular una categoría de conservación desde la gobernanza comunitario, se logró consolidar un documento con las principales discusiones y acuerdos de la jornada denominado Declaración Sirap Pacifico 011. De igual manera con recursos del proyecto Pacifico Biocultural y delegados del SIRAP PACIFICO, se participó en la mesa de expertos de comunidades negras para la formulación de la Ley SINAP, realizado en el mes de noviembre Participación en los espacios en las sesiones 2023 INTERSIRAP: Articulación SIRAP-DT en la ejecución del CONPES 4050 realizadas los días 17 y 18 de octubre y 27 y 28 de noviembre. La DTPA dio respuesta al memorando 20232300007483 de fecha 27-10-2023 relacionado con los compromisos determinados en el CONPES 4050 respecto a la ACCIÓN 1.7 “Disminuir la ilegalidad en el aprovechamiento de la naturaleza en las áreas protegidas” y el HITO 1 “Caracterización y análisis sistémico de actividades ilegales y tipo de actores relacionados, en las áreas protegidas del SINAP, y recomendaciones para su solución. El area sig de la DTPA brindo apoyo en el ejercicio de actualización del ámbito de gestión, la salida gráfica y extensión total de las áreas protegidas de gobernanza pública y privada del subsistema. De igual manera en lo que concierne a promover la articulación del plan de acción en los instrumentos de gestión de las instituciones del SIRAP, se remitieron oficios a las cinco autoridades ambientales departamentales y a los dos institutos de investigación para considerar en su planeación cuatrienal 2024-2027 acciones que contribuyan al fortalecimiento del SIRAP Se consolida las evidencias en el II informe semestral del Sirap Pacifico.
</t>
    </r>
    <r>
      <rPr>
        <b/>
        <sz val="11"/>
        <color theme="1"/>
        <rFont val="Calibri"/>
        <family val="2"/>
        <scheme val="minor"/>
      </rPr>
      <t>DTCA:</t>
    </r>
    <r>
      <rPr>
        <sz val="11"/>
        <color theme="1"/>
        <rFont val="Calibri"/>
        <family val="2"/>
        <scheme val="minor"/>
      </rPr>
      <t xml:space="preserve"> No realizó reporte para este periodo. (a la fecha).
</t>
    </r>
    <r>
      <rPr>
        <b/>
        <sz val="11"/>
        <color theme="1"/>
        <rFont val="Calibri"/>
        <family val="2"/>
        <scheme val="minor"/>
      </rPr>
      <t>DTAN:</t>
    </r>
    <r>
      <rPr>
        <sz val="11"/>
        <color theme="1"/>
        <rFont val="Calibri"/>
        <family val="2"/>
        <scheme val="minor"/>
      </rPr>
      <t xml:space="preserve"> En el segundo semestre, se han apoyado los compromisos de la Política CONPES 4050/2021 referidos a definir los mecanismos de trabajo conjunto entre PNNC y los SIRAP para la ejecución y cumplimiento de los compromisos de la Política y en el Inter-SIRAP, con miras al proceso de construcción de la Ley para el SINAP que hace parte de los diferentes compromisos y acciones del CONPES 4050/21.
Al finalizar el segundo semestre, se avanzó en la consolidación de infografías referentes a la articulación de la estrategia de comunicación y divulgación del SIRAP AN en el marco del CONPES 4050, en este sentido y en pro de la conservación y posicionamiento del subsistema se ha consolidado la segunda versión de la revista del SIRAP AN con la participación no solo de la DTAN sino de la comunidad en general y autoridades ambientales. En cuanto a la actualización de bases de datos y gestión del conocimiento de la DTAN se adelanta la actualización de insumos de RNSC acompañando a Nivel Central en la consecución de resoluciones y nuevo estado de cada uno de los predios. Por otro lado, se desarrollaron espacios de articulación con CEERCO e Inter-SIRAP entre el equipo de SIRAP Orinoquía y SIRAP AN en pro de construir una agenda de trabajo. Adicionalmente, se avanzó en las jornadas de capacitación del RUNAP tanto para las AP como para cada una de las Corporaciones Autónomas Regionales
</t>
    </r>
    <r>
      <rPr>
        <b/>
        <sz val="11"/>
        <color theme="1"/>
        <rFont val="Calibri"/>
        <family val="2"/>
        <scheme val="minor"/>
      </rPr>
      <t>DTAM:</t>
    </r>
    <r>
      <rPr>
        <sz val="11"/>
        <color theme="1"/>
        <rFont val="Calibri"/>
        <family val="2"/>
        <scheme val="minor"/>
      </rPr>
      <t xml:space="preserve"> En el segundo semestre, con el apoyo de WWF-Colombua y la participación de otras ONG, se puso en marcha una propuesta para la “Caracterización de Actores Estratégicos, necesaria para la conformación del SIRAP Amazonía”. Así mismo, se han apoyado los compromisos de la Política CONPES 4050 referidos a definir los mecanismos de trabajo conjunto entre PNNC y los SIRAP para la ejecución y cumplimiento de los compromisos de la Política y en el Inter-SIRAP, con miras al proceso de construcción de la Ley para el SINAP que hace parte de los compromisos de la acción 1.4 del CONPES 4050/21.
Así mismo, se realizó un espacio de participación de articulación como parte de la ruta para la consolidación del SIDAP Guainía. En este espacio participaron entidades como la CDA y SINCHI y organizaciones campesinas e indígenas.
En el marco del encuentro Subregional de Planicie, se realizó un espacio de diálogo entre entidades como la gobernación, alcaldía y la corporación (CORPOAMAZONIA), además participaron miembros de los pueblos indígenas específicamente del proceso del SIMA, RESNATUR. En el espacio se identificaron las necesidades de articulación de los procesos e iniciativas de conservación territorial y cultural.
</t>
    </r>
  </si>
  <si>
    <t>https://drive.google.com/drive/u/0/folders/124nJvehchhh_5b-WfvgqvvdUrnSZvE-U</t>
  </si>
  <si>
    <r>
      <rPr>
        <b/>
        <sz val="11"/>
        <color theme="1"/>
        <rFont val="Calibri"/>
        <family val="2"/>
        <scheme val="minor"/>
      </rPr>
      <t xml:space="preserve">DTAO: </t>
    </r>
    <r>
      <rPr>
        <sz val="11"/>
        <color theme="1"/>
        <rFont val="Calibri"/>
        <family val="2"/>
        <scheme val="minor"/>
      </rPr>
      <t xml:space="preserve">Se presenta el informe de articulación para impulsar las acciones de conectividad entre las diferentes categorias de AP del SINAP y otras estrategias de conservación. 
Se presenta la memoria del Encuentro de comunicadores en el marco del Sidap Nariño.
</t>
    </r>
    <r>
      <rPr>
        <b/>
        <sz val="11"/>
        <color theme="1"/>
        <rFont val="Calibri"/>
        <family val="2"/>
        <scheme val="minor"/>
      </rPr>
      <t xml:space="preserve">
DTCA: </t>
    </r>
    <r>
      <rPr>
        <sz val="11"/>
        <color theme="1"/>
        <rFont val="Calibri"/>
        <family val="2"/>
        <scheme val="minor"/>
      </rPr>
      <t>Se presenta documento con dos alcances principales y objetivos, en el que se cumplen los correspondientes objetivos de gestion en cuanto a conectividades y posicionalmiento para conformacion de sistemas locales, se presentan la gestion de vigencia 2023 en cuanto articulacion y gestion donde ha posisiconado el tema de concectividades.</t>
    </r>
  </si>
  <si>
    <t>https://drive.google.com/drive/folders/1Iuhq0xsCs5mqYM_9Pk4AfaZAiIxmIiN0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</si>
</sst>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0%"/>
  </numFmts>
  <fonts count="11" x14ac:knownFonts="1">
    <font>
      <sz val="11"/>
      <color theme="1"/>
      <name val="Calibri"/>
      <family val="2"/>
      <scheme val="minor"/>
    </font>
    <font>
      <sz val="11"/>
      <color theme="1"/>
      <name val="Calibri"/>
      <family val="2"/>
      <scheme val="minor"/>
    </font>
    <font>
      <sz val="11"/>
      <color rgb="FFFF0000"/>
      <name val="Calibri"/>
      <family val="2"/>
      <scheme val="minor"/>
    </font>
    <font>
      <b/>
      <sz val="8"/>
      <color theme="0"/>
      <name val="Arial Narrow"/>
      <family val="2"/>
    </font>
    <font>
      <sz val="9"/>
      <color theme="1"/>
      <name val="Calibri"/>
      <family val="2"/>
      <scheme val="minor"/>
    </font>
    <font>
      <sz val="8"/>
      <color theme="1"/>
      <name val="Arial Narrow"/>
      <family val="2"/>
    </font>
    <font>
      <b/>
      <sz val="8"/>
      <color theme="1"/>
      <name val="Arial Narrow"/>
      <family val="2"/>
    </font>
    <font>
      <b/>
      <sz val="8"/>
      <name val="Arial Narrow"/>
      <family val="2"/>
    </font>
    <font>
      <u/>
      <sz val="11"/>
      <color theme="10"/>
      <name val="Calibri"/>
      <family val="2"/>
      <scheme val="minor"/>
    </font>
    <font>
      <sz val="11"/>
      <name val="Calibri"/>
      <family val="2"/>
      <scheme val="minor"/>
    </font>
    <font>
      <b/>
      <sz val="11"/>
      <color theme="1"/>
      <name val="Calibri"/>
      <family val="2"/>
      <scheme val="minor"/>
    </font>
  </fonts>
  <fills count="8">
    <fill>
      <patternFill patternType="none"/>
    </fill>
    <fill>
      <patternFill patternType="gray125"/>
    </fill>
    <fill>
      <patternFill patternType="solid">
        <fgColor theme="1"/>
        <bgColor indexed="64"/>
      </patternFill>
    </fill>
    <fill>
      <patternFill patternType="solid">
        <fgColor theme="5" tint="0.39997558519241921"/>
        <bgColor rgb="FFFFC000"/>
      </patternFill>
    </fill>
    <fill>
      <patternFill patternType="solid">
        <fgColor rgb="FFFFC000"/>
        <bgColor indexed="64"/>
      </patternFill>
    </fill>
    <fill>
      <patternFill patternType="solid">
        <fgColor theme="4" tint="0.79998168889431442"/>
        <bgColor indexed="64"/>
      </patternFill>
    </fill>
    <fill>
      <patternFill patternType="solid">
        <fgColor rgb="FFCDB4E8"/>
        <bgColor rgb="FFFFC000"/>
      </patternFill>
    </fill>
    <fill>
      <patternFill patternType="solid">
        <fgColor theme="0"/>
        <bgColor indexed="64"/>
      </patternFill>
    </fill>
  </fills>
  <borders count="4">
    <border>
      <left/>
      <right/>
      <top/>
      <bottom/>
      <diagonal/>
    </border>
    <border>
      <left style="thin">
        <color theme="0"/>
      </left>
      <right style="thin">
        <color theme="0"/>
      </right>
      <top style="thin">
        <color theme="0"/>
      </top>
      <bottom style="thin">
        <color theme="0"/>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27">
    <xf numFmtId="0" fontId="0" fillId="0" borderId="0" xfId="0"/>
    <xf numFmtId="0" fontId="3" fillId="2"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0" fontId="4" fillId="0" borderId="3" xfId="0" applyFont="1" applyBorder="1" applyAlignment="1">
      <alignment horizontal="center" vertical="center" wrapText="1"/>
    </xf>
    <xf numFmtId="164" fontId="6" fillId="3" borderId="3" xfId="1" applyNumberFormat="1" applyFont="1" applyFill="1" applyBorder="1" applyAlignment="1" applyProtection="1">
      <alignment horizontal="center" vertical="center" wrapText="1"/>
    </xf>
    <xf numFmtId="0" fontId="6" fillId="3"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3" xfId="0" applyFont="1" applyBorder="1" applyAlignment="1">
      <alignment horizontal="left" vertical="center" wrapText="1"/>
    </xf>
    <xf numFmtId="9"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vertical="center" wrapText="1"/>
    </xf>
    <xf numFmtId="0" fontId="8" fillId="0" borderId="3" xfId="3" applyBorder="1" applyAlignment="1">
      <alignment vertical="center" wrapText="1"/>
    </xf>
    <xf numFmtId="10" fontId="0" fillId="0" borderId="3" xfId="0" applyNumberFormat="1" applyBorder="1" applyAlignment="1">
      <alignment horizontal="center" vertical="center"/>
    </xf>
    <xf numFmtId="9" fontId="0" fillId="0" borderId="3" xfId="2" applyFont="1" applyBorder="1" applyAlignment="1">
      <alignment horizontal="center" vertical="center"/>
    </xf>
    <xf numFmtId="9" fontId="9" fillId="0" borderId="3" xfId="0" applyNumberFormat="1" applyFont="1" applyBorder="1" applyAlignment="1">
      <alignment horizontal="center" vertical="center"/>
    </xf>
    <xf numFmtId="165" fontId="9" fillId="0" borderId="3" xfId="2" applyNumberFormat="1" applyFont="1" applyBorder="1" applyAlignment="1">
      <alignment horizontal="center" vertical="center"/>
    </xf>
    <xf numFmtId="0" fontId="6" fillId="5" borderId="3" xfId="0" applyFont="1" applyFill="1" applyBorder="1" applyAlignment="1">
      <alignment horizontal="center" vertical="center" wrapText="1"/>
    </xf>
    <xf numFmtId="0" fontId="2" fillId="0" borderId="3" xfId="0" applyFont="1" applyBorder="1" applyAlignment="1">
      <alignment horizontal="center" vertical="center" wrapText="1"/>
    </xf>
    <xf numFmtId="1" fontId="0" fillId="0" borderId="3" xfId="0" applyNumberFormat="1" applyBorder="1" applyAlignment="1">
      <alignment horizontal="center" vertical="center"/>
    </xf>
    <xf numFmtId="0" fontId="6" fillId="6" borderId="3" xfId="0" applyFont="1" applyFill="1" applyBorder="1" applyAlignment="1">
      <alignment horizontal="center" vertical="center" wrapText="1"/>
    </xf>
    <xf numFmtId="0" fontId="7" fillId="6" borderId="3" xfId="0" applyFont="1" applyFill="1" applyBorder="1" applyAlignment="1">
      <alignment horizontal="center" vertical="center" wrapText="1"/>
    </xf>
    <xf numFmtId="9" fontId="0" fillId="7" borderId="3" xfId="0" applyNumberFormat="1" applyFill="1" applyBorder="1" applyAlignment="1">
      <alignment horizontal="center" vertical="center"/>
    </xf>
  </cellXfs>
  <cellStyles count="4">
    <cellStyle name="Hipervínculo" xfId="3" builtinId="8"/>
    <cellStyle name="Millares" xfId="1" builtinId="3"/>
    <cellStyle name="Normal" xfId="0" builtinId="0"/>
    <cellStyle name="Porcentaje" xfId="2" builtinId="5"/>
  </cellStyles>
  <dxfs count="0"/>
  <tableStyles count="0" defaultTableStyle="TableStyleMedium2" defaultPivotStyle="PivotStyleLight16"/>
  <colors>
    <mruColors>
      <color rgb="FFCDB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0</xdr:colOff>
      <xdr:row>0</xdr:row>
      <xdr:rowOff>523875</xdr:rowOff>
    </xdr:from>
    <xdr:ext cx="361950" cy="2886075"/>
    <xdr:sp macro="" textlink="">
      <xdr:nvSpPr>
        <xdr:cNvPr id="2" name="Shape 15">
          <a:extLst>
            <a:ext uri="{FF2B5EF4-FFF2-40B4-BE49-F238E27FC236}">
              <a16:creationId xmlns:a16="http://schemas.microsoft.com/office/drawing/2014/main" id="{E1BCD0AF-2F7E-4DF0-8851-0F1EF0824304}"/>
            </a:ext>
          </a:extLst>
        </xdr:cNvPr>
        <xdr:cNvSpPr/>
      </xdr:nvSpPr>
      <xdr:spPr>
        <a:xfrm>
          <a:off x="115976400" y="796925"/>
          <a:ext cx="361950"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29</xdr:col>
      <xdr:colOff>0</xdr:colOff>
      <xdr:row>0</xdr:row>
      <xdr:rowOff>523875</xdr:rowOff>
    </xdr:from>
    <xdr:ext cx="361950" cy="2886075"/>
    <xdr:sp macro="" textlink="">
      <xdr:nvSpPr>
        <xdr:cNvPr id="3" name="Shape 15">
          <a:extLst>
            <a:ext uri="{FF2B5EF4-FFF2-40B4-BE49-F238E27FC236}">
              <a16:creationId xmlns:a16="http://schemas.microsoft.com/office/drawing/2014/main" id="{85688B10-C3F8-4A65-B79D-3B34CBA910EB}"/>
            </a:ext>
          </a:extLst>
        </xdr:cNvPr>
        <xdr:cNvSpPr/>
      </xdr:nvSpPr>
      <xdr:spPr>
        <a:xfrm>
          <a:off x="25947688" y="517525"/>
          <a:ext cx="361950" cy="2886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rive.google.com/drive/folders/1pzWB7RLg2khmFcvpQCtvjlz8APb0M66A" TargetMode="External"/><Relationship Id="rId13" Type="http://schemas.openxmlformats.org/officeDocument/2006/relationships/hyperlink" Target="https://drive.google.com/drive/folders/1HY2Rmbo77M9DcKmuXYrsU8mCNJmlL1PX" TargetMode="External"/><Relationship Id="rId18" Type="http://schemas.openxmlformats.org/officeDocument/2006/relationships/printerSettings" Target="../printerSettings/printerSettings1.bin"/><Relationship Id="rId3" Type="http://schemas.openxmlformats.org/officeDocument/2006/relationships/hyperlink" Target="https://drive.google.com/drive/folders/19qvl_wnwAN_8m2c7QDUYkZvVGs58Dt02" TargetMode="External"/><Relationship Id="rId7" Type="http://schemas.openxmlformats.org/officeDocument/2006/relationships/hyperlink" Target="https://drive.google.com/drive/folders/1Wyy0x6Dy9RLo6Htg1RZ-maSJ9GSkmDrx" TargetMode="External"/><Relationship Id="rId12" Type="http://schemas.openxmlformats.org/officeDocument/2006/relationships/hyperlink" Target="https://drive.google.com/drive/folders/13AxuPiVqxXP2-J2MEXE1Xizx8XBkB5Wh" TargetMode="External"/><Relationship Id="rId17" Type="http://schemas.openxmlformats.org/officeDocument/2006/relationships/hyperlink" Target="https://drive.google.com/drive/folders/1Iuhq0xsCs5mqYM_9Pk4AfaZAiIxmIiN0" TargetMode="External"/><Relationship Id="rId2" Type="http://schemas.openxmlformats.org/officeDocument/2006/relationships/hyperlink" Target="https://drive.google.com/drive/folders/1KgA1WdztxBIdP7Y8GUj3gfB_s7BsRqzv" TargetMode="External"/><Relationship Id="rId16" Type="http://schemas.openxmlformats.org/officeDocument/2006/relationships/hyperlink" Target="https://drive.google.com/drive/u/0/folders/124nJvehchhh_5b-WfvgqvvdUrnSZvE-U" TargetMode="External"/><Relationship Id="rId1" Type="http://schemas.openxmlformats.org/officeDocument/2006/relationships/hyperlink" Target="https://drive.google.com/drive/folders/14dFqxM_1Sr4FWwSXQwqsJi7Bx38jeyqZ?usp=sharing" TargetMode="External"/><Relationship Id="rId6" Type="http://schemas.openxmlformats.org/officeDocument/2006/relationships/hyperlink" Target="https://drive.google.com/drive/folders/19qvl_wnwAN_8m2c7QDUYkZvVGs58Dt02" TargetMode="External"/><Relationship Id="rId11" Type="http://schemas.openxmlformats.org/officeDocument/2006/relationships/hyperlink" Target="https://drive.google.com/drive/folders/1Tyv2-oEgGzfu4TT-u4_QfStVDh0JIFj0" TargetMode="External"/><Relationship Id="rId5" Type="http://schemas.openxmlformats.org/officeDocument/2006/relationships/hyperlink" Target="https://drive.google.com/drive/folders/19qvl_wnwAN_8m2c7QDUYkZvVGs58Dt02" TargetMode="External"/><Relationship Id="rId15" Type="http://schemas.openxmlformats.org/officeDocument/2006/relationships/hyperlink" Target="https://drive.google.com/drive/folders/1EuN1dVFL0PGiTfpcohnXNu8BbFI4EfcQ" TargetMode="External"/><Relationship Id="rId10" Type="http://schemas.openxmlformats.org/officeDocument/2006/relationships/hyperlink" Target="https://drive.google.com/drive/folders/1S85WEnpnebj61Vg3HQ4DmU0_PdItx7z_" TargetMode="External"/><Relationship Id="rId19" Type="http://schemas.openxmlformats.org/officeDocument/2006/relationships/drawing" Target="../drawings/drawing1.xml"/><Relationship Id="rId4" Type="http://schemas.openxmlformats.org/officeDocument/2006/relationships/hyperlink" Target="https://drive.google.com/drive/folders/19qvl_wnwAN_8m2c7QDUYkZvVGs58Dt02" TargetMode="External"/><Relationship Id="rId9" Type="http://schemas.openxmlformats.org/officeDocument/2006/relationships/hyperlink" Target="https://drive.google.com/drive/folders/1MpskQLgw-GoYL2G28Qli8KtjmZms4WUY" TargetMode="External"/><Relationship Id="rId14" Type="http://schemas.openxmlformats.org/officeDocument/2006/relationships/hyperlink" Target="https://drive.google.com/drive/folders/1fZFKS7cBB8WmSyB5B7_a0WC79scM7U6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C5511-438D-41FA-8AE9-9B7F6B65CD1D}">
  <dimension ref="A1:AH15"/>
  <sheetViews>
    <sheetView tabSelected="1" zoomScale="80" zoomScaleNormal="80" workbookViewId="0">
      <pane xSplit="1" ySplit="1" topLeftCell="B2" activePane="bottomRight" state="frozen"/>
      <selection pane="topRight" activeCell="B1" sqref="B1"/>
      <selection pane="bottomLeft" activeCell="A2" sqref="A2"/>
      <selection pane="bottomRight" activeCell="X10" sqref="X10"/>
    </sheetView>
  </sheetViews>
  <sheetFormatPr baseColWidth="10" defaultRowHeight="15" x14ac:dyDescent="0.25"/>
  <cols>
    <col min="1" max="1" width="24.42578125" customWidth="1"/>
    <col min="2" max="2" width="18.42578125" customWidth="1"/>
    <col min="3" max="3" width="19.5703125" customWidth="1"/>
    <col min="4" max="4" width="37" customWidth="1"/>
    <col min="5" max="5" width="32.42578125" customWidth="1"/>
    <col min="6" max="6" width="18.85546875" customWidth="1"/>
    <col min="7" max="7" width="16.5703125" customWidth="1"/>
    <col min="8" max="11" width="15.42578125" customWidth="1"/>
    <col min="12" max="12" width="90.28515625" customWidth="1"/>
    <col min="13" max="13" width="35.140625" customWidth="1"/>
    <col min="14" max="20" width="13.7109375" customWidth="1"/>
    <col min="21" max="21" width="11.85546875" customWidth="1"/>
    <col min="22" max="22" width="17" customWidth="1"/>
    <col min="23" max="23" width="14.140625" customWidth="1"/>
    <col min="24" max="24" width="16.85546875" customWidth="1"/>
    <col min="25" max="25" width="87.5703125" customWidth="1"/>
    <col min="26" max="26" width="29.85546875" customWidth="1"/>
    <col min="27" max="27" width="18.28515625" customWidth="1"/>
  </cols>
  <sheetData>
    <row r="1" spans="1:34" ht="99" customHeight="1" x14ac:dyDescent="0.25">
      <c r="A1" s="4" t="s">
        <v>0</v>
      </c>
      <c r="B1" s="4" t="s">
        <v>1</v>
      </c>
      <c r="C1" s="4" t="s">
        <v>3</v>
      </c>
      <c r="D1" s="4" t="s">
        <v>18</v>
      </c>
      <c r="E1" s="4" t="s">
        <v>32</v>
      </c>
      <c r="F1" s="4" t="s">
        <v>47</v>
      </c>
      <c r="G1" s="1" t="s">
        <v>51</v>
      </c>
      <c r="H1" s="6" t="s">
        <v>55</v>
      </c>
      <c r="I1" s="7" t="s">
        <v>56</v>
      </c>
      <c r="J1" s="7" t="s">
        <v>57</v>
      </c>
      <c r="K1" s="7" t="s">
        <v>85</v>
      </c>
      <c r="L1" s="8" t="s">
        <v>58</v>
      </c>
      <c r="M1" s="8" t="s">
        <v>59</v>
      </c>
      <c r="N1" s="7" t="s">
        <v>60</v>
      </c>
      <c r="O1" s="9" t="s">
        <v>61</v>
      </c>
      <c r="P1" s="9" t="s">
        <v>62</v>
      </c>
      <c r="Q1" s="9" t="s">
        <v>63</v>
      </c>
      <c r="R1" s="9" t="s">
        <v>64</v>
      </c>
      <c r="S1" s="9" t="s">
        <v>65</v>
      </c>
      <c r="T1" s="9" t="s">
        <v>66</v>
      </c>
      <c r="U1" s="9" t="s">
        <v>67</v>
      </c>
      <c r="V1" s="24" t="s">
        <v>93</v>
      </c>
      <c r="W1" s="24" t="s">
        <v>94</v>
      </c>
      <c r="X1" s="24" t="s">
        <v>92</v>
      </c>
      <c r="Y1" s="25" t="s">
        <v>58</v>
      </c>
      <c r="Z1" s="25" t="s">
        <v>59</v>
      </c>
      <c r="AA1" s="24" t="s">
        <v>95</v>
      </c>
      <c r="AB1" s="21" t="s">
        <v>61</v>
      </c>
      <c r="AC1" s="21" t="s">
        <v>62</v>
      </c>
      <c r="AD1" s="21" t="s">
        <v>63</v>
      </c>
      <c r="AE1" s="21" t="s">
        <v>64</v>
      </c>
      <c r="AF1" s="21" t="s">
        <v>65</v>
      </c>
      <c r="AG1" s="21" t="s">
        <v>66</v>
      </c>
      <c r="AH1" s="21" t="s">
        <v>67</v>
      </c>
    </row>
    <row r="2" spans="1:34" ht="186" customHeight="1" x14ac:dyDescent="0.25">
      <c r="A2" s="5">
        <v>31</v>
      </c>
      <c r="B2" s="5" t="s">
        <v>2</v>
      </c>
      <c r="C2" s="5" t="s">
        <v>4</v>
      </c>
      <c r="D2" s="5" t="s">
        <v>19</v>
      </c>
      <c r="E2" s="5" t="s">
        <v>33</v>
      </c>
      <c r="F2" s="3" t="s">
        <v>48</v>
      </c>
      <c r="G2" s="2" t="s">
        <v>52</v>
      </c>
      <c r="H2" s="10" t="s">
        <v>68</v>
      </c>
      <c r="I2" s="10" t="s">
        <v>68</v>
      </c>
      <c r="J2" s="10" t="s">
        <v>68</v>
      </c>
      <c r="K2" s="10" t="s">
        <v>68</v>
      </c>
      <c r="L2" s="10" t="s">
        <v>68</v>
      </c>
      <c r="M2" s="10" t="s">
        <v>68</v>
      </c>
      <c r="N2" s="10" t="s">
        <v>68</v>
      </c>
      <c r="O2" s="10" t="s">
        <v>68</v>
      </c>
      <c r="P2" s="10" t="s">
        <v>68</v>
      </c>
      <c r="Q2" s="10" t="s">
        <v>68</v>
      </c>
      <c r="R2" s="10" t="s">
        <v>68</v>
      </c>
      <c r="S2" s="10" t="s">
        <v>68</v>
      </c>
      <c r="T2" s="10" t="s">
        <v>68</v>
      </c>
      <c r="U2" s="22" t="s">
        <v>68</v>
      </c>
      <c r="V2" s="22" t="s">
        <v>68</v>
      </c>
      <c r="W2" s="22" t="s">
        <v>68</v>
      </c>
      <c r="X2" s="22" t="s">
        <v>68</v>
      </c>
      <c r="Y2" s="22" t="s">
        <v>68</v>
      </c>
      <c r="Z2" s="22" t="s">
        <v>68</v>
      </c>
      <c r="AA2" s="22" t="s">
        <v>68</v>
      </c>
      <c r="AB2" s="22" t="s">
        <v>68</v>
      </c>
      <c r="AC2" s="22" t="s">
        <v>68</v>
      </c>
      <c r="AD2" s="22" t="s">
        <v>68</v>
      </c>
      <c r="AE2" s="22" t="s">
        <v>68</v>
      </c>
      <c r="AF2" s="22" t="s">
        <v>68</v>
      </c>
      <c r="AG2" s="22" t="s">
        <v>68</v>
      </c>
      <c r="AH2" s="22" t="s">
        <v>68</v>
      </c>
    </row>
    <row r="3" spans="1:34" ht="75" customHeight="1" x14ac:dyDescent="0.25">
      <c r="A3" s="5">
        <v>33</v>
      </c>
      <c r="B3" s="5" t="s">
        <v>2</v>
      </c>
      <c r="C3" s="5" t="s">
        <v>5</v>
      </c>
      <c r="D3" s="5" t="s">
        <v>20</v>
      </c>
      <c r="E3" s="5" t="s">
        <v>34</v>
      </c>
      <c r="F3" s="3" t="s">
        <v>49</v>
      </c>
      <c r="G3" s="3" t="s">
        <v>52</v>
      </c>
      <c r="H3" s="11" t="s">
        <v>69</v>
      </c>
      <c r="I3" s="11" t="s">
        <v>69</v>
      </c>
      <c r="J3" s="11" t="s">
        <v>69</v>
      </c>
      <c r="K3" s="11" t="s">
        <v>69</v>
      </c>
      <c r="L3" s="11" t="s">
        <v>69</v>
      </c>
      <c r="M3" s="11" t="s">
        <v>69</v>
      </c>
      <c r="N3" s="11" t="s">
        <v>69</v>
      </c>
      <c r="O3" s="11" t="s">
        <v>69</v>
      </c>
      <c r="P3" s="11" t="s">
        <v>69</v>
      </c>
      <c r="Q3" s="11" t="s">
        <v>69</v>
      </c>
      <c r="R3" s="11" t="s">
        <v>69</v>
      </c>
      <c r="S3" s="11" t="s">
        <v>69</v>
      </c>
      <c r="T3" s="11" t="s">
        <v>69</v>
      </c>
      <c r="U3" s="11" t="s">
        <v>69</v>
      </c>
      <c r="V3" s="11" t="s">
        <v>69</v>
      </c>
      <c r="W3" s="11" t="s">
        <v>69</v>
      </c>
      <c r="X3" s="11" t="s">
        <v>69</v>
      </c>
      <c r="Y3" s="11" t="s">
        <v>69</v>
      </c>
      <c r="Z3" s="11" t="s">
        <v>69</v>
      </c>
      <c r="AA3" s="11" t="s">
        <v>69</v>
      </c>
      <c r="AB3" s="11" t="s">
        <v>69</v>
      </c>
      <c r="AC3" s="11" t="s">
        <v>69</v>
      </c>
      <c r="AD3" s="11" t="s">
        <v>69</v>
      </c>
      <c r="AE3" s="11" t="s">
        <v>69</v>
      </c>
      <c r="AF3" s="11" t="s">
        <v>69</v>
      </c>
      <c r="AG3" s="11" t="s">
        <v>69</v>
      </c>
      <c r="AH3" s="11" t="s">
        <v>69</v>
      </c>
    </row>
    <row r="4" spans="1:34" ht="309.95" customHeight="1" x14ac:dyDescent="0.25">
      <c r="A4" s="5">
        <v>34</v>
      </c>
      <c r="B4" s="5" t="s">
        <v>2</v>
      </c>
      <c r="C4" s="5" t="s">
        <v>6</v>
      </c>
      <c r="D4" s="5" t="s">
        <v>21</v>
      </c>
      <c r="E4" s="5" t="s">
        <v>35</v>
      </c>
      <c r="F4" s="3" t="s">
        <v>49</v>
      </c>
      <c r="G4" s="3" t="s">
        <v>53</v>
      </c>
      <c r="H4" s="12">
        <v>1</v>
      </c>
      <c r="I4" s="12">
        <v>0.75</v>
      </c>
      <c r="J4" s="12">
        <v>0.75</v>
      </c>
      <c r="K4" s="12">
        <f>J4/I4</f>
        <v>1</v>
      </c>
      <c r="L4" s="15" t="s">
        <v>70</v>
      </c>
      <c r="M4" s="15" t="s">
        <v>89</v>
      </c>
      <c r="N4" s="12">
        <f>J4/H4</f>
        <v>0.75</v>
      </c>
      <c r="O4" s="13" t="s">
        <v>71</v>
      </c>
      <c r="P4" s="13" t="s">
        <v>71</v>
      </c>
      <c r="Q4" s="13" t="s">
        <v>71</v>
      </c>
      <c r="R4" s="13" t="s">
        <v>71</v>
      </c>
      <c r="S4" s="13" t="s">
        <v>71</v>
      </c>
      <c r="T4" s="13" t="s">
        <v>71</v>
      </c>
      <c r="U4" s="12">
        <v>1</v>
      </c>
      <c r="V4" s="12">
        <v>1</v>
      </c>
      <c r="W4" s="12">
        <v>1</v>
      </c>
      <c r="X4" s="12">
        <f>W4/V4</f>
        <v>1</v>
      </c>
      <c r="Y4" s="15" t="s">
        <v>111</v>
      </c>
      <c r="Z4" s="16" t="s">
        <v>112</v>
      </c>
      <c r="AA4" s="12">
        <f>W4/V4</f>
        <v>1</v>
      </c>
      <c r="AB4" s="13" t="s">
        <v>71</v>
      </c>
      <c r="AC4" s="13" t="s">
        <v>71</v>
      </c>
      <c r="AD4" s="13" t="s">
        <v>71</v>
      </c>
      <c r="AE4" s="13" t="s">
        <v>71</v>
      </c>
      <c r="AF4" s="13" t="s">
        <v>71</v>
      </c>
      <c r="AG4" s="13" t="s">
        <v>71</v>
      </c>
      <c r="AH4" s="12">
        <f>AA4</f>
        <v>1</v>
      </c>
    </row>
    <row r="5" spans="1:34" ht="129.94999999999999" customHeight="1" x14ac:dyDescent="0.25">
      <c r="A5" s="5">
        <v>36</v>
      </c>
      <c r="B5" s="5" t="s">
        <v>2</v>
      </c>
      <c r="C5" s="5" t="s">
        <v>7</v>
      </c>
      <c r="D5" s="5" t="s">
        <v>22</v>
      </c>
      <c r="E5" s="5" t="s">
        <v>36</v>
      </c>
      <c r="F5" s="3" t="s">
        <v>49</v>
      </c>
      <c r="G5" s="3" t="s">
        <v>52</v>
      </c>
      <c r="H5" s="10" t="s">
        <v>68</v>
      </c>
      <c r="I5" s="10" t="s">
        <v>68</v>
      </c>
      <c r="J5" s="10" t="s">
        <v>68</v>
      </c>
      <c r="K5" s="10" t="s">
        <v>68</v>
      </c>
      <c r="L5" s="10" t="s">
        <v>68</v>
      </c>
      <c r="M5" s="10" t="s">
        <v>68</v>
      </c>
      <c r="N5" s="10" t="s">
        <v>68</v>
      </c>
      <c r="O5" s="10" t="s">
        <v>68</v>
      </c>
      <c r="P5" s="10" t="s">
        <v>68</v>
      </c>
      <c r="Q5" s="10" t="s">
        <v>68</v>
      </c>
      <c r="R5" s="10" t="s">
        <v>68</v>
      </c>
      <c r="S5" s="10" t="s">
        <v>68</v>
      </c>
      <c r="T5" s="10" t="s">
        <v>68</v>
      </c>
      <c r="U5" s="10" t="s">
        <v>68</v>
      </c>
      <c r="V5" s="22" t="s">
        <v>68</v>
      </c>
      <c r="W5" s="22" t="s">
        <v>68</v>
      </c>
      <c r="X5" s="22" t="s">
        <v>68</v>
      </c>
      <c r="Y5" s="10" t="s">
        <v>68</v>
      </c>
      <c r="Z5" s="10" t="s">
        <v>68</v>
      </c>
      <c r="AA5" s="22" t="s">
        <v>68</v>
      </c>
      <c r="AB5" s="22" t="s">
        <v>68</v>
      </c>
      <c r="AC5" s="22" t="s">
        <v>68</v>
      </c>
      <c r="AD5" s="22" t="s">
        <v>68</v>
      </c>
      <c r="AE5" s="22" t="s">
        <v>68</v>
      </c>
      <c r="AF5" s="22" t="s">
        <v>68</v>
      </c>
      <c r="AG5" s="22" t="s">
        <v>68</v>
      </c>
      <c r="AH5" s="22" t="s">
        <v>68</v>
      </c>
    </row>
    <row r="6" spans="1:34" ht="282" customHeight="1" x14ac:dyDescent="0.25">
      <c r="A6" s="5">
        <v>37</v>
      </c>
      <c r="B6" s="5" t="s">
        <v>2</v>
      </c>
      <c r="C6" s="5" t="s">
        <v>8</v>
      </c>
      <c r="D6" s="5" t="s">
        <v>23</v>
      </c>
      <c r="E6" s="5" t="s">
        <v>37</v>
      </c>
      <c r="F6" s="3" t="s">
        <v>49</v>
      </c>
      <c r="G6" s="3" t="s">
        <v>53</v>
      </c>
      <c r="H6" s="14" t="s">
        <v>73</v>
      </c>
      <c r="I6" s="12">
        <v>0.5</v>
      </c>
      <c r="J6" s="12">
        <v>0.5</v>
      </c>
      <c r="K6" s="12">
        <f>J6/I6</f>
        <v>1</v>
      </c>
      <c r="L6" s="15" t="s">
        <v>82</v>
      </c>
      <c r="M6" s="16" t="s">
        <v>90</v>
      </c>
      <c r="N6" s="14" t="s">
        <v>72</v>
      </c>
      <c r="O6" s="12">
        <v>0.5</v>
      </c>
      <c r="P6" s="12">
        <v>0.5</v>
      </c>
      <c r="Q6" s="12">
        <v>0.5</v>
      </c>
      <c r="R6" s="12">
        <v>0.5</v>
      </c>
      <c r="S6" s="12">
        <v>0.5</v>
      </c>
      <c r="T6" s="12">
        <v>0.5</v>
      </c>
      <c r="U6" s="12">
        <v>0.5</v>
      </c>
      <c r="V6" s="12">
        <v>1</v>
      </c>
      <c r="W6" s="12">
        <v>0.93</v>
      </c>
      <c r="X6" s="12">
        <f>W6/V6</f>
        <v>0.93</v>
      </c>
      <c r="Y6" s="15" t="s">
        <v>113</v>
      </c>
      <c r="Z6" s="16" t="s">
        <v>114</v>
      </c>
      <c r="AA6" s="12">
        <f>AVERAGE(AB6:AH6)</f>
        <v>0.9285714285714286</v>
      </c>
      <c r="AB6" s="12">
        <v>1</v>
      </c>
      <c r="AC6" s="12">
        <v>1</v>
      </c>
      <c r="AD6" s="12">
        <v>1</v>
      </c>
      <c r="AE6" s="12">
        <v>1</v>
      </c>
      <c r="AF6" s="12">
        <v>0.5</v>
      </c>
      <c r="AG6" s="12">
        <v>1</v>
      </c>
      <c r="AH6" s="12">
        <v>1</v>
      </c>
    </row>
    <row r="7" spans="1:34" ht="146.1" customHeight="1" x14ac:dyDescent="0.25">
      <c r="A7" s="5">
        <v>38</v>
      </c>
      <c r="B7" s="5" t="s">
        <v>2</v>
      </c>
      <c r="C7" s="5" t="s">
        <v>9</v>
      </c>
      <c r="D7" s="5" t="s">
        <v>24</v>
      </c>
      <c r="E7" s="5" t="s">
        <v>38</v>
      </c>
      <c r="F7" s="3" t="s">
        <v>49</v>
      </c>
      <c r="G7" s="3" t="s">
        <v>53</v>
      </c>
      <c r="H7" s="13">
        <v>2</v>
      </c>
      <c r="I7" s="13">
        <v>1</v>
      </c>
      <c r="J7" s="13">
        <v>1</v>
      </c>
      <c r="K7" s="12">
        <f>J7/I7</f>
        <v>1</v>
      </c>
      <c r="L7" s="15" t="s">
        <v>74</v>
      </c>
      <c r="M7" s="15" t="s">
        <v>75</v>
      </c>
      <c r="N7" s="12">
        <f>J7/H7</f>
        <v>0.5</v>
      </c>
      <c r="O7" s="13" t="s">
        <v>71</v>
      </c>
      <c r="P7" s="13" t="s">
        <v>71</v>
      </c>
      <c r="Q7" s="13" t="s">
        <v>71</v>
      </c>
      <c r="R7" s="13" t="s">
        <v>71</v>
      </c>
      <c r="S7" s="13" t="s">
        <v>71</v>
      </c>
      <c r="T7" s="13" t="s">
        <v>71</v>
      </c>
      <c r="U7" s="12">
        <v>1</v>
      </c>
      <c r="V7" s="13">
        <v>2</v>
      </c>
      <c r="W7" s="13">
        <v>2</v>
      </c>
      <c r="X7" s="12">
        <f>W7/V7</f>
        <v>1</v>
      </c>
      <c r="Y7" s="15" t="s">
        <v>96</v>
      </c>
      <c r="Z7" s="16" t="s">
        <v>97</v>
      </c>
      <c r="AA7" s="12">
        <f>W7/V7</f>
        <v>1</v>
      </c>
      <c r="AB7" s="13" t="s">
        <v>71</v>
      </c>
      <c r="AC7" s="13" t="s">
        <v>71</v>
      </c>
      <c r="AD7" s="13" t="s">
        <v>71</v>
      </c>
      <c r="AE7" s="13" t="s">
        <v>71</v>
      </c>
      <c r="AF7" s="13" t="s">
        <v>71</v>
      </c>
      <c r="AG7" s="13" t="s">
        <v>71</v>
      </c>
      <c r="AH7" s="12">
        <f>AA7</f>
        <v>1</v>
      </c>
    </row>
    <row r="8" spans="1:34" ht="172.5" customHeight="1" x14ac:dyDescent="0.25">
      <c r="A8" s="5">
        <v>39</v>
      </c>
      <c r="B8" s="5" t="s">
        <v>2</v>
      </c>
      <c r="C8" s="5" t="s">
        <v>10</v>
      </c>
      <c r="D8" s="5" t="s">
        <v>25</v>
      </c>
      <c r="E8" s="5" t="s">
        <v>39</v>
      </c>
      <c r="F8" s="3" t="s">
        <v>49</v>
      </c>
      <c r="G8" s="3" t="s">
        <v>52</v>
      </c>
      <c r="H8" s="13">
        <v>1705</v>
      </c>
      <c r="I8" s="13">
        <v>1635</v>
      </c>
      <c r="J8" s="13">
        <v>1652</v>
      </c>
      <c r="K8" s="12">
        <f>J8/I8</f>
        <v>1.0103975535168195</v>
      </c>
      <c r="L8" s="15" t="s">
        <v>76</v>
      </c>
      <c r="M8" s="16" t="s">
        <v>77</v>
      </c>
      <c r="N8" s="12" t="e">
        <f>J8/#REF!</f>
        <v>#REF!</v>
      </c>
      <c r="O8" s="13" t="s">
        <v>71</v>
      </c>
      <c r="P8" s="13" t="s">
        <v>71</v>
      </c>
      <c r="Q8" s="13" t="s">
        <v>71</v>
      </c>
      <c r="R8" s="13" t="s">
        <v>71</v>
      </c>
      <c r="S8" s="13" t="s">
        <v>71</v>
      </c>
      <c r="T8" s="13" t="s">
        <v>71</v>
      </c>
      <c r="U8" s="12">
        <f>K8</f>
        <v>1.0103975535168195</v>
      </c>
      <c r="V8" s="13">
        <v>1705</v>
      </c>
      <c r="W8" s="13">
        <v>1682</v>
      </c>
      <c r="X8" s="12">
        <f>W8/V8</f>
        <v>0.98651026392961871</v>
      </c>
      <c r="Y8" s="15" t="s">
        <v>98</v>
      </c>
      <c r="Z8" s="16" t="s">
        <v>99</v>
      </c>
      <c r="AA8" s="12">
        <f>W8/V8</f>
        <v>0.98651026392961871</v>
      </c>
      <c r="AB8" s="13" t="s">
        <v>71</v>
      </c>
      <c r="AC8" s="13" t="s">
        <v>71</v>
      </c>
      <c r="AD8" s="13" t="s">
        <v>71</v>
      </c>
      <c r="AE8" s="13" t="s">
        <v>71</v>
      </c>
      <c r="AF8" s="13" t="s">
        <v>71</v>
      </c>
      <c r="AG8" s="13" t="s">
        <v>71</v>
      </c>
      <c r="AH8" s="12">
        <f>AA8</f>
        <v>0.98651026392961871</v>
      </c>
    </row>
    <row r="9" spans="1:34" ht="159.6" customHeight="1" x14ac:dyDescent="0.25">
      <c r="A9" s="5">
        <v>40</v>
      </c>
      <c r="B9" s="5" t="s">
        <v>2</v>
      </c>
      <c r="C9" s="5" t="s">
        <v>11</v>
      </c>
      <c r="D9" s="5" t="s">
        <v>26</v>
      </c>
      <c r="E9" s="5" t="s">
        <v>40</v>
      </c>
      <c r="F9" s="3" t="s">
        <v>49</v>
      </c>
      <c r="G9" s="3" t="s">
        <v>53</v>
      </c>
      <c r="H9" s="17">
        <v>5.0000000000000001E-3</v>
      </c>
      <c r="I9" s="17">
        <v>5.0000000000000001E-3</v>
      </c>
      <c r="J9" s="17">
        <v>5.0000000000000001E-3</v>
      </c>
      <c r="K9" s="12">
        <f>J9/I9</f>
        <v>1</v>
      </c>
      <c r="L9" s="15" t="s">
        <v>78</v>
      </c>
      <c r="M9" s="16" t="s">
        <v>79</v>
      </c>
      <c r="N9" s="12">
        <f>J9/H9</f>
        <v>1</v>
      </c>
      <c r="O9" s="13" t="s">
        <v>71</v>
      </c>
      <c r="P9" s="13" t="s">
        <v>71</v>
      </c>
      <c r="Q9" s="13" t="s">
        <v>71</v>
      </c>
      <c r="R9" s="13" t="s">
        <v>71</v>
      </c>
      <c r="S9" s="13" t="s">
        <v>71</v>
      </c>
      <c r="T9" s="13" t="s">
        <v>71</v>
      </c>
      <c r="U9" s="12">
        <f>K9</f>
        <v>1</v>
      </c>
      <c r="V9" s="17">
        <v>5.0000000000000001E-3</v>
      </c>
      <c r="W9" s="17">
        <v>9.5999999999999992E-3</v>
      </c>
      <c r="X9" s="12">
        <f t="shared" ref="X9" si="0">W9/V9</f>
        <v>1.9199999999999997</v>
      </c>
      <c r="Y9" s="15" t="s">
        <v>102</v>
      </c>
      <c r="Z9" s="16"/>
      <c r="AA9" s="12">
        <f t="shared" ref="AA9" si="1">X9/V9</f>
        <v>383.99999999999994</v>
      </c>
      <c r="AB9" s="13"/>
      <c r="AC9" s="13"/>
      <c r="AD9" s="13"/>
      <c r="AE9" s="13"/>
      <c r="AF9" s="13"/>
      <c r="AG9" s="13"/>
      <c r="AH9" s="12">
        <f>AA9</f>
        <v>383.99999999999994</v>
      </c>
    </row>
    <row r="10" spans="1:34" ht="129" customHeight="1" x14ac:dyDescent="0.25">
      <c r="A10" s="5">
        <v>41</v>
      </c>
      <c r="B10" s="5" t="s">
        <v>2</v>
      </c>
      <c r="C10" s="5" t="s">
        <v>12</v>
      </c>
      <c r="D10" s="5" t="s">
        <v>27</v>
      </c>
      <c r="E10" s="5" t="s">
        <v>41</v>
      </c>
      <c r="F10" s="3" t="s">
        <v>49</v>
      </c>
      <c r="G10" s="3" t="s">
        <v>54</v>
      </c>
      <c r="H10" s="13">
        <v>30</v>
      </c>
      <c r="I10" s="12">
        <v>0</v>
      </c>
      <c r="J10" s="12">
        <v>0</v>
      </c>
      <c r="K10" s="12">
        <v>0</v>
      </c>
      <c r="L10" s="15" t="s">
        <v>80</v>
      </c>
      <c r="M10" s="15" t="s">
        <v>81</v>
      </c>
      <c r="N10" s="12">
        <f>I10/H10</f>
        <v>0</v>
      </c>
      <c r="O10" s="13" t="s">
        <v>71</v>
      </c>
      <c r="P10" s="13" t="s">
        <v>71</v>
      </c>
      <c r="Q10" s="13" t="s">
        <v>71</v>
      </c>
      <c r="R10" s="13" t="s">
        <v>71</v>
      </c>
      <c r="S10" s="13" t="s">
        <v>71</v>
      </c>
      <c r="T10" s="13" t="s">
        <v>71</v>
      </c>
      <c r="U10" s="12">
        <f>K10</f>
        <v>0</v>
      </c>
      <c r="V10" s="23">
        <v>30</v>
      </c>
      <c r="W10" s="23">
        <v>30</v>
      </c>
      <c r="X10" s="12">
        <f t="shared" ref="X10:X15" si="2">W10/V10</f>
        <v>1</v>
      </c>
      <c r="Y10" s="15" t="s">
        <v>101</v>
      </c>
      <c r="Z10" s="16" t="s">
        <v>100</v>
      </c>
      <c r="AA10" s="12">
        <f>X10</f>
        <v>1</v>
      </c>
      <c r="AB10" s="13" t="s">
        <v>71</v>
      </c>
      <c r="AC10" s="13" t="s">
        <v>71</v>
      </c>
      <c r="AD10" s="13" t="s">
        <v>71</v>
      </c>
      <c r="AE10" s="13" t="s">
        <v>71</v>
      </c>
      <c r="AF10" s="13" t="s">
        <v>71</v>
      </c>
      <c r="AG10" s="13" t="s">
        <v>71</v>
      </c>
      <c r="AH10" s="12">
        <f>X10</f>
        <v>1</v>
      </c>
    </row>
    <row r="11" spans="1:34" ht="237" customHeight="1" x14ac:dyDescent="0.25">
      <c r="A11" s="5">
        <v>42</v>
      </c>
      <c r="B11" s="5" t="s">
        <v>2</v>
      </c>
      <c r="C11" s="5" t="s">
        <v>13</v>
      </c>
      <c r="D11" s="5" t="s">
        <v>28</v>
      </c>
      <c r="E11" s="5" t="s">
        <v>45</v>
      </c>
      <c r="F11" s="3" t="s">
        <v>49</v>
      </c>
      <c r="G11" s="3" t="s">
        <v>52</v>
      </c>
      <c r="H11" s="12">
        <v>0.69</v>
      </c>
      <c r="I11" s="12">
        <v>0.65</v>
      </c>
      <c r="J11" s="17">
        <v>0.60960000000000003</v>
      </c>
      <c r="K11" s="12">
        <f>J11/I11</f>
        <v>0.93784615384615388</v>
      </c>
      <c r="L11" s="15" t="s">
        <v>83</v>
      </c>
      <c r="M11" s="16" t="s">
        <v>84</v>
      </c>
      <c r="N11" s="12" t="e">
        <f>J11/#REF!</f>
        <v>#REF!</v>
      </c>
      <c r="O11" s="13" t="s">
        <v>71</v>
      </c>
      <c r="P11" s="13" t="s">
        <v>71</v>
      </c>
      <c r="Q11" s="13" t="s">
        <v>71</v>
      </c>
      <c r="R11" s="13" t="s">
        <v>71</v>
      </c>
      <c r="S11" s="13" t="s">
        <v>71</v>
      </c>
      <c r="T11" s="13" t="s">
        <v>71</v>
      </c>
      <c r="U11" s="18">
        <v>0.93784615384615388</v>
      </c>
      <c r="V11" s="12">
        <v>0.69</v>
      </c>
      <c r="W11" s="17">
        <f>180/304</f>
        <v>0.59210526315789469</v>
      </c>
      <c r="X11" s="26">
        <f t="shared" si="2"/>
        <v>0.85812356979405036</v>
      </c>
      <c r="Y11" s="15" t="s">
        <v>103</v>
      </c>
      <c r="Z11" s="16" t="s">
        <v>104</v>
      </c>
      <c r="AA11" s="26">
        <f>X11</f>
        <v>0.85812356979405036</v>
      </c>
      <c r="AB11" s="13" t="s">
        <v>71</v>
      </c>
      <c r="AC11" s="13" t="s">
        <v>71</v>
      </c>
      <c r="AD11" s="13" t="s">
        <v>71</v>
      </c>
      <c r="AE11" s="13" t="s">
        <v>71</v>
      </c>
      <c r="AF11" s="13" t="s">
        <v>71</v>
      </c>
      <c r="AG11" s="13" t="s">
        <v>71</v>
      </c>
      <c r="AH11" s="12">
        <f>X11</f>
        <v>0.85812356979405036</v>
      </c>
    </row>
    <row r="12" spans="1:34" ht="168" customHeight="1" x14ac:dyDescent="0.25">
      <c r="A12" s="5">
        <v>43</v>
      </c>
      <c r="B12" s="5" t="s">
        <v>2</v>
      </c>
      <c r="C12" s="5" t="s">
        <v>14</v>
      </c>
      <c r="D12" s="5" t="s">
        <v>29</v>
      </c>
      <c r="E12" s="5" t="s">
        <v>42</v>
      </c>
      <c r="F12" s="3" t="s">
        <v>49</v>
      </c>
      <c r="G12" s="3" t="s">
        <v>52</v>
      </c>
      <c r="H12" s="12">
        <v>0.56000000000000005</v>
      </c>
      <c r="I12" s="19">
        <v>0.39</v>
      </c>
      <c r="J12" s="20">
        <v>0.38486842105263158</v>
      </c>
      <c r="K12" s="12">
        <f>J12/I12</f>
        <v>0.98684210526315785</v>
      </c>
      <c r="L12" s="15" t="s">
        <v>86</v>
      </c>
      <c r="M12" s="16" t="s">
        <v>84</v>
      </c>
      <c r="N12" s="12">
        <f>J12/H12</f>
        <v>0.68726503759398494</v>
      </c>
      <c r="O12" s="13" t="s">
        <v>71</v>
      </c>
      <c r="P12" s="13" t="s">
        <v>71</v>
      </c>
      <c r="Q12" s="13" t="s">
        <v>71</v>
      </c>
      <c r="R12" s="13" t="s">
        <v>71</v>
      </c>
      <c r="S12" s="13" t="s">
        <v>71</v>
      </c>
      <c r="T12" s="13" t="s">
        <v>71</v>
      </c>
      <c r="U12" s="12">
        <v>1</v>
      </c>
      <c r="V12" s="12">
        <v>0.56000000000000005</v>
      </c>
      <c r="W12" s="20">
        <f>161/304</f>
        <v>0.52960526315789469</v>
      </c>
      <c r="X12" s="12">
        <f t="shared" si="2"/>
        <v>0.94572368421052611</v>
      </c>
      <c r="Y12" s="15" t="s">
        <v>105</v>
      </c>
      <c r="Z12" s="16" t="s">
        <v>110</v>
      </c>
      <c r="AA12" s="12">
        <f>W12/U12</f>
        <v>0.52960526315789469</v>
      </c>
      <c r="AB12" s="13" t="s">
        <v>71</v>
      </c>
      <c r="AC12" s="13" t="s">
        <v>71</v>
      </c>
      <c r="AD12" s="13" t="s">
        <v>71</v>
      </c>
      <c r="AE12" s="13" t="s">
        <v>71</v>
      </c>
      <c r="AF12" s="13" t="s">
        <v>71</v>
      </c>
      <c r="AG12" s="13" t="s">
        <v>71</v>
      </c>
      <c r="AH12" s="12">
        <f>X12</f>
        <v>0.94572368421052611</v>
      </c>
    </row>
    <row r="13" spans="1:34" ht="211.5" customHeight="1" x14ac:dyDescent="0.25">
      <c r="A13" s="5">
        <v>44</v>
      </c>
      <c r="B13" s="5" t="s">
        <v>2</v>
      </c>
      <c r="C13" s="5" t="s">
        <v>15</v>
      </c>
      <c r="D13" s="5" t="s">
        <v>15</v>
      </c>
      <c r="E13" s="5" t="s">
        <v>43</v>
      </c>
      <c r="F13" s="3" t="s">
        <v>49</v>
      </c>
      <c r="G13" s="3" t="s">
        <v>52</v>
      </c>
      <c r="H13" s="12">
        <v>1</v>
      </c>
      <c r="I13" s="12">
        <v>0.99</v>
      </c>
      <c r="J13" s="12">
        <v>0.98</v>
      </c>
      <c r="K13" s="12">
        <f>J13/I13</f>
        <v>0.98989898989898994</v>
      </c>
      <c r="L13" s="15" t="s">
        <v>87</v>
      </c>
      <c r="M13" s="16" t="s">
        <v>84</v>
      </c>
      <c r="N13" s="12">
        <f>J13/H13</f>
        <v>0.98</v>
      </c>
      <c r="O13" s="13" t="s">
        <v>71</v>
      </c>
      <c r="P13" s="13" t="s">
        <v>71</v>
      </c>
      <c r="Q13" s="13" t="s">
        <v>71</v>
      </c>
      <c r="R13" s="13" t="s">
        <v>71</v>
      </c>
      <c r="S13" s="13" t="s">
        <v>71</v>
      </c>
      <c r="T13" s="13" t="s">
        <v>71</v>
      </c>
      <c r="U13" s="18">
        <v>0.98989898989898994</v>
      </c>
      <c r="V13" s="12">
        <v>1</v>
      </c>
      <c r="W13" s="12">
        <f>249/262</f>
        <v>0.95038167938931295</v>
      </c>
      <c r="X13" s="12">
        <f t="shared" si="2"/>
        <v>0.95038167938931295</v>
      </c>
      <c r="Y13" s="15" t="s">
        <v>106</v>
      </c>
      <c r="Z13" s="16" t="s">
        <v>109</v>
      </c>
      <c r="AA13" s="12">
        <f>W13/U13</f>
        <v>0.96007945162797936</v>
      </c>
      <c r="AB13" s="13" t="s">
        <v>71</v>
      </c>
      <c r="AC13" s="13" t="s">
        <v>71</v>
      </c>
      <c r="AD13" s="13" t="s">
        <v>71</v>
      </c>
      <c r="AE13" s="13" t="s">
        <v>71</v>
      </c>
      <c r="AF13" s="13" t="s">
        <v>71</v>
      </c>
      <c r="AG13" s="13" t="s">
        <v>71</v>
      </c>
      <c r="AH13" s="12">
        <f>X13</f>
        <v>0.95038167938931295</v>
      </c>
    </row>
    <row r="14" spans="1:34" ht="136.5" customHeight="1" x14ac:dyDescent="0.25">
      <c r="A14" s="5">
        <v>45</v>
      </c>
      <c r="B14" s="5" t="s">
        <v>2</v>
      </c>
      <c r="C14" s="5" t="s">
        <v>16</v>
      </c>
      <c r="D14" s="5" t="s">
        <v>30</v>
      </c>
      <c r="E14" s="5" t="s">
        <v>44</v>
      </c>
      <c r="F14" s="3" t="s">
        <v>50</v>
      </c>
      <c r="G14" s="3" t="s">
        <v>52</v>
      </c>
      <c r="H14" s="12">
        <v>1</v>
      </c>
      <c r="I14" s="12">
        <v>1</v>
      </c>
      <c r="J14" s="12">
        <v>1</v>
      </c>
      <c r="K14" s="12">
        <f>J14/I14</f>
        <v>1</v>
      </c>
      <c r="L14" s="15" t="s">
        <v>88</v>
      </c>
      <c r="M14" s="16" t="s">
        <v>84</v>
      </c>
      <c r="N14" s="12">
        <v>1</v>
      </c>
      <c r="O14" s="13" t="s">
        <v>71</v>
      </c>
      <c r="P14" s="13" t="s">
        <v>71</v>
      </c>
      <c r="Q14" s="13" t="s">
        <v>71</v>
      </c>
      <c r="R14" s="13" t="s">
        <v>71</v>
      </c>
      <c r="S14" s="13" t="s">
        <v>71</v>
      </c>
      <c r="T14" s="13" t="s">
        <v>71</v>
      </c>
      <c r="U14" s="12">
        <v>1</v>
      </c>
      <c r="V14" s="12">
        <v>1</v>
      </c>
      <c r="W14" s="12">
        <f>2/2</f>
        <v>1</v>
      </c>
      <c r="X14" s="12">
        <f t="shared" si="2"/>
        <v>1</v>
      </c>
      <c r="Y14" s="15" t="s">
        <v>107</v>
      </c>
      <c r="Z14" s="16" t="s">
        <v>108</v>
      </c>
      <c r="AA14" s="12">
        <f>W14/U14</f>
        <v>1</v>
      </c>
      <c r="AB14" s="13" t="s">
        <v>71</v>
      </c>
      <c r="AC14" s="13" t="s">
        <v>71</v>
      </c>
      <c r="AD14" s="13" t="s">
        <v>71</v>
      </c>
      <c r="AE14" s="13" t="s">
        <v>71</v>
      </c>
      <c r="AF14" s="13" t="s">
        <v>71</v>
      </c>
      <c r="AG14" s="13" t="s">
        <v>71</v>
      </c>
      <c r="AH14" s="12">
        <f>X14</f>
        <v>1</v>
      </c>
    </row>
    <row r="15" spans="1:34" ht="408" x14ac:dyDescent="0.25">
      <c r="A15" s="5">
        <v>51</v>
      </c>
      <c r="B15" s="5" t="s">
        <v>2</v>
      </c>
      <c r="C15" s="5" t="s">
        <v>17</v>
      </c>
      <c r="D15" s="5" t="s">
        <v>31</v>
      </c>
      <c r="E15" s="5" t="s">
        <v>46</v>
      </c>
      <c r="F15" s="3" t="s">
        <v>49</v>
      </c>
      <c r="G15" s="3" t="s">
        <v>53</v>
      </c>
      <c r="H15" s="12">
        <v>1</v>
      </c>
      <c r="I15" s="12">
        <v>0.5</v>
      </c>
      <c r="J15" s="12">
        <v>0.5</v>
      </c>
      <c r="K15" s="12">
        <f>J15/I15</f>
        <v>1</v>
      </c>
      <c r="L15" s="15" t="s">
        <v>91</v>
      </c>
      <c r="M15" s="15" t="s">
        <v>75</v>
      </c>
      <c r="N15" s="12">
        <v>0.5</v>
      </c>
      <c r="O15" s="13" t="s">
        <v>71</v>
      </c>
      <c r="P15" s="13" t="s">
        <v>71</v>
      </c>
      <c r="Q15" s="13" t="s">
        <v>71</v>
      </c>
      <c r="R15" s="13" t="s">
        <v>71</v>
      </c>
      <c r="S15" s="13" t="s">
        <v>71</v>
      </c>
      <c r="T15" s="13" t="s">
        <v>71</v>
      </c>
      <c r="U15" s="12">
        <v>1</v>
      </c>
      <c r="V15" s="12">
        <v>1</v>
      </c>
      <c r="W15" s="12">
        <f>((1+1+1+1+1)/5 + (1+1+1+1+1+1+1)/7)/2</f>
        <v>1</v>
      </c>
      <c r="X15" s="12">
        <f t="shared" si="2"/>
        <v>1</v>
      </c>
      <c r="Y15" s="15" t="s">
        <v>115</v>
      </c>
      <c r="Z15" s="16" t="s">
        <v>116</v>
      </c>
      <c r="AA15" s="12">
        <f>W15/U15</f>
        <v>1</v>
      </c>
      <c r="AB15" s="13" t="s">
        <v>71</v>
      </c>
      <c r="AC15" s="13" t="s">
        <v>71</v>
      </c>
      <c r="AD15" s="12">
        <v>1</v>
      </c>
      <c r="AE15" s="13" t="s">
        <v>71</v>
      </c>
      <c r="AF15" s="12">
        <v>1</v>
      </c>
      <c r="AG15" s="13" t="s">
        <v>71</v>
      </c>
      <c r="AH15" s="12" t="s">
        <v>71</v>
      </c>
    </row>
  </sheetData>
  <hyperlinks>
    <hyperlink ref="M8" r:id="rId1" xr:uid="{52EF1B32-3356-454C-9B95-996AE1E76CFD}"/>
    <hyperlink ref="M9" r:id="rId2" xr:uid="{7FADE4D5-EF9F-4FFC-9E52-667F5B8080B7}"/>
    <hyperlink ref="M11" r:id="rId3" xr:uid="{5DC49AA6-F40B-465D-8A8D-9DD390A3FAF2}"/>
    <hyperlink ref="M12" r:id="rId4" xr:uid="{4D2D1897-0198-4EFB-97B5-647E87906E29}"/>
    <hyperlink ref="M13" r:id="rId5" xr:uid="{3D13248F-1417-4872-83A2-0994E7BD14A3}"/>
    <hyperlink ref="M14" r:id="rId6" xr:uid="{6A76528D-79C4-4B63-B4D2-CA8C0C1D3343}"/>
    <hyperlink ref="M6" r:id="rId7" xr:uid="{D6E8E08D-DAD0-4173-9824-07D22F044E9F}"/>
    <hyperlink ref="Z7" r:id="rId8" xr:uid="{E7EDB807-8197-4270-9F23-CAE0DED8C93F}"/>
    <hyperlink ref="Z8" r:id="rId9" xr:uid="{7100FE6D-74DB-4450-A37A-CF3FF8D7FEEB}"/>
    <hyperlink ref="Z10" r:id="rId10" xr:uid="{F7285E28-3E63-45B1-A8B6-B910BA605626}"/>
    <hyperlink ref="Z11" r:id="rId11" xr:uid="{3B49C761-F2A4-4477-8F1B-79C7C6D49633}"/>
    <hyperlink ref="Z14" r:id="rId12" xr:uid="{99FA85AE-B447-4BF2-BF4C-4CE5CF6D4084}"/>
    <hyperlink ref="Z13" r:id="rId13" xr:uid="{36A0CF0D-3201-40FB-8497-FE2B3DC26533}"/>
    <hyperlink ref="Z12" r:id="rId14" xr:uid="{00A18E1E-A452-4B16-8C93-B8C6C03FF882}"/>
    <hyperlink ref="Z4" r:id="rId15" xr:uid="{67CD1969-DFC6-4010-9846-52998D9E1133}"/>
    <hyperlink ref="Z6" r:id="rId16" xr:uid="{E5D9E7EE-87C3-4961-9D43-AE94345479F1}"/>
    <hyperlink ref="Z15" r:id="rId17" xr:uid="{819EE6BA-1E56-409A-90B7-F6C673817F67}"/>
  </hyperlinks>
  <pageMargins left="0.7" right="0.7" top="0.75" bottom="0.75" header="0.3" footer="0.3"/>
  <pageSetup orientation="portrait" r:id="rId18"/>
  <drawing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Jairo Antonio Gonzalez Vasquez</dc:creator>
  <cp:lastModifiedBy>Marcela Borda Rodriguez</cp:lastModifiedBy>
  <dcterms:created xsi:type="dcterms:W3CDTF">2023-10-18T21:02:27Z</dcterms:created>
  <dcterms:modified xsi:type="dcterms:W3CDTF">2024-04-28T02:54:27Z</dcterms:modified>
</cp:coreProperties>
</file>